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2\прогноз\Формы к прогнозу 2023-2025\Основные фонды\"/>
    </mc:Choice>
  </mc:AlternateContent>
  <bookViews>
    <workbookView xWindow="120" yWindow="15" windowWidth="12720" windowHeight="6000"/>
  </bookViews>
  <sheets>
    <sheet name="форма!" sheetId="1" r:id="rId1"/>
    <sheet name="динамика" sheetId="2" r:id="rId2"/>
  </sheets>
  <calcPr calcId="162913"/>
</workbook>
</file>

<file path=xl/calcChain.xml><?xml version="1.0" encoding="utf-8"?>
<calcChain xmlns="http://schemas.openxmlformats.org/spreadsheetml/2006/main">
  <c r="D22" i="2" l="1"/>
  <c r="D21" i="2"/>
  <c r="G10" i="2"/>
  <c r="H7" i="1"/>
  <c r="G7" i="1"/>
  <c r="F7" i="1"/>
  <c r="C11" i="1" l="1"/>
  <c r="C10" i="1" l="1"/>
  <c r="C13" i="2" s="1"/>
  <c r="D10" i="1"/>
  <c r="D11" i="1" s="1"/>
  <c r="D15" i="2" s="1"/>
  <c r="E10" i="1"/>
  <c r="E11" i="1" s="1"/>
  <c r="E15" i="2" s="1"/>
  <c r="F10" i="1"/>
  <c r="F13" i="2" s="1"/>
  <c r="G10" i="1"/>
  <c r="H10" i="1"/>
  <c r="H11" i="1" s="1"/>
  <c r="H15" i="2" s="1"/>
  <c r="G11" i="1"/>
  <c r="G15" i="2" s="1"/>
  <c r="H18" i="2"/>
  <c r="G18" i="2"/>
  <c r="F18" i="2"/>
  <c r="E18" i="2"/>
  <c r="D18" i="2"/>
  <c r="C18" i="2"/>
  <c r="H17" i="2"/>
  <c r="G17" i="2"/>
  <c r="F17" i="2"/>
  <c r="E17" i="2"/>
  <c r="D17" i="2"/>
  <c r="C17" i="2"/>
  <c r="G13" i="2"/>
  <c r="H11" i="2"/>
  <c r="G11" i="2"/>
  <c r="F11" i="2"/>
  <c r="G12" i="2" s="1"/>
  <c r="F12" i="2"/>
  <c r="E11" i="2"/>
  <c r="D11" i="2"/>
  <c r="C11" i="2"/>
  <c r="H9" i="2"/>
  <c r="H10" i="2" s="1"/>
  <c r="G9" i="2"/>
  <c r="F9" i="2"/>
  <c r="E9" i="2"/>
  <c r="D9" i="2"/>
  <c r="D10" i="2" s="1"/>
  <c r="C9" i="2"/>
  <c r="H7" i="2"/>
  <c r="G7" i="2"/>
  <c r="F7" i="2"/>
  <c r="E7" i="2"/>
  <c r="D7" i="2"/>
  <c r="C7" i="2"/>
  <c r="E8" i="2"/>
  <c r="C15" i="2"/>
  <c r="H19" i="2" l="1"/>
  <c r="G19" i="2"/>
  <c r="F19" i="2"/>
  <c r="E19" i="2"/>
  <c r="H8" i="2"/>
  <c r="F8" i="2"/>
  <c r="H13" i="2"/>
  <c r="H21" i="2" s="1"/>
  <c r="G14" i="2"/>
  <c r="F21" i="2"/>
  <c r="H16" i="2"/>
  <c r="F11" i="1"/>
  <c r="F15" i="2" s="1"/>
  <c r="G16" i="2" s="1"/>
  <c r="E12" i="2"/>
  <c r="F10" i="2"/>
  <c r="E13" i="2"/>
  <c r="E22" i="2" s="1"/>
  <c r="D12" i="2"/>
  <c r="E10" i="2"/>
  <c r="D13" i="2"/>
  <c r="D16" i="2"/>
  <c r="D19" i="2"/>
  <c r="E16" i="2"/>
  <c r="H12" i="2"/>
  <c r="G22" i="2"/>
  <c r="G8" i="2"/>
  <c r="G21" i="2"/>
  <c r="C22" i="2"/>
  <c r="C21" i="2"/>
  <c r="D8" i="2"/>
  <c r="H14" i="2" l="1"/>
  <c r="D14" i="2"/>
  <c r="H22" i="2"/>
  <c r="F22" i="2"/>
  <c r="F16" i="2"/>
  <c r="E21" i="2"/>
  <c r="F14" i="2"/>
  <c r="E14" i="2"/>
</calcChain>
</file>

<file path=xl/sharedStrings.xml><?xml version="1.0" encoding="utf-8"?>
<sst xmlns="http://schemas.openxmlformats.org/spreadsheetml/2006/main" count="50" uniqueCount="20">
  <si>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</si>
  <si>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</si>
  <si>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</si>
  <si>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</si>
  <si>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</si>
  <si>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</si>
  <si>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</si>
  <si>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</si>
  <si>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</si>
  <si>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</si>
  <si>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</si>
  <si>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</si>
  <si>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</si>
  <si>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</si>
  <si>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</si>
  <si>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</si>
  <si>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 на 2023 год и на период до 2025 года</t>
  </si>
  <si>
    <t xml:space="preserve">Рамонского муниципального  района  </t>
  </si>
  <si>
    <t>Исполнитель:  Столповская И.Н.</t>
  </si>
  <si>
    <t>Телефон: 8-47340-2-12-16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</si>
</sst>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Continuous" vertical="center" wrapText="1"/>
    </xf>
    <xf numFmtId="164" fontId="1" fillId="3" borderId="6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/>
    </xf>
    <xf numFmtId="0" fontId="0" fillId="3" borderId="0" xfId="0" applyFill="1"/>
    <xf numFmtId="164" fontId="1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7"/>
  <sheetViews>
    <sheetView tabSelected="1" topLeftCell="A7" workbookViewId="0">
      <selection activeCell="F11" sqref="F11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4" width="10.140625" style="39" bestFit="1" customWidth="1"/>
    <col min="5" max="8" width="10.140625" bestFit="1" customWidth="1"/>
    <col min="10" max="10" width="6.85546875" customWidth="1"/>
    <col min="11" max="11" width="13" customWidth="1"/>
  </cols>
  <sheetData>
    <row r="1" spans="1:11" ht="18.75" x14ac:dyDescent="0.3">
      <c r="A1" s="32" t="s">
        <v>15</v>
      </c>
      <c r="B1" s="32"/>
      <c r="C1" s="32"/>
      <c r="D1" s="32"/>
      <c r="E1" s="32"/>
      <c r="F1" s="32"/>
      <c r="G1" s="32"/>
      <c r="H1" s="32"/>
    </row>
    <row r="2" spans="1:11" ht="18.75" x14ac:dyDescent="0.3">
      <c r="A2" s="32" t="s">
        <v>17</v>
      </c>
      <c r="B2" s="32"/>
      <c r="C2" s="32"/>
      <c r="D2" s="32"/>
      <c r="E2" s="32"/>
      <c r="F2" s="32"/>
      <c r="G2" s="32"/>
      <c r="H2" s="32"/>
    </row>
    <row r="3" spans="1:11" ht="18.75" x14ac:dyDescent="0.3">
      <c r="A3" s="32" t="s">
        <v>16</v>
      </c>
      <c r="B3" s="32"/>
      <c r="C3" s="32"/>
      <c r="D3" s="32"/>
      <c r="E3" s="32"/>
      <c r="F3" s="32"/>
      <c r="G3" s="32"/>
      <c r="H3" s="32"/>
    </row>
    <row r="5" spans="1:11" x14ac:dyDescent="0.25">
      <c r="A5" s="7" t="s">
        <v>9</v>
      </c>
      <c r="B5" s="8" t="s">
        <v>10</v>
      </c>
      <c r="C5" s="1" t="s">
        <v>11</v>
      </c>
      <c r="D5" s="35" t="s">
        <v>11</v>
      </c>
      <c r="E5" s="9" t="s">
        <v>12</v>
      </c>
      <c r="F5" s="33" t="s">
        <v>13</v>
      </c>
      <c r="G5" s="34"/>
      <c r="H5" s="34"/>
    </row>
    <row r="6" spans="1:11" x14ac:dyDescent="0.25">
      <c r="A6" s="10"/>
      <c r="B6" s="2" t="s">
        <v>14</v>
      </c>
      <c r="C6" s="11">
        <v>2020</v>
      </c>
      <c r="D6" s="36">
        <v>2021</v>
      </c>
      <c r="E6" s="11">
        <v>2022</v>
      </c>
      <c r="F6" s="12">
        <v>2023</v>
      </c>
      <c r="G6" s="12">
        <v>2024</v>
      </c>
      <c r="H6" s="12">
        <v>2025</v>
      </c>
    </row>
    <row r="7" spans="1:11" s="15" customFormat="1" ht="35.25" customHeight="1" x14ac:dyDescent="0.3">
      <c r="A7" s="13" t="s">
        <v>0</v>
      </c>
      <c r="B7" s="14" t="s">
        <v>1</v>
      </c>
      <c r="C7" s="26">
        <v>62846.2</v>
      </c>
      <c r="D7" s="37">
        <v>74704.7</v>
      </c>
      <c r="E7" s="27">
        <v>76921.399999999994</v>
      </c>
      <c r="F7" s="27">
        <f>E10</f>
        <v>80731.399999999994</v>
      </c>
      <c r="G7" s="27">
        <f>F10</f>
        <v>83401.399999999994</v>
      </c>
      <c r="H7" s="27">
        <f>G10</f>
        <v>86001.4</v>
      </c>
    </row>
    <row r="8" spans="1:11" s="15" customFormat="1" ht="35.25" customHeight="1" x14ac:dyDescent="0.3">
      <c r="A8" s="13" t="s">
        <v>2</v>
      </c>
      <c r="B8" s="14" t="s">
        <v>1</v>
      </c>
      <c r="C8" s="26">
        <v>13982</v>
      </c>
      <c r="D8" s="37">
        <v>6288.3</v>
      </c>
      <c r="E8" s="27">
        <v>4760</v>
      </c>
      <c r="F8" s="27">
        <v>3370</v>
      </c>
      <c r="G8" s="27">
        <v>3300</v>
      </c>
      <c r="H8" s="27">
        <v>3250</v>
      </c>
    </row>
    <row r="9" spans="1:11" s="15" customFormat="1" ht="35.25" customHeight="1" x14ac:dyDescent="0.3">
      <c r="A9" s="13" t="s">
        <v>3</v>
      </c>
      <c r="B9" s="14" t="s">
        <v>1</v>
      </c>
      <c r="C9" s="26">
        <v>2123.5</v>
      </c>
      <c r="D9" s="37">
        <v>4071.6</v>
      </c>
      <c r="E9" s="27">
        <v>950</v>
      </c>
      <c r="F9" s="27">
        <v>700</v>
      </c>
      <c r="G9" s="27">
        <v>700</v>
      </c>
      <c r="H9" s="27">
        <v>700</v>
      </c>
    </row>
    <row r="10" spans="1:11" s="15" customFormat="1" ht="35.25" customHeight="1" x14ac:dyDescent="0.3">
      <c r="A10" s="22" t="s">
        <v>4</v>
      </c>
      <c r="B10" s="23" t="s">
        <v>1</v>
      </c>
      <c r="C10" s="28">
        <f t="shared" ref="C10:K10" si="0">C7+C8-C9</f>
        <v>74704.7</v>
      </c>
      <c r="D10" s="37">
        <f t="shared" si="0"/>
        <v>76921.399999999994</v>
      </c>
      <c r="E10" s="29">
        <f t="shared" si="0"/>
        <v>80731.399999999994</v>
      </c>
      <c r="F10" s="29">
        <f t="shared" si="0"/>
        <v>83401.399999999994</v>
      </c>
      <c r="G10" s="29">
        <f t="shared" si="0"/>
        <v>86001.4</v>
      </c>
      <c r="H10" s="29">
        <f t="shared" si="0"/>
        <v>88551.4</v>
      </c>
      <c r="I10" s="40"/>
      <c r="J10" s="40"/>
      <c r="K10" s="40"/>
    </row>
    <row r="11" spans="1:11" s="15" customFormat="1" ht="35.25" customHeight="1" x14ac:dyDescent="0.3">
      <c r="A11" s="24" t="s">
        <v>5</v>
      </c>
      <c r="B11" s="25" t="s">
        <v>1</v>
      </c>
      <c r="C11" s="30">
        <f>(C7+C10)/2</f>
        <v>68775.45</v>
      </c>
      <c r="D11" s="31">
        <f t="shared" ref="D11:H11" si="1">(D7+D10)/2</f>
        <v>75813.049999999988</v>
      </c>
      <c r="E11" s="31">
        <f t="shared" si="1"/>
        <v>78826.399999999994</v>
      </c>
      <c r="F11" s="31">
        <f t="shared" si="1"/>
        <v>82066.399999999994</v>
      </c>
      <c r="G11" s="31">
        <f t="shared" si="1"/>
        <v>84701.4</v>
      </c>
      <c r="H11" s="31">
        <f t="shared" si="1"/>
        <v>87276.4</v>
      </c>
    </row>
    <row r="12" spans="1:11" s="15" customFormat="1" ht="35.25" customHeight="1" x14ac:dyDescent="0.3">
      <c r="A12" s="13" t="s">
        <v>6</v>
      </c>
      <c r="B12" s="14" t="s">
        <v>7</v>
      </c>
      <c r="C12" s="26">
        <v>44.6</v>
      </c>
      <c r="D12" s="37">
        <v>49.2</v>
      </c>
      <c r="E12" s="27">
        <v>50.2</v>
      </c>
      <c r="F12" s="27">
        <v>51.4</v>
      </c>
      <c r="G12" s="27">
        <v>52.3</v>
      </c>
      <c r="H12" s="27">
        <v>53.6</v>
      </c>
    </row>
    <row r="13" spans="1:11" s="15" customFormat="1" ht="35.25" customHeight="1" x14ac:dyDescent="0.3">
      <c r="A13" s="24" t="s">
        <v>8</v>
      </c>
      <c r="B13" s="25" t="s">
        <v>1</v>
      </c>
      <c r="C13" s="30">
        <v>7116.4</v>
      </c>
      <c r="D13" s="31">
        <v>6186.9</v>
      </c>
      <c r="E13" s="31">
        <v>6696.5</v>
      </c>
      <c r="F13" s="31">
        <v>7122.1</v>
      </c>
      <c r="G13" s="31">
        <v>7503.2</v>
      </c>
      <c r="H13" s="31">
        <v>7878.5</v>
      </c>
    </row>
    <row r="14" spans="1:11" ht="16.5" x14ac:dyDescent="0.25">
      <c r="A14" s="3"/>
      <c r="B14" s="4"/>
      <c r="C14" s="5"/>
      <c r="D14" s="38"/>
      <c r="E14" s="5"/>
      <c r="F14" s="5"/>
      <c r="G14" s="5"/>
      <c r="H14" s="5"/>
    </row>
    <row r="15" spans="1:11" ht="16.5" x14ac:dyDescent="0.25">
      <c r="A15" s="3"/>
      <c r="B15" s="4"/>
      <c r="C15" s="5"/>
      <c r="D15" s="38"/>
      <c r="E15" s="5"/>
      <c r="F15" s="5"/>
      <c r="G15" s="5"/>
      <c r="H15" s="5"/>
    </row>
    <row r="16" spans="1:11" ht="21" customHeight="1" x14ac:dyDescent="0.25">
      <c r="A16" s="6" t="s">
        <v>18</v>
      </c>
      <c r="B16" s="4"/>
      <c r="C16" s="5"/>
      <c r="D16" s="38"/>
      <c r="E16" s="5"/>
      <c r="F16" s="5"/>
      <c r="G16" s="5"/>
      <c r="H16" s="5"/>
    </row>
    <row r="17" spans="1:8" ht="21" customHeight="1" x14ac:dyDescent="0.25">
      <c r="A17" s="6" t="s">
        <v>19</v>
      </c>
      <c r="B17" s="4"/>
      <c r="C17" s="5"/>
      <c r="D17" s="38"/>
      <c r="E17" s="5"/>
      <c r="F17" s="5"/>
      <c r="G17" s="5"/>
      <c r="H17" s="5"/>
    </row>
  </sheetData>
  <mergeCells count="4"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opLeftCell="A7" workbookViewId="0">
      <selection activeCell="E26" sqref="E26"/>
    </sheetView>
  </sheetViews>
  <sheetFormatPr defaultRowHeight="15" x14ac:dyDescent="0.25"/>
  <cols>
    <col min="1" max="1" width="37.28515625" customWidth="1"/>
    <col min="2" max="2" width="10.42578125" customWidth="1"/>
    <col min="3" max="3" width="10.140625" customWidth="1"/>
    <col min="4" max="4" width="11.85546875" customWidth="1"/>
    <col min="5" max="5" width="12.42578125" customWidth="1"/>
    <col min="6" max="8" width="10.7109375" bestFit="1" customWidth="1"/>
  </cols>
  <sheetData>
    <row r="1" spans="1:8" ht="18.75" x14ac:dyDescent="0.3">
      <c r="A1" s="32" t="s">
        <v>15</v>
      </c>
      <c r="B1" s="32"/>
      <c r="C1" s="32"/>
      <c r="D1" s="32"/>
      <c r="E1" s="32"/>
      <c r="F1" s="32"/>
      <c r="G1" s="32"/>
      <c r="H1" s="32"/>
    </row>
    <row r="2" spans="1:8" ht="18.75" x14ac:dyDescent="0.3">
      <c r="A2" s="32" t="s">
        <v>17</v>
      </c>
      <c r="B2" s="32"/>
      <c r="C2" s="32"/>
      <c r="D2" s="32"/>
      <c r="E2" s="32"/>
      <c r="F2" s="32"/>
      <c r="G2" s="32"/>
      <c r="H2" s="32"/>
    </row>
    <row r="3" spans="1:8" ht="18.75" x14ac:dyDescent="0.3">
      <c r="A3" s="32" t="s">
        <v>16</v>
      </c>
      <c r="B3" s="32"/>
      <c r="C3" s="32"/>
      <c r="D3" s="32"/>
      <c r="E3" s="32"/>
      <c r="F3" s="32"/>
      <c r="G3" s="32"/>
      <c r="H3" s="32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33" t="s">
        <v>13</v>
      </c>
      <c r="G5" s="34"/>
      <c r="H5" s="34"/>
    </row>
    <row r="6" spans="1:8" x14ac:dyDescent="0.25">
      <c r="A6" s="10"/>
      <c r="B6" s="2" t="s">
        <v>14</v>
      </c>
      <c r="C6" s="11">
        <v>2020</v>
      </c>
      <c r="D6" s="11">
        <v>2021</v>
      </c>
      <c r="E6" s="11">
        <v>2022</v>
      </c>
      <c r="F6" s="12">
        <v>2023</v>
      </c>
      <c r="G6" s="12">
        <v>2024</v>
      </c>
      <c r="H6" s="12">
        <v>2025</v>
      </c>
    </row>
    <row r="7" spans="1:8" ht="33" x14ac:dyDescent="0.25">
      <c r="A7" s="13" t="s">
        <v>0</v>
      </c>
      <c r="B7" s="14" t="s">
        <v>1</v>
      </c>
      <c r="C7" s="16">
        <f>'форма!'!C7</f>
        <v>62846.2</v>
      </c>
      <c r="D7" s="16">
        <f>'форма!'!D7</f>
        <v>74704.7</v>
      </c>
      <c r="E7" s="16">
        <f>'форма!'!E7</f>
        <v>76921.399999999994</v>
      </c>
      <c r="F7" s="16">
        <f>'форма!'!F7</f>
        <v>80731.399999999994</v>
      </c>
      <c r="G7" s="16">
        <f>'форма!'!G7</f>
        <v>83401.399999999994</v>
      </c>
      <c r="H7" s="16">
        <f>'форма!'!H7</f>
        <v>86001.4</v>
      </c>
    </row>
    <row r="8" spans="1:8" ht="16.5" x14ac:dyDescent="0.25">
      <c r="A8" s="13"/>
      <c r="B8" s="14"/>
      <c r="C8" s="16"/>
      <c r="D8" s="20">
        <f>D7/C7%</f>
        <v>118.86908038990424</v>
      </c>
      <c r="E8" s="20">
        <f>E7/D7%</f>
        <v>102.9672831829858</v>
      </c>
      <c r="F8" s="20">
        <f>F7/E7%</f>
        <v>104.95310797775392</v>
      </c>
      <c r="G8" s="20">
        <f>G7/F7%</f>
        <v>103.30726334486953</v>
      </c>
      <c r="H8" s="20">
        <f>H7/G7%</f>
        <v>103.11745366384737</v>
      </c>
    </row>
    <row r="9" spans="1:8" ht="16.5" x14ac:dyDescent="0.25">
      <c r="A9" s="13" t="s">
        <v>2</v>
      </c>
      <c r="B9" s="14" t="s">
        <v>1</v>
      </c>
      <c r="C9" s="16">
        <f>'форма!'!C8</f>
        <v>13982</v>
      </c>
      <c r="D9" s="16">
        <f>'форма!'!D8</f>
        <v>6288.3</v>
      </c>
      <c r="E9" s="16">
        <f>'форма!'!E8</f>
        <v>4760</v>
      </c>
      <c r="F9" s="16">
        <f>'форма!'!F8</f>
        <v>3370</v>
      </c>
      <c r="G9" s="16">
        <f>'форма!'!G8</f>
        <v>3300</v>
      </c>
      <c r="H9" s="16">
        <f>'форма!'!H8</f>
        <v>3250</v>
      </c>
    </row>
    <row r="10" spans="1:8" ht="16.5" x14ac:dyDescent="0.25">
      <c r="A10" s="13"/>
      <c r="B10" s="14"/>
      <c r="C10" s="16"/>
      <c r="D10" s="20">
        <f>D9/C9%</f>
        <v>44.974252610499214</v>
      </c>
      <c r="E10" s="20">
        <f>E9/D9%</f>
        <v>75.696134090294677</v>
      </c>
      <c r="F10" s="20">
        <f>F9/E9%</f>
        <v>70.798319327731093</v>
      </c>
      <c r="G10" s="20">
        <f>G9/F9%</f>
        <v>97.922848664688416</v>
      </c>
      <c r="H10" s="20">
        <f>H9/G9%</f>
        <v>98.484848484848484</v>
      </c>
    </row>
    <row r="11" spans="1:8" ht="16.5" x14ac:dyDescent="0.25">
      <c r="A11" s="13" t="s">
        <v>3</v>
      </c>
      <c r="B11" s="14" t="s">
        <v>1</v>
      </c>
      <c r="C11" s="16">
        <f>'форма!'!C9</f>
        <v>2123.5</v>
      </c>
      <c r="D11" s="16">
        <f>'форма!'!D9</f>
        <v>4071.6</v>
      </c>
      <c r="E11" s="16">
        <f>'форма!'!E9</f>
        <v>950</v>
      </c>
      <c r="F11" s="16">
        <f>'форма!'!F9</f>
        <v>700</v>
      </c>
      <c r="G11" s="16">
        <f>'форма!'!G9</f>
        <v>700</v>
      </c>
      <c r="H11" s="16">
        <f>'форма!'!H9</f>
        <v>700</v>
      </c>
    </row>
    <row r="12" spans="1:8" ht="16.5" x14ac:dyDescent="0.25">
      <c r="A12" s="13"/>
      <c r="B12" s="14"/>
      <c r="C12" s="16"/>
      <c r="D12" s="20">
        <f>D11/C11%</f>
        <v>191.74005180127148</v>
      </c>
      <c r="E12" s="20">
        <f>E11/D11%</f>
        <v>23.332350918557815</v>
      </c>
      <c r="F12" s="20">
        <f>F11/E11%</f>
        <v>73.684210526315795</v>
      </c>
      <c r="G12" s="20">
        <f>G11/F11%</f>
        <v>100</v>
      </c>
      <c r="H12" s="20">
        <f>H11/G11%</f>
        <v>100</v>
      </c>
    </row>
    <row r="13" spans="1:8" ht="33" x14ac:dyDescent="0.25">
      <c r="A13" s="13" t="s">
        <v>4</v>
      </c>
      <c r="B13" s="14" t="s">
        <v>1</v>
      </c>
      <c r="C13" s="16">
        <f>'форма!'!C10</f>
        <v>74704.7</v>
      </c>
      <c r="D13" s="16">
        <f>'форма!'!D10</f>
        <v>76921.399999999994</v>
      </c>
      <c r="E13" s="16">
        <f>'форма!'!E10</f>
        <v>80731.399999999994</v>
      </c>
      <c r="F13" s="16">
        <f>'форма!'!F10</f>
        <v>83401.399999999994</v>
      </c>
      <c r="G13" s="16">
        <f>'форма!'!G10</f>
        <v>86001.4</v>
      </c>
      <c r="H13" s="16">
        <f>'форма!'!H10</f>
        <v>88551.4</v>
      </c>
    </row>
    <row r="14" spans="1:8" ht="16.5" x14ac:dyDescent="0.25">
      <c r="A14" s="13"/>
      <c r="B14" s="14"/>
      <c r="C14" s="16"/>
      <c r="D14" s="20">
        <f>D13/C13%</f>
        <v>102.9672831829858</v>
      </c>
      <c r="E14" s="20">
        <f>E13/D13%</f>
        <v>104.95310797775392</v>
      </c>
      <c r="F14" s="20">
        <f>F13/E13%</f>
        <v>103.30726334486953</v>
      </c>
      <c r="G14" s="20">
        <f>G13/F13%</f>
        <v>103.11745366384737</v>
      </c>
      <c r="H14" s="20">
        <f>H13/G13%</f>
        <v>102.96506801052077</v>
      </c>
    </row>
    <row r="15" spans="1:8" ht="33" x14ac:dyDescent="0.25">
      <c r="A15" s="13" t="s">
        <v>5</v>
      </c>
      <c r="B15" s="14" t="s">
        <v>1</v>
      </c>
      <c r="C15" s="16">
        <f>'форма!'!C11</f>
        <v>68775.45</v>
      </c>
      <c r="D15" s="16">
        <f>'форма!'!D11</f>
        <v>75813.049999999988</v>
      </c>
      <c r="E15" s="16">
        <f>'форма!'!E11</f>
        <v>78826.399999999994</v>
      </c>
      <c r="F15" s="16">
        <f>'форма!'!F11</f>
        <v>82066.399999999994</v>
      </c>
      <c r="G15" s="16">
        <f>'форма!'!G11</f>
        <v>84701.4</v>
      </c>
      <c r="H15" s="16">
        <f>'форма!'!H11</f>
        <v>87276.4</v>
      </c>
    </row>
    <row r="16" spans="1:8" ht="16.5" x14ac:dyDescent="0.25">
      <c r="A16" s="13"/>
      <c r="B16" s="14"/>
      <c r="C16" s="16"/>
      <c r="D16" s="20">
        <f>D15/C15%</f>
        <v>110.23272112359859</v>
      </c>
      <c r="E16" s="20">
        <f>E15/D15%</f>
        <v>103.9747114777733</v>
      </c>
      <c r="F16" s="20">
        <f>F15/E15%</f>
        <v>104.11029807272691</v>
      </c>
      <c r="G16" s="20">
        <f>G15/F15%</f>
        <v>103.21081465739937</v>
      </c>
      <c r="H16" s="20">
        <f>H15/G15%</f>
        <v>103.04009142706025</v>
      </c>
    </row>
    <row r="17" spans="1:8" ht="16.5" x14ac:dyDescent="0.25">
      <c r="A17" s="13" t="s">
        <v>6</v>
      </c>
      <c r="B17" s="14" t="s">
        <v>7</v>
      </c>
      <c r="C17" s="16">
        <f>'форма!'!C12</f>
        <v>44.6</v>
      </c>
      <c r="D17" s="16">
        <f>'форма!'!D12</f>
        <v>49.2</v>
      </c>
      <c r="E17" s="16">
        <f>'форма!'!E12</f>
        <v>50.2</v>
      </c>
      <c r="F17" s="16">
        <f>'форма!'!F12</f>
        <v>51.4</v>
      </c>
      <c r="G17" s="16">
        <f>'форма!'!G12</f>
        <v>52.3</v>
      </c>
      <c r="H17" s="16">
        <f>'форма!'!H12</f>
        <v>53.6</v>
      </c>
    </row>
    <row r="18" spans="1:8" ht="16.5" x14ac:dyDescent="0.25">
      <c r="A18" s="13" t="s">
        <v>8</v>
      </c>
      <c r="B18" s="14" t="s">
        <v>1</v>
      </c>
      <c r="C18" s="16">
        <f>'форма!'!C13</f>
        <v>7116.4</v>
      </c>
      <c r="D18" s="16">
        <f>'форма!'!D13</f>
        <v>6186.9</v>
      </c>
      <c r="E18" s="16">
        <f>'форма!'!E13</f>
        <v>6696.5</v>
      </c>
      <c r="F18" s="16">
        <f>'форма!'!F13</f>
        <v>7122.1</v>
      </c>
      <c r="G18" s="16">
        <f>'форма!'!G13</f>
        <v>7503.2</v>
      </c>
      <c r="H18" s="16">
        <f>'форма!'!H13</f>
        <v>7878.5</v>
      </c>
    </row>
    <row r="19" spans="1:8" ht="16.5" x14ac:dyDescent="0.25">
      <c r="A19" s="17"/>
      <c r="B19" s="18"/>
      <c r="C19" s="19"/>
      <c r="D19" s="20">
        <f>D18/C18%</f>
        <v>86.938620650890897</v>
      </c>
      <c r="E19" s="20">
        <f>E18/D18%</f>
        <v>108.23675831191711</v>
      </c>
      <c r="F19" s="20">
        <f>F18/E18%</f>
        <v>106.35555887403868</v>
      </c>
      <c r="G19" s="20">
        <f>G18/F18%</f>
        <v>105.35094986029401</v>
      </c>
      <c r="H19" s="20">
        <f>H18/G18%</f>
        <v>105.0018658705619</v>
      </c>
    </row>
    <row r="20" spans="1:8" ht="16.5" x14ac:dyDescent="0.25">
      <c r="A20" s="3"/>
      <c r="B20" s="4"/>
      <c r="C20" s="5"/>
      <c r="D20" s="5"/>
      <c r="E20" s="5"/>
      <c r="F20" s="5"/>
      <c r="G20" s="5"/>
      <c r="H20" s="5"/>
    </row>
    <row r="21" spans="1:8" ht="15.75" x14ac:dyDescent="0.25">
      <c r="A21" s="6"/>
      <c r="B21" s="4"/>
      <c r="C21" s="21">
        <f t="shared" ref="C21:H21" si="0">C7+C9-C11-C13</f>
        <v>0</v>
      </c>
      <c r="D21" s="21">
        <f>D7+D9-D11-D13</f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21">
        <f t="shared" si="0"/>
        <v>0</v>
      </c>
    </row>
    <row r="22" spans="1:8" ht="15.75" x14ac:dyDescent="0.25">
      <c r="A22" s="6"/>
      <c r="B22" s="4"/>
      <c r="C22" s="21">
        <f t="shared" ref="C22:H22" si="1">(C7+C13)/2-C15</f>
        <v>0</v>
      </c>
      <c r="D22" s="21">
        <f>(D7+D13)/2-D15</f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User098</cp:lastModifiedBy>
  <cp:lastPrinted>2022-08-02T06:26:21Z</cp:lastPrinted>
  <dcterms:created xsi:type="dcterms:W3CDTF">2009-06-24T11:51:37Z</dcterms:created>
  <dcterms:modified xsi:type="dcterms:W3CDTF">2022-08-02T10:38:06Z</dcterms:modified>
</cp:coreProperties>
</file>