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2024-2026\Прогноз 2024-2026\Финансы\"/>
    </mc:Choice>
  </mc:AlternateContent>
  <bookViews>
    <workbookView xWindow="0" yWindow="0" windowWidth="28800" windowHeight="11730" activeTab="2"/>
  </bookViews>
  <sheets>
    <sheet name="Финансы" sheetId="37" r:id="rId1"/>
    <sheet name="Прибыль" sheetId="3" r:id="rId2"/>
    <sheet name="НДФЛ своддля ДЭР" sheetId="40" r:id="rId3"/>
    <sheet name="Акциз" sheetId="14" r:id="rId4"/>
    <sheet name="!Предприятия" sheetId="39" r:id="rId5"/>
    <sheet name="РФО 2022" sheetId="35" r:id="rId6"/>
    <sheet name="Налогооблагаемая прибыль-2022" sheetId="36" r:id="rId7"/>
    <sheet name="Лист2" sheetId="33" r:id="rId8"/>
  </sheets>
  <definedNames>
    <definedName name="_xlnm.Print_Titles" localSheetId="0">Финансы!$5:$6</definedName>
    <definedName name="_xlnm.Print_Area" localSheetId="6">'Налогооблагаемая прибыль-2022'!$A$1:$L$35</definedName>
  </definedNames>
  <calcPr calcId="162913"/>
</workbook>
</file>

<file path=xl/calcChain.xml><?xml version="1.0" encoding="utf-8"?>
<calcChain xmlns="http://schemas.openxmlformats.org/spreadsheetml/2006/main">
  <c r="E4" i="40" l="1"/>
  <c r="F4" i="40"/>
  <c r="G4" i="40"/>
  <c r="H4" i="40"/>
  <c r="B20" i="39" l="1"/>
  <c r="C20" i="39"/>
  <c r="D20" i="39"/>
  <c r="E20" i="39"/>
  <c r="F20" i="39"/>
  <c r="G20" i="39"/>
  <c r="C64" i="39"/>
  <c r="D64" i="39"/>
  <c r="E64" i="39"/>
  <c r="F64" i="39"/>
  <c r="G64" i="39"/>
  <c r="C12" i="37" l="1"/>
  <c r="D12" i="37"/>
  <c r="E12" i="37"/>
  <c r="F12" i="37"/>
  <c r="G12" i="37"/>
  <c r="C16" i="37"/>
  <c r="D16" i="37"/>
  <c r="E16" i="37"/>
  <c r="F16" i="37"/>
  <c r="G16" i="37"/>
  <c r="C25" i="37"/>
  <c r="D25" i="37"/>
  <c r="D22" i="37" s="1"/>
  <c r="D36" i="37" s="1"/>
  <c r="D39" i="37" s="1"/>
  <c r="E25" i="37"/>
  <c r="F25" i="37"/>
  <c r="G25" i="37"/>
  <c r="C29" i="37"/>
  <c r="C22" i="37" s="1"/>
  <c r="D29" i="37"/>
  <c r="E29" i="37"/>
  <c r="E22" i="37" s="1"/>
  <c r="F29" i="37"/>
  <c r="G29" i="37"/>
  <c r="G22" i="37" s="1"/>
  <c r="G36" i="37" s="1"/>
  <c r="G39" i="37" s="1"/>
  <c r="F22" i="37" l="1"/>
  <c r="F36" i="37" s="1"/>
  <c r="F39" i="37" s="1"/>
  <c r="E36" i="37"/>
  <c r="E39" i="37" s="1"/>
  <c r="C36" i="37"/>
  <c r="C39" i="37" s="1"/>
  <c r="X38" i="35"/>
  <c r="W38" i="35"/>
  <c r="V38" i="35"/>
  <c r="U38" i="35"/>
  <c r="T38" i="35"/>
  <c r="S38" i="35"/>
  <c r="R38" i="35"/>
  <c r="Q38" i="35"/>
  <c r="P38" i="35"/>
  <c r="O38" i="35"/>
  <c r="N38" i="35"/>
  <c r="M38" i="35"/>
  <c r="L38" i="35"/>
  <c r="K38" i="35"/>
  <c r="J38" i="35"/>
  <c r="H38" i="35"/>
  <c r="G38" i="35"/>
  <c r="E38" i="35"/>
  <c r="D38" i="35"/>
  <c r="I37" i="35"/>
  <c r="F37" i="35"/>
  <c r="C37" i="35" s="1"/>
  <c r="Y37" i="35" s="1"/>
  <c r="I36" i="35"/>
  <c r="F36" i="35"/>
  <c r="I35" i="35"/>
  <c r="F35" i="35"/>
  <c r="I34" i="35"/>
  <c r="F34" i="35"/>
  <c r="C34" i="35" s="1"/>
  <c r="Y34" i="35" s="1"/>
  <c r="I33" i="35"/>
  <c r="F33" i="35"/>
  <c r="I32" i="35"/>
  <c r="F32" i="35"/>
  <c r="I31" i="35"/>
  <c r="F31" i="35"/>
  <c r="I30" i="35"/>
  <c r="F30" i="35"/>
  <c r="I29" i="35"/>
  <c r="F29" i="35"/>
  <c r="I28" i="35"/>
  <c r="F28" i="35"/>
  <c r="I27" i="35"/>
  <c r="F27" i="35"/>
  <c r="I26" i="35"/>
  <c r="F26" i="35"/>
  <c r="I25" i="35"/>
  <c r="F25" i="35"/>
  <c r="I24" i="35"/>
  <c r="F24" i="35"/>
  <c r="I23" i="35"/>
  <c r="F23" i="35"/>
  <c r="I22" i="35"/>
  <c r="F22" i="35"/>
  <c r="I21" i="35"/>
  <c r="F21" i="35"/>
  <c r="C21" i="35" s="1"/>
  <c r="Y21" i="35" s="1"/>
  <c r="I20" i="35"/>
  <c r="F20" i="35"/>
  <c r="C20" i="35" s="1"/>
  <c r="Y20" i="35" s="1"/>
  <c r="I19" i="35"/>
  <c r="F19" i="35"/>
  <c r="I18" i="35"/>
  <c r="F18" i="35"/>
  <c r="C18" i="35" s="1"/>
  <c r="Y18" i="35" s="1"/>
  <c r="I17" i="35"/>
  <c r="F17" i="35"/>
  <c r="I16" i="35"/>
  <c r="F16" i="35"/>
  <c r="I15" i="35"/>
  <c r="F15" i="35"/>
  <c r="I14" i="35"/>
  <c r="F14" i="35"/>
  <c r="I13" i="35"/>
  <c r="F13" i="35"/>
  <c r="I12" i="35"/>
  <c r="F12" i="35"/>
  <c r="I11" i="35"/>
  <c r="F11" i="35"/>
  <c r="I10" i="35"/>
  <c r="F10" i="35"/>
  <c r="I9" i="35"/>
  <c r="F9" i="35"/>
  <c r="C9" i="35"/>
  <c r="Y9" i="35" s="1"/>
  <c r="I8" i="35"/>
  <c r="F8" i="35"/>
  <c r="I7" i="35"/>
  <c r="F7" i="35"/>
  <c r="C7" i="35" s="1"/>
  <c r="Y7" i="35" s="1"/>
  <c r="I6" i="35"/>
  <c r="F6" i="35"/>
  <c r="I5" i="35"/>
  <c r="F5" i="35"/>
  <c r="C5" i="35" s="1"/>
  <c r="Y5" i="35" s="1"/>
  <c r="I4" i="35"/>
  <c r="F4" i="35"/>
  <c r="C13" i="35" l="1"/>
  <c r="Y13" i="35" s="1"/>
  <c r="C17" i="35"/>
  <c r="Y17" i="35" s="1"/>
  <c r="C19" i="35"/>
  <c r="Y19" i="35" s="1"/>
  <c r="C6" i="35"/>
  <c r="Y6" i="35" s="1"/>
  <c r="C8" i="35"/>
  <c r="Y8" i="35" s="1"/>
  <c r="C27" i="35"/>
  <c r="Y27" i="35" s="1"/>
  <c r="C29" i="35"/>
  <c r="Y29" i="35" s="1"/>
  <c r="C33" i="35"/>
  <c r="Y33" i="35" s="1"/>
  <c r="C35" i="35"/>
  <c r="Y35" i="35" s="1"/>
  <c r="C28" i="35"/>
  <c r="Y28" i="35" s="1"/>
  <c r="C10" i="35"/>
  <c r="Y10" i="35" s="1"/>
  <c r="C11" i="35"/>
  <c r="Y11" i="35" s="1"/>
  <c r="C12" i="35"/>
  <c r="Y12" i="35" s="1"/>
  <c r="C25" i="35"/>
  <c r="Y25" i="35" s="1"/>
  <c r="C26" i="35"/>
  <c r="Y26" i="35" s="1"/>
  <c r="I38" i="35"/>
  <c r="C14" i="35"/>
  <c r="Y14" i="35" s="1"/>
  <c r="C15" i="35"/>
  <c r="Y15" i="35" s="1"/>
  <c r="C16" i="35"/>
  <c r="Y16" i="35" s="1"/>
  <c r="C22" i="35"/>
  <c r="Y22" i="35" s="1"/>
  <c r="C23" i="35"/>
  <c r="Y23" i="35" s="1"/>
  <c r="C24" i="35"/>
  <c r="Y24" i="35" s="1"/>
  <c r="C30" i="35"/>
  <c r="Y30" i="35" s="1"/>
  <c r="C31" i="35"/>
  <c r="Y31" i="35" s="1"/>
  <c r="C32" i="35"/>
  <c r="Y32" i="35" s="1"/>
  <c r="C36" i="35"/>
  <c r="Y36" i="35" s="1"/>
  <c r="F38" i="35"/>
  <c r="C4" i="35"/>
  <c r="Y4" i="35" s="1"/>
  <c r="Y38" i="35" l="1"/>
  <c r="C38" i="35"/>
</calcChain>
</file>

<file path=xl/sharedStrings.xml><?xml version="1.0" encoding="utf-8"?>
<sst xmlns="http://schemas.openxmlformats.org/spreadsheetml/2006/main" count="462" uniqueCount="250">
  <si>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</si>
  <si>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</si>
  <si>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</si>
  <si>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</si>
  <si>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</si>
  <si>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</si>
  <si>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</si>
  <si>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</si>
  <si>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</si>
  <si>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</si>
  <si>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</si>
  <si>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</si>
  <si>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</si>
  <si>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поступлений акциза на спирт этиловый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</si>
  <si>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</si>
  <si>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</si>
  <si>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</si>
  <si>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</si>
  <si>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</si>
  <si>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</si>
  <si>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</si>
  <si>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</si>
  <si>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</si>
  <si>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</si>
  <si>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</si>
  <si>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</si>
  <si>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</si>
  <si>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</si>
  <si>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</si>
  <si>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</si>
  <si>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</si>
  <si>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</si>
  <si>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</si>
  <si>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</si>
  <si>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</si>
  <si>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</si>
  <si>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</si>
  <si>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</si>
  <si>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</si>
  <si>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</si>
  <si>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</si>
  <si>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</si>
  <si>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</si>
  <si>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</si>
  <si>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</si>
  <si>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</si>
  <si>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</si>
  <si>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</si>
  <si>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</si>
  <si>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</si>
  <si>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</si>
  <si>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</si>
  <si>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</si>
  <si>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</si>
  <si>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</si>
  <si>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</si>
  <si>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</si>
  <si>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</si>
  <si>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</si>
  <si>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</si>
  <si>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</si>
  <si>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</si>
  <si>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телефон: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</si>
  <si>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</si>
  <si>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</si>
  <si>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</si>
  <si>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</si>
  <si>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</si>
  <si>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</si>
  <si>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</si>
  <si>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</si>
  <si>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Форма запроса по наиболее значимым предприятиям, расположенным на территории муниципального образования</t>
  </si>
  <si>
    <t>КПП</t>
  </si>
  <si>
    <t>официальный сайт</t>
  </si>
  <si>
    <t xml:space="preserve"> (в ценах соответствующих лет по полному кругу предприятий)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</si>
  <si>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</si>
  <si>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</si>
  <si>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</si>
  <si>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исполнитель:</t>
  </si>
  <si>
    <t>3. Ставка акциза, руб/дал</t>
  </si>
  <si>
    <t>4. Сумма акциза, тыс. руб</t>
  </si>
  <si>
    <t>5. Собираемость, %</t>
  </si>
  <si>
    <t>6. Поступление акциза в бюджет, тыс. руб.</t>
  </si>
  <si>
    <t>Исполнитель</t>
  </si>
  <si>
    <t>тел. исполнителя</t>
  </si>
  <si>
    <t>1 . Объем производства и реализации водки и ликероводочных изделий, тыс. дал</t>
  </si>
  <si>
    <t xml:space="preserve"> - содержание спирта свыше 9%</t>
  </si>
  <si>
    <t>2. Содержание абсолютного спирта, тыс. дал</t>
  </si>
  <si>
    <t>4. Сумма акциза, тыс.руб.</t>
  </si>
  <si>
    <t>6. Зачет по спирту, тыс.руб.</t>
  </si>
  <si>
    <t>8. Поступление акциза в бюджет, тыс. руб.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</si>
  <si>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</si>
  <si>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</si>
  <si>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</si>
  <si>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</si>
  <si>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</si>
  <si>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</si>
  <si>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тел.исполнителя</t>
  </si>
  <si>
    <t>4.Сумма акциза, тыс. руб</t>
  </si>
  <si>
    <t>VIII. Финансы</t>
  </si>
  <si>
    <t xml:space="preserve"> (в ценах соответствующих лет)</t>
  </si>
  <si>
    <t>Налоги на имущество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</si>
  <si>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</si>
  <si>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</si>
  <si>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</si>
  <si>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</si>
  <si>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</si>
  <si>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</si>
  <si>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</si>
  <si>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Государственная пошлина</t>
  </si>
  <si>
    <t xml:space="preserve">Прочие налоги и сборы </t>
  </si>
  <si>
    <t>руб.</t>
  </si>
  <si>
    <t>Расчет поступлений налога на доходы физических лиц</t>
  </si>
  <si>
    <t>Единица  измерения</t>
  </si>
  <si>
    <t xml:space="preserve">тыс. рублей 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</si>
  <si>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</si>
  <si>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</si>
  <si>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</si>
  <si>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</si>
  <si>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</si>
  <si>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</si>
  <si>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</si>
  <si>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г.Борисоглебск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</si>
  <si>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</si>
  <si>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</si>
  <si>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</si>
  <si>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</si>
  <si>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</si>
  <si>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</si>
  <si>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</si>
  <si>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</si>
  <si>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</si>
  <si>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</si>
  <si>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</si>
  <si>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</si>
  <si>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форму не изменять!</t>
  </si>
  <si>
    <t>Неналоговые доходы</t>
  </si>
  <si>
    <t>факт</t>
  </si>
  <si>
    <t>Налоги, сборы и регулярные платежи за пользование природными ресурсами ВСЕГО</t>
  </si>
  <si>
    <t>2024 год (прогноз)</t>
  </si>
  <si>
    <t xml:space="preserve">  - налог на профессиональный доход(63% ОБ+37% ОМС)</t>
  </si>
  <si>
    <t>акциза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</t>
  </si>
  <si>
    <t xml:space="preserve"> - годовые перерасчеты</t>
  </si>
  <si>
    <t xml:space="preserve">3. Налог на прибыль в территориальный бюджет </t>
  </si>
  <si>
    <t>2. Ставка налога на прибыль в консолидированный бюджет Воронежской области</t>
  </si>
  <si>
    <t>%</t>
  </si>
  <si>
    <t xml:space="preserve">Региональная финансовая обеспеченность </t>
  </si>
  <si>
    <t xml:space="preserve">Налог на прибыль организаций </t>
  </si>
  <si>
    <t xml:space="preserve">Налог на доходы физических лиц         </t>
  </si>
  <si>
    <t>Акцизы по продукции, производимой на территории</t>
  </si>
  <si>
    <t>на нефтепродукты</t>
  </si>
  <si>
    <t>на ликеро-водочные изделия, вино и пиво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</si>
  <si>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</si>
  <si>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</si>
  <si>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</si>
  <si>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</si>
  <si>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профессиональный доход</t>
  </si>
  <si>
    <t xml:space="preserve">Налоги на имущество физических лиц     </t>
  </si>
  <si>
    <t xml:space="preserve">Налог на имущество организаций         </t>
  </si>
  <si>
    <t xml:space="preserve">Транспортный налог                     </t>
  </si>
  <si>
    <t>Транспортный налог с организаций</t>
  </si>
  <si>
    <t>Транспортный налог с физических лиц</t>
  </si>
  <si>
    <t xml:space="preserve">Налог на игорный бизнес           </t>
  </si>
  <si>
    <t xml:space="preserve">Земельный налог                      </t>
  </si>
  <si>
    <t>Земельный налог с организаций</t>
  </si>
  <si>
    <t>Земельный налог с физических лиц</t>
  </si>
  <si>
    <t xml:space="preserve">Налоги, сборы и регулярные платежи за пользование природными ресурсами </t>
  </si>
  <si>
    <t xml:space="preserve">Задолженность  и перерасчеты по отмененным налогам, cборам и иным обязательным платежам </t>
  </si>
  <si>
    <t>Среднедушевая региональная финансовая обеспеченность                                               (Итого доходов :  численность населения)</t>
  </si>
  <si>
    <t>ИТОГО доходов</t>
  </si>
  <si>
    <t>х</t>
  </si>
  <si>
    <t>3. Возмещение НДФЛ</t>
  </si>
  <si>
    <t>4. Налоговая база</t>
  </si>
  <si>
    <t>6.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</si>
  <si>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7.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</si>
  <si>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8.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</si>
  <si>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9. 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</si>
  <si>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Налоговые доходы </t>
  </si>
  <si>
    <t>Налог на прибыль в бюджет Воронежской области (17%)</t>
  </si>
  <si>
    <t xml:space="preserve">Налог на доходы с физических лиц </t>
  </si>
  <si>
    <t>Государственная пошлина РИАС</t>
  </si>
  <si>
    <t xml:space="preserve">Итого доходов </t>
  </si>
  <si>
    <t>Приложение № 3</t>
  </si>
  <si>
    <t>Приложение 2</t>
  </si>
  <si>
    <t>1 полугодие 2023 года</t>
  </si>
  <si>
    <t>Региональная финансовая обеспеченность за 2022 год  для рейтинга (новая методика)</t>
  </si>
  <si>
    <t>на 2024 год и прогноз на 2025-2026 годы</t>
  </si>
  <si>
    <t xml:space="preserve">  на 05.07.2023</t>
  </si>
  <si>
    <t xml:space="preserve">2022 год (факт) </t>
  </si>
  <si>
    <t>2023год (оценка)</t>
  </si>
  <si>
    <t>2025 год (прогноз)</t>
  </si>
  <si>
    <t>2026 год (прогноз)</t>
  </si>
  <si>
    <t>10.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</si>
  <si>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11.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</si>
  <si>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12. Иные (отработка недоимки, реструктуризация, др.)</t>
  </si>
  <si>
    <r>
      <t>13. ИТОГО поступило налога на доходы физических  лиц (п.5+п.6+п.7+п.8+п.9+10+11</t>
    </r>
    <r>
      <rPr>
        <b/>
        <sz val="11"/>
        <rFont val="Symbol"/>
        <family val="1"/>
        <charset val="2"/>
      </rPr>
      <t>±</t>
    </r>
    <r>
      <rPr>
        <b/>
        <sz val="11"/>
        <rFont val="Times New Roman"/>
        <family val="1"/>
        <charset val="204"/>
      </rPr>
      <t>п.12)</t>
    </r>
  </si>
  <si>
    <t>(по итогам 7 месяцев налогооблагаемая прибыль будет уточнена)</t>
  </si>
  <si>
    <t>исполнитель: Сычёва А.А.</t>
  </si>
  <si>
    <t>телефон: 8 (47340) 2-14-23</t>
  </si>
  <si>
    <t xml:space="preserve">     Рамонского муниципального района на период до 2026 года</t>
  </si>
  <si>
    <t xml:space="preserve"> чел.</t>
  </si>
  <si>
    <t>Рамонского муниципального района  на период до 2026 года</t>
  </si>
  <si>
    <t>исполнитель: Татаренко Е.Г.</t>
  </si>
  <si>
    <t>телефон: 8 (47340) 2-17-49</t>
  </si>
  <si>
    <t>ИТОГО консол район</t>
  </si>
  <si>
    <t>район</t>
  </si>
  <si>
    <t>в т.ч. поселения</t>
  </si>
  <si>
    <t>без иностранцев</t>
  </si>
  <si>
    <t>5.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</si>
  <si>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Рамонского муниципального района   на период до 2026 года</t>
  </si>
  <si>
    <t>Форма должна быть заполнена по наиболее значимым предприятиям МО  (обязательно для системообразующих)</t>
  </si>
  <si>
    <t xml:space="preserve">Налог на прибыль в бюджет Воронежской области </t>
  </si>
  <si>
    <t>Ставка в бюджет области</t>
  </si>
  <si>
    <t>396034, Воронежская область, Рамонский район, с. Новоживотинное, ул. Шоссейная, дом 14 А, офис 1</t>
  </si>
  <si>
    <t>Фактический адрес</t>
  </si>
  <si>
    <t>www.sp-don.ru</t>
  </si>
  <si>
    <t>office@sp-don.ru</t>
  </si>
  <si>
    <t>7(473) 233-2908</t>
  </si>
  <si>
    <t>Нленд Нленд II Оксана Алексеевна</t>
  </si>
  <si>
    <t>Генеральный директор Болгов Роман Александрович</t>
  </si>
  <si>
    <t>10.62 Производство крахмала и крахмалосодержащих продуктов</t>
  </si>
  <si>
    <t>Общество с ограниченной ответственностью "Сельскохозяйственное предприятие "Дон"</t>
  </si>
  <si>
    <t>Предприятие - сельхозтоваропроизводитель,  не является плательщиком налога на прибыль</t>
  </si>
  <si>
    <t xml:space="preserve">396024, Воронежская обл., с. Ступино, 
ул. Зубарева, д. 3, оф. 1
</t>
  </si>
  <si>
    <t>http://www.zarechnoe.ru</t>
  </si>
  <si>
    <t>info@zarechnoe.ru</t>
  </si>
  <si>
    <t xml:space="preserve">   +7 (473) 250-27-79</t>
  </si>
  <si>
    <t>Варламов Андрей Александровчи</t>
  </si>
  <si>
    <t>Ниценко Сергей Георгиевич</t>
  </si>
  <si>
    <t>01.42.</t>
  </si>
  <si>
    <t>ООО "Заречное"</t>
  </si>
  <si>
    <t>Налог на прибыль в бюджет Воронежской области</t>
  </si>
  <si>
    <t>Налоговая прибыль</t>
  </si>
  <si>
    <t>369030, Воронежская обл., Рамонский р-н, х. Красное территория 900 м юговосточнее жилого дома № 58/1</t>
  </si>
  <si>
    <t>betagranramon@mail.ru</t>
  </si>
  <si>
    <t>(47340) 5-21-21, 5-21-20</t>
  </si>
  <si>
    <t>Сухорукова Оксана Николаевна</t>
  </si>
  <si>
    <t>Калиниченко Сергей Георгиевич</t>
  </si>
  <si>
    <t>Руководитель</t>
  </si>
  <si>
    <t>01.61  "Предоставление услуг в области растениеводства"</t>
  </si>
  <si>
    <t>Общесто с ограниченной ответственностью "Бетагран Рамонь"</t>
  </si>
  <si>
    <t>ООО НПКФ "Агротех - Гарант Березовский"</t>
  </si>
  <si>
    <t>01.11.1</t>
  </si>
  <si>
    <t>Кичигин Владимир Иванович</t>
  </si>
  <si>
    <t>Кузнецова Наталья Геннадиевна</t>
  </si>
  <si>
    <t>8-47340-4-24-22</t>
  </si>
  <si>
    <t>atg.berezovskiy@yandex.ru, agrotech-garant.berezovskiy@yandex.ru</t>
  </si>
  <si>
    <t>Воронежская обл., Рамонский район, п. Комсомольский, ул. Центральная, 2</t>
  </si>
  <si>
    <t>Налог на прибыль в бюджет Воронежской области (по ставке 18%)</t>
  </si>
  <si>
    <t>отчет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</si>
</sst>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10"/>
      <color rgb="FFC00000"/>
      <name val="Arial Cyr"/>
      <charset val="204"/>
    </font>
    <font>
      <sz val="12"/>
      <color rgb="FF0000CC"/>
      <name val="Arial"/>
      <family val="2"/>
      <charset val="204"/>
    </font>
    <font>
      <sz val="8"/>
      <color rgb="FF0000CC"/>
      <name val="Arial Cyr"/>
      <charset val="204"/>
    </font>
    <font>
      <b/>
      <sz val="9"/>
      <color rgb="FFC00000"/>
      <name val="Times New Roman"/>
      <family val="1"/>
      <charset val="204"/>
    </font>
    <font>
      <sz val="12"/>
      <color rgb="FF9C0006"/>
      <name val="Times New Roman"/>
      <family val="2"/>
      <charset val="204"/>
    </font>
    <font>
      <sz val="11"/>
      <color indexed="8"/>
      <name val="Times New Roman"/>
      <family val="1"/>
      <charset val="204"/>
    </font>
    <font>
      <sz val="11"/>
      <color rgb="FFC00000"/>
      <name val="Times New Roman"/>
      <family val="1"/>
    </font>
    <font>
      <b/>
      <sz val="11"/>
      <name val="Times New Roman"/>
      <family val="1"/>
      <charset val="204"/>
    </font>
    <font>
      <b/>
      <sz val="11"/>
      <name val="Symbol"/>
      <family val="1"/>
      <charset val="2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name val="Arial Cyr"/>
      <family val="2"/>
      <charset val="204"/>
    </font>
    <font>
      <sz val="12"/>
      <color rgb="FF0000CC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39" fillId="2" borderId="0">
      <alignment horizontal="left" vertical="top"/>
    </xf>
    <xf numFmtId="0" fontId="40" fillId="2" borderId="0">
      <alignment horizontal="center" vertical="top"/>
    </xf>
    <xf numFmtId="0" fontId="40" fillId="2" borderId="0">
      <alignment horizontal="left" vertical="top"/>
    </xf>
    <xf numFmtId="0" fontId="41" fillId="2" borderId="0">
      <alignment horizontal="left" vertical="top"/>
    </xf>
    <xf numFmtId="0" fontId="40" fillId="2" borderId="0">
      <alignment horizontal="left" vertical="center"/>
    </xf>
    <xf numFmtId="0" fontId="40" fillId="2" borderId="0">
      <alignment horizontal="right" vertical="center"/>
    </xf>
    <xf numFmtId="0" fontId="40" fillId="2" borderId="0">
      <alignment horizontal="right" vertical="top"/>
    </xf>
    <xf numFmtId="0" fontId="41" fillId="2" borderId="0">
      <alignment horizontal="left" vertical="top"/>
    </xf>
    <xf numFmtId="0" fontId="41" fillId="2" borderId="0">
      <alignment horizontal="left" vertical="top"/>
    </xf>
    <xf numFmtId="0" fontId="41" fillId="2" borderId="0">
      <alignment horizontal="left" vertical="top"/>
    </xf>
    <xf numFmtId="0" fontId="42" fillId="0" borderId="0" applyNumberFormat="0" applyFill="0" applyBorder="0" applyAlignment="0" applyProtection="0"/>
    <xf numFmtId="0" fontId="38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4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47" fillId="3" borderId="0" applyNumberFormat="0" applyBorder="0" applyAlignment="0" applyProtection="0"/>
    <xf numFmtId="0" fontId="3" fillId="0" borderId="0"/>
    <xf numFmtId="0" fontId="9" fillId="0" borderId="0"/>
    <xf numFmtId="0" fontId="23" fillId="0" borderId="0"/>
    <xf numFmtId="0" fontId="2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</cellStyleXfs>
  <cellXfs count="295">
    <xf numFmtId="0" fontId="0" fillId="0" borderId="0" xfId="0"/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2" xfId="0" applyNumberFormat="1" applyFont="1" applyFill="1" applyBorder="1" applyAlignment="1" applyProtection="1">
      <alignment vertical="top" wrapText="1"/>
    </xf>
    <xf numFmtId="0" fontId="12" fillId="0" borderId="2" xfId="0" applyFont="1" applyBorder="1" applyAlignment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14" fillId="0" borderId="0" xfId="0" applyFont="1"/>
    <xf numFmtId="0" fontId="17" fillId="0" borderId="2" xfId="0" applyFont="1" applyFill="1" applyBorder="1" applyAlignment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7" fillId="0" borderId="0" xfId="0" applyFont="1" applyFill="1" applyProtection="1"/>
    <xf numFmtId="0" fontId="19" fillId="0" borderId="2" xfId="0" applyFont="1" applyFill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centerContinuous" vertical="center"/>
    </xf>
    <xf numFmtId="0" fontId="15" fillId="0" borderId="0" xfId="0" applyFont="1" applyAlignment="1" applyProtection="1">
      <alignment horizontal="centerContinuous" vertical="center"/>
    </xf>
    <xf numFmtId="0" fontId="18" fillId="0" borderId="0" xfId="0" applyFont="1" applyFill="1" applyProtection="1"/>
    <xf numFmtId="0" fontId="18" fillId="0" borderId="5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/>
    </xf>
    <xf numFmtId="0" fontId="17" fillId="0" borderId="2" xfId="0" applyFont="1" applyFill="1" applyBorder="1" applyProtection="1"/>
    <xf numFmtId="0" fontId="22" fillId="0" borderId="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 indent="4"/>
    </xf>
    <xf numFmtId="0" fontId="17" fillId="0" borderId="2" xfId="0" applyFont="1" applyFill="1" applyBorder="1" applyAlignment="1" applyProtection="1">
      <alignment horizontal="left" vertical="center" wrapText="1" indent="2"/>
    </xf>
    <xf numFmtId="0" fontId="18" fillId="0" borderId="2" xfId="0" applyFont="1" applyFill="1" applyBorder="1" applyAlignment="1" applyProtection="1">
      <alignment horizontal="center" vertical="center"/>
    </xf>
    <xf numFmtId="164" fontId="24" fillId="0" borderId="2" xfId="0" applyNumberFormat="1" applyFont="1" applyFill="1" applyBorder="1" applyAlignment="1" applyProtection="1">
      <alignment horizontal="right"/>
    </xf>
    <xf numFmtId="0" fontId="18" fillId="0" borderId="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23" fillId="0" borderId="0" xfId="0" applyFont="1" applyFill="1"/>
    <xf numFmtId="0" fontId="0" fillId="0" borderId="0" xfId="0" applyFont="1" applyFill="1"/>
    <xf numFmtId="3" fontId="8" fillId="0" borderId="0" xfId="0" applyNumberFormat="1" applyFont="1" applyFill="1"/>
    <xf numFmtId="0" fontId="26" fillId="0" borderId="2" xfId="0" applyFont="1" applyFill="1" applyBorder="1"/>
    <xf numFmtId="3" fontId="26" fillId="0" borderId="2" xfId="0" applyNumberFormat="1" applyFont="1" applyFill="1" applyBorder="1" applyAlignment="1">
      <alignment horizontal="right"/>
    </xf>
    <xf numFmtId="3" fontId="8" fillId="0" borderId="0" xfId="0" applyNumberFormat="1" applyFont="1" applyFill="1" applyAlignment="1">
      <alignment horizontal="right"/>
    </xf>
    <xf numFmtId="49" fontId="28" fillId="0" borderId="0" xfId="0" applyNumberFormat="1" applyFont="1" applyFill="1" applyAlignment="1" applyProtection="1">
      <alignment horizontal="centerContinuous" vertical="center"/>
    </xf>
    <xf numFmtId="3" fontId="8" fillId="0" borderId="2" xfId="0" applyNumberFormat="1" applyFont="1" applyFill="1" applyBorder="1" applyAlignment="1" applyProtection="1">
      <alignment horizontal="right"/>
      <protection locked="0"/>
    </xf>
    <xf numFmtId="3" fontId="24" fillId="0" borderId="2" xfId="0" applyNumberFormat="1" applyFont="1" applyFill="1" applyBorder="1" applyAlignment="1" applyProtection="1">
      <alignment horizontal="right"/>
    </xf>
    <xf numFmtId="3" fontId="8" fillId="0" borderId="2" xfId="0" applyNumberFormat="1" applyFont="1" applyFill="1" applyBorder="1" applyAlignment="1" applyProtection="1">
      <alignment horizontal="right"/>
    </xf>
    <xf numFmtId="0" fontId="17" fillId="0" borderId="2" xfId="0" applyFont="1" applyFill="1" applyBorder="1" applyAlignment="1" applyProtection="1">
      <alignment horizontal="left" vertical="center" wrapText="1" indent="3"/>
    </xf>
    <xf numFmtId="164" fontId="16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9" fillId="0" borderId="0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NumberFormat="1" applyFont="1" applyFill="1" applyBorder="1" applyAlignment="1" applyProtection="1">
      <alignment vertical="top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right"/>
    </xf>
    <xf numFmtId="0" fontId="19" fillId="0" borderId="2" xfId="0" applyFont="1" applyFill="1" applyBorder="1" applyAlignment="1" applyProtection="1">
      <alignment horizontal="center" vertical="top" wrapText="1"/>
    </xf>
    <xf numFmtId="0" fontId="10" fillId="0" borderId="12" xfId="0" applyFont="1" applyFill="1" applyBorder="1"/>
    <xf numFmtId="0" fontId="6" fillId="0" borderId="2" xfId="0" applyFont="1" applyFill="1" applyBorder="1"/>
    <xf numFmtId="3" fontId="23" fillId="0" borderId="0" xfId="0" applyNumberFormat="1" applyFont="1" applyFill="1" applyAlignment="1">
      <alignment horizontal="right"/>
    </xf>
    <xf numFmtId="3" fontId="43" fillId="0" borderId="0" xfId="0" applyNumberFormat="1" applyFont="1" applyFill="1" applyAlignment="1">
      <alignment horizontal="right"/>
    </xf>
    <xf numFmtId="0" fontId="43" fillId="0" borderId="0" xfId="0" applyFont="1" applyFill="1"/>
    <xf numFmtId="3" fontId="23" fillId="0" borderId="0" xfId="0" applyNumberFormat="1" applyFont="1" applyFill="1"/>
    <xf numFmtId="3" fontId="37" fillId="0" borderId="0" xfId="0" applyNumberFormat="1" applyFont="1" applyFill="1" applyAlignment="1">
      <alignment horizontal="right"/>
    </xf>
    <xf numFmtId="164" fontId="37" fillId="0" borderId="0" xfId="0" applyNumberFormat="1" applyFont="1" applyFill="1" applyAlignment="1">
      <alignment horizontal="right"/>
    </xf>
    <xf numFmtId="0" fontId="44" fillId="0" borderId="0" xfId="0" applyNumberFormat="1" applyFont="1" applyFill="1" applyBorder="1" applyAlignment="1" applyProtection="1">
      <alignment vertical="top"/>
    </xf>
    <xf numFmtId="164" fontId="8" fillId="0" borderId="0" xfId="0" applyNumberFormat="1" applyFont="1"/>
    <xf numFmtId="164" fontId="45" fillId="0" borderId="0" xfId="0" applyNumberFormat="1" applyFont="1"/>
    <xf numFmtId="0" fontId="46" fillId="0" borderId="0" xfId="0" applyFont="1" applyAlignment="1">
      <alignment horizontal="left"/>
    </xf>
    <xf numFmtId="0" fontId="28" fillId="0" borderId="0" xfId="0" applyFont="1" applyFill="1" applyAlignment="1"/>
    <xf numFmtId="0" fontId="32" fillId="0" borderId="0" xfId="0" applyFont="1" applyFill="1"/>
    <xf numFmtId="0" fontId="25" fillId="0" borderId="2" xfId="0" applyFont="1" applyFill="1" applyBorder="1" applyAlignment="1">
      <alignment horizontal="center" vertical="top"/>
    </xf>
    <xf numFmtId="0" fontId="20" fillId="0" borderId="3" xfId="0" applyFont="1" applyBorder="1" applyAlignment="1" applyProtection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 applyProtection="1">
      <alignment horizontal="left" vertical="top" wrapText="1"/>
    </xf>
    <xf numFmtId="0" fontId="19" fillId="0" borderId="2" xfId="0" applyFont="1" applyFill="1" applyBorder="1" applyAlignment="1">
      <alignment horizontal="center" vertical="top" wrapText="1"/>
    </xf>
    <xf numFmtId="3" fontId="33" fillId="0" borderId="2" xfId="0" applyNumberFormat="1" applyFont="1" applyFill="1" applyBorder="1"/>
    <xf numFmtId="3" fontId="18" fillId="0" borderId="4" xfId="0" applyNumberFormat="1" applyFont="1" applyFill="1" applyBorder="1"/>
    <xf numFmtId="3" fontId="33" fillId="0" borderId="0" xfId="0" applyNumberFormat="1" applyFont="1" applyFill="1" applyBorder="1"/>
    <xf numFmtId="0" fontId="21" fillId="0" borderId="0" xfId="0" applyFont="1" applyFill="1" applyBorder="1" applyAlignment="1" applyProtection="1">
      <alignment horizontal="center" vertical="top" wrapText="1"/>
    </xf>
    <xf numFmtId="3" fontId="8" fillId="0" borderId="4" xfId="0" applyNumberFormat="1" applyFont="1" applyFill="1" applyBorder="1" applyAlignment="1" applyProtection="1">
      <alignment horizontal="right"/>
      <protection locked="0"/>
    </xf>
    <xf numFmtId="3" fontId="8" fillId="0" borderId="2" xfId="0" applyNumberFormat="1" applyFont="1" applyFill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 applyProtection="1">
      <alignment horizontal="left" vertical="center" wrapText="1" indent="4"/>
    </xf>
    <xf numFmtId="0" fontId="19" fillId="5" borderId="2" xfId="0" applyFont="1" applyFill="1" applyBorder="1" applyAlignment="1" applyProtection="1">
      <alignment horizontal="center" vertical="center" wrapText="1"/>
    </xf>
    <xf numFmtId="3" fontId="8" fillId="5" borderId="2" xfId="0" applyNumberFormat="1" applyFont="1" applyFill="1" applyBorder="1" applyAlignment="1" applyProtection="1">
      <alignment horizontal="right"/>
    </xf>
    <xf numFmtId="0" fontId="20" fillId="0" borderId="7" xfId="0" applyFont="1" applyBorder="1" applyAlignment="1" applyProtection="1">
      <alignment horizontal="center" vertical="center" wrapText="1"/>
    </xf>
    <xf numFmtId="0" fontId="16" fillId="0" borderId="2" xfId="0" applyFont="1" applyBorder="1" applyAlignment="1">
      <alignment wrapText="1"/>
    </xf>
    <xf numFmtId="0" fontId="48" fillId="0" borderId="2" xfId="0" applyNumberFormat="1" applyFont="1" applyFill="1" applyBorder="1" applyAlignment="1" applyProtection="1">
      <alignment horizontal="left" vertical="center" wrapText="1" readingOrder="1"/>
    </xf>
    <xf numFmtId="0" fontId="17" fillId="4" borderId="2" xfId="0" applyFont="1" applyFill="1" applyBorder="1" applyAlignment="1" applyProtection="1">
      <alignment horizontal="left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top" wrapText="1"/>
    </xf>
    <xf numFmtId="3" fontId="0" fillId="0" borderId="0" xfId="0" applyNumberFormat="1" applyFont="1" applyFill="1"/>
    <xf numFmtId="0" fontId="10" fillId="0" borderId="0" xfId="0" applyFont="1" applyFill="1"/>
    <xf numFmtId="0" fontId="19" fillId="0" borderId="2" xfId="0" applyFont="1" applyFill="1" applyBorder="1" applyAlignment="1">
      <alignment horizontal="center" vertical="top"/>
    </xf>
    <xf numFmtId="3" fontId="0" fillId="0" borderId="0" xfId="0" applyNumberFormat="1" applyFont="1" applyFill="1" applyAlignment="1">
      <alignment horizontal="center" vertical="center" wrapText="1"/>
    </xf>
    <xf numFmtId="0" fontId="0" fillId="0" borderId="0" xfId="0" applyFont="1"/>
    <xf numFmtId="0" fontId="0" fillId="0" borderId="2" xfId="0" applyFont="1" applyFill="1" applyBorder="1"/>
    <xf numFmtId="3" fontId="0" fillId="0" borderId="0" xfId="0" applyNumberFormat="1" applyFont="1"/>
    <xf numFmtId="0" fontId="49" fillId="0" borderId="2" xfId="0" applyFont="1" applyFill="1" applyBorder="1"/>
    <xf numFmtId="0" fontId="12" fillId="0" borderId="0" xfId="0" applyFont="1" applyFill="1"/>
    <xf numFmtId="0" fontId="50" fillId="6" borderId="2" xfId="0" applyFont="1" applyFill="1" applyBorder="1" applyAlignment="1">
      <alignment horizontal="left" vertical="center" wrapText="1"/>
    </xf>
    <xf numFmtId="17" fontId="27" fillId="7" borderId="0" xfId="0" applyNumberFormat="1" applyFont="1" applyFill="1"/>
    <xf numFmtId="0" fontId="7" fillId="0" borderId="0" xfId="0" applyFont="1" applyAlignment="1">
      <alignment horizontal="center"/>
    </xf>
    <xf numFmtId="164" fontId="8" fillId="4" borderId="2" xfId="0" applyNumberFormat="1" applyFont="1" applyFill="1" applyBorder="1" applyAlignment="1" applyProtection="1">
      <alignment horizontal="right"/>
      <protection locked="0"/>
    </xf>
    <xf numFmtId="164" fontId="24" fillId="4" borderId="2" xfId="0" applyNumberFormat="1" applyFont="1" applyFill="1" applyBorder="1" applyAlignment="1" applyProtection="1">
      <alignment horizontal="right"/>
    </xf>
    <xf numFmtId="164" fontId="8" fillId="4" borderId="2" xfId="0" applyNumberFormat="1" applyFont="1" applyFill="1" applyBorder="1" applyAlignment="1" applyProtection="1">
      <alignment horizontal="right"/>
    </xf>
    <xf numFmtId="0" fontId="53" fillId="0" borderId="0" xfId="0" applyFont="1" applyFill="1" applyProtection="1"/>
    <xf numFmtId="0" fontId="52" fillId="0" borderId="0" xfId="0" applyFont="1" applyFill="1" applyProtection="1"/>
    <xf numFmtId="0" fontId="52" fillId="8" borderId="0" xfId="0" applyFont="1" applyFill="1" applyProtection="1"/>
    <xf numFmtId="164" fontId="52" fillId="0" borderId="0" xfId="0" applyNumberFormat="1" applyFont="1" applyFill="1" applyProtection="1"/>
    <xf numFmtId="164" fontId="52" fillId="8" borderId="0" xfId="0" applyNumberFormat="1" applyFont="1" applyFill="1" applyProtection="1"/>
    <xf numFmtId="164" fontId="52" fillId="0" borderId="2" xfId="0" applyNumberFormat="1" applyFont="1" applyFill="1" applyBorder="1" applyAlignment="1" applyProtection="1">
      <alignment horizontal="right"/>
    </xf>
    <xf numFmtId="164" fontId="52" fillId="8" borderId="2" xfId="0" applyNumberFormat="1" applyFont="1" applyFill="1" applyBorder="1" applyAlignment="1" applyProtection="1">
      <alignment horizontal="right"/>
    </xf>
    <xf numFmtId="0" fontId="52" fillId="0" borderId="2" xfId="0" applyFont="1" applyFill="1" applyBorder="1" applyAlignment="1" applyProtection="1">
      <alignment horizontal="center"/>
    </xf>
    <xf numFmtId="0" fontId="52" fillId="0" borderId="2" xfId="0" applyFont="1" applyFill="1" applyBorder="1" applyAlignment="1" applyProtection="1">
      <alignment wrapText="1"/>
    </xf>
    <xf numFmtId="0" fontId="52" fillId="0" borderId="2" xfId="0" applyFont="1" applyFill="1" applyBorder="1" applyAlignment="1" applyProtection="1">
      <alignment horizontal="left" vertical="center" wrapText="1"/>
    </xf>
    <xf numFmtId="0" fontId="52" fillId="0" borderId="2" xfId="0" applyFont="1" applyFill="1" applyBorder="1" applyProtection="1"/>
    <xf numFmtId="0" fontId="52" fillId="0" borderId="2" xfId="0" applyFont="1" applyFill="1" applyBorder="1" applyAlignment="1" applyProtection="1">
      <alignment horizontal="center" vertical="center" wrapText="1"/>
    </xf>
    <xf numFmtId="0" fontId="28" fillId="0" borderId="2" xfId="0" applyFont="1" applyFill="1" applyBorder="1" applyAlignment="1" applyProtection="1">
      <alignment horizontal="left" vertical="center" wrapText="1"/>
    </xf>
    <xf numFmtId="1" fontId="28" fillId="0" borderId="2" xfId="31" applyNumberFormat="1" applyFont="1" applyFill="1" applyBorder="1" applyAlignment="1">
      <alignment horizontal="left" wrapText="1"/>
    </xf>
    <xf numFmtId="1" fontId="52" fillId="0" borderId="2" xfId="31" applyNumberFormat="1" applyFont="1" applyFill="1" applyBorder="1" applyAlignment="1">
      <alignment horizontal="left" wrapText="1"/>
    </xf>
    <xf numFmtId="164" fontId="52" fillId="8" borderId="3" xfId="0" applyNumberFormat="1" applyFont="1" applyFill="1" applyBorder="1" applyAlignment="1" applyProtection="1">
      <alignment horizontal="center" vertical="center" wrapText="1"/>
    </xf>
    <xf numFmtId="49" fontId="54" fillId="0" borderId="2" xfId="31" applyNumberFormat="1" applyFont="1" applyFill="1" applyBorder="1" applyAlignment="1">
      <alignment horizontal="left" wrapText="1" indent="4" shrinkToFit="1"/>
    </xf>
    <xf numFmtId="1" fontId="52" fillId="0" borderId="2" xfId="31" applyNumberFormat="1" applyFont="1" applyFill="1" applyBorder="1" applyAlignment="1">
      <alignment horizontal="left" wrapText="1" indent="2"/>
    </xf>
    <xf numFmtId="164" fontId="55" fillId="0" borderId="2" xfId="0" applyNumberFormat="1" applyFont="1" applyFill="1" applyBorder="1" applyAlignment="1" applyProtection="1">
      <alignment horizontal="right"/>
    </xf>
    <xf numFmtId="164" fontId="55" fillId="8" borderId="2" xfId="0" applyNumberFormat="1" applyFont="1" applyFill="1" applyBorder="1" applyAlignment="1" applyProtection="1">
      <alignment horizontal="right"/>
    </xf>
    <xf numFmtId="1" fontId="52" fillId="0" borderId="2" xfId="31" applyNumberFormat="1" applyFont="1" applyFill="1" applyBorder="1" applyAlignment="1">
      <alignment horizontal="left" vertical="top" wrapText="1" indent="2"/>
    </xf>
    <xf numFmtId="164" fontId="52" fillId="0" borderId="2" xfId="0" applyNumberFormat="1" applyFont="1" applyFill="1" applyBorder="1" applyAlignment="1" applyProtection="1">
      <alignment horizontal="right"/>
      <protection locked="0"/>
    </xf>
    <xf numFmtId="164" fontId="52" fillId="8" borderId="2" xfId="0" applyNumberFormat="1" applyFont="1" applyFill="1" applyBorder="1" applyAlignment="1" applyProtection="1">
      <alignment horizontal="right"/>
      <protection locked="0"/>
    </xf>
    <xf numFmtId="0" fontId="52" fillId="0" borderId="2" xfId="31" applyFont="1" applyFill="1" applyBorder="1" applyAlignment="1">
      <alignment horizontal="left" vertical="top" wrapText="1" indent="3"/>
    </xf>
    <xf numFmtId="0" fontId="52" fillId="0" borderId="2" xfId="31" applyFont="1" applyFill="1" applyBorder="1" applyAlignment="1">
      <alignment horizontal="center" vertical="top" wrapText="1"/>
    </xf>
    <xf numFmtId="0" fontId="52" fillId="0" borderId="2" xfId="31" applyFont="1" applyFill="1" applyBorder="1" applyAlignment="1">
      <alignment vertical="top" wrapText="1"/>
    </xf>
    <xf numFmtId="164" fontId="56" fillId="0" borderId="2" xfId="0" applyNumberFormat="1" applyFont="1" applyFill="1" applyBorder="1" applyAlignment="1" applyProtection="1">
      <alignment horizontal="right"/>
    </xf>
    <xf numFmtId="164" fontId="56" fillId="0" borderId="4" xfId="0" applyNumberFormat="1" applyFont="1" applyFill="1" applyBorder="1" applyAlignment="1" applyProtection="1">
      <alignment horizontal="right"/>
    </xf>
    <xf numFmtId="164" fontId="56" fillId="8" borderId="4" xfId="0" applyNumberFormat="1" applyFont="1" applyFill="1" applyBorder="1" applyAlignment="1" applyProtection="1">
      <alignment horizontal="right"/>
      <protection locked="0"/>
    </xf>
    <xf numFmtId="0" fontId="57" fillId="0" borderId="0" xfId="0" applyFont="1" applyFill="1" applyProtection="1"/>
    <xf numFmtId="0" fontId="6" fillId="0" borderId="4" xfId="0" applyFont="1" applyFill="1" applyBorder="1" applyAlignment="1" applyProtection="1">
      <alignment horizontal="centerContinuous" vertical="center" wrapText="1"/>
    </xf>
    <xf numFmtId="0" fontId="6" fillId="8" borderId="4" xfId="0" applyFont="1" applyFill="1" applyBorder="1" applyAlignment="1" applyProtection="1">
      <alignment horizontal="centerContinuous" vertical="center" wrapText="1"/>
    </xf>
    <xf numFmtId="0" fontId="6" fillId="0" borderId="6" xfId="0" applyFont="1" applyFill="1" applyBorder="1" applyAlignment="1" applyProtection="1">
      <alignment horizontal="center"/>
    </xf>
    <xf numFmtId="0" fontId="6" fillId="0" borderId="10" xfId="0" applyFont="1" applyFill="1" applyBorder="1" applyAlignment="1" applyProtection="1"/>
    <xf numFmtId="0" fontId="6" fillId="0" borderId="3" xfId="0" applyFont="1" applyFill="1" applyBorder="1" applyAlignment="1" applyProtection="1">
      <alignment horizontal="center" vertical="center"/>
    </xf>
    <xf numFmtId="0" fontId="6" fillId="8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Continuous" vertical="center"/>
    </xf>
    <xf numFmtId="0" fontId="52" fillId="8" borderId="0" xfId="0" applyFont="1" applyFill="1"/>
    <xf numFmtId="0" fontId="53" fillId="0" borderId="0" xfId="0" applyFont="1" applyFill="1" applyProtection="1">
      <protection locked="0"/>
    </xf>
    <xf numFmtId="0" fontId="59" fillId="0" borderId="0" xfId="0" applyFont="1" applyFill="1" applyProtection="1"/>
    <xf numFmtId="0" fontId="28" fillId="0" borderId="0" xfId="0" applyFont="1" applyFill="1" applyProtection="1"/>
    <xf numFmtId="0" fontId="52" fillId="0" borderId="0" xfId="0" applyFont="1" applyAlignment="1" applyProtection="1">
      <alignment horizontal="centerContinuous" vertical="center"/>
    </xf>
    <xf numFmtId="0" fontId="52" fillId="8" borderId="0" xfId="0" applyFont="1" applyFill="1" applyAlignment="1" applyProtection="1">
      <alignment horizontal="centerContinuous" vertical="center"/>
    </xf>
    <xf numFmtId="0" fontId="52" fillId="0" borderId="0" xfId="0" applyFont="1" applyFill="1" applyAlignment="1" applyProtection="1">
      <alignment horizontal="centerContinuous" vertical="center"/>
    </xf>
    <xf numFmtId="165" fontId="0" fillId="0" borderId="0" xfId="0" applyNumberFormat="1"/>
    <xf numFmtId="0" fontId="0" fillId="0" borderId="0" xfId="0" applyBorder="1"/>
    <xf numFmtId="164" fontId="10" fillId="0" borderId="0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Protection="1"/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/>
    <xf numFmtId="0" fontId="10" fillId="0" borderId="0" xfId="0" applyFont="1" applyAlignment="1">
      <alignment horizontal="center" vertical="center" wrapText="1"/>
    </xf>
    <xf numFmtId="164" fontId="60" fillId="0" borderId="0" xfId="0" applyNumberFormat="1" applyFont="1"/>
    <xf numFmtId="164" fontId="10" fillId="0" borderId="2" xfId="0" applyNumberFormat="1" applyFont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 indent="3"/>
    </xf>
    <xf numFmtId="164" fontId="10" fillId="6" borderId="2" xfId="0" applyNumberFormat="1" applyFont="1" applyFill="1" applyBorder="1"/>
    <xf numFmtId="0" fontId="10" fillId="6" borderId="2" xfId="0" applyFont="1" applyFill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61" fillId="0" borderId="14" xfId="0" applyNumberFormat="1" applyFont="1" applyFill="1" applyBorder="1" applyAlignment="1" applyProtection="1">
      <alignment horizontal="left" vertical="center" wrapText="1" readingOrder="1"/>
    </xf>
    <xf numFmtId="0" fontId="61" fillId="0" borderId="2" xfId="0" applyNumberFormat="1" applyFont="1" applyFill="1" applyBorder="1" applyAlignment="1" applyProtection="1">
      <alignment horizontal="left" vertical="center" wrapText="1" readingOrder="1"/>
    </xf>
    <xf numFmtId="0" fontId="10" fillId="6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wrapText="1"/>
    </xf>
    <xf numFmtId="0" fontId="10" fillId="0" borderId="2" xfId="0" applyFont="1" applyBorder="1" applyAlignment="1">
      <alignment wrapText="1"/>
    </xf>
    <xf numFmtId="0" fontId="20" fillId="0" borderId="2" xfId="0" applyFont="1" applyFill="1" applyBorder="1" applyAlignment="1" applyProtection="1">
      <alignment horizontal="center" vertical="center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0" fontId="62" fillId="0" borderId="2" xfId="0" applyFont="1" applyBorder="1" applyAlignment="1">
      <alignment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62" fillId="0" borderId="0" xfId="0" applyFont="1"/>
    <xf numFmtId="0" fontId="62" fillId="0" borderId="0" xfId="0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62" fillId="0" borderId="0" xfId="0" applyFont="1" applyBorder="1"/>
    <xf numFmtId="0" fontId="10" fillId="0" borderId="0" xfId="0" applyFont="1" applyAlignment="1">
      <alignment vertical="center" wrapText="1"/>
    </xf>
    <xf numFmtId="0" fontId="62" fillId="0" borderId="1" xfId="0" applyFont="1" applyBorder="1"/>
    <xf numFmtId="0" fontId="62" fillId="0" borderId="1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 applyBorder="1"/>
    <xf numFmtId="0" fontId="10" fillId="0" borderId="0" xfId="0" applyFont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9" xfId="0" applyFont="1" applyBorder="1" applyAlignment="1"/>
    <xf numFmtId="0" fontId="10" fillId="0" borderId="9" xfId="0" applyFont="1" applyBorder="1"/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17" fontId="10" fillId="0" borderId="9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/>
    </xf>
    <xf numFmtId="0" fontId="10" fillId="0" borderId="2" xfId="0" applyFont="1" applyBorder="1"/>
    <xf numFmtId="9" fontId="10" fillId="0" borderId="2" xfId="0" applyNumberFormat="1" applyFont="1" applyBorder="1" applyAlignment="1">
      <alignment horizontal="center"/>
    </xf>
    <xf numFmtId="0" fontId="62" fillId="0" borderId="2" xfId="0" applyFont="1" applyBorder="1" applyAlignment="1">
      <alignment horizontal="center"/>
    </xf>
    <xf numFmtId="0" fontId="62" fillId="0" borderId="0" xfId="0" applyFont="1" applyAlignment="1">
      <alignment horizontal="left"/>
    </xf>
    <xf numFmtId="0" fontId="10" fillId="7" borderId="0" xfId="0" applyFont="1" applyFill="1"/>
    <xf numFmtId="0" fontId="10" fillId="7" borderId="0" xfId="0" applyFont="1" applyFill="1" applyAlignment="1">
      <alignment vertical="center" wrapText="1"/>
    </xf>
    <xf numFmtId="0" fontId="10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63" fillId="7" borderId="0" xfId="0" applyFont="1" applyFill="1" applyAlignment="1">
      <alignment vertical="center" wrapText="1"/>
    </xf>
    <xf numFmtId="0" fontId="0" fillId="0" borderId="0" xfId="0"/>
    <xf numFmtId="0" fontId="63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63" fillId="0" borderId="0" xfId="0" applyFont="1" applyBorder="1" applyAlignment="1">
      <alignment vertical="center"/>
    </xf>
    <xf numFmtId="0" fontId="63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0" fillId="7" borderId="6" xfId="0" applyFill="1" applyBorder="1"/>
    <xf numFmtId="0" fontId="18" fillId="8" borderId="7" xfId="0" applyFont="1" applyFill="1" applyBorder="1" applyAlignment="1" applyProtection="1">
      <alignment horizontal="center" vertical="center"/>
    </xf>
    <xf numFmtId="0" fontId="18" fillId="8" borderId="8" xfId="0" applyFont="1" applyFill="1" applyBorder="1" applyAlignment="1" applyProtection="1">
      <alignment horizontal="center" vertical="center" wrapText="1"/>
    </xf>
    <xf numFmtId="0" fontId="18" fillId="8" borderId="2" xfId="0" applyFont="1" applyFill="1" applyBorder="1" applyAlignment="1" applyProtection="1">
      <alignment horizontal="center" vertical="center"/>
    </xf>
    <xf numFmtId="0" fontId="0" fillId="8" borderId="2" xfId="0" applyFill="1" applyBorder="1" applyAlignment="1">
      <alignment vertical="center" wrapText="1"/>
    </xf>
    <xf numFmtId="0" fontId="0" fillId="8" borderId="2" xfId="0" applyFill="1" applyBorder="1"/>
    <xf numFmtId="0" fontId="10" fillId="8" borderId="2" xfId="0" applyFont="1" applyFill="1" applyBorder="1" applyAlignment="1">
      <alignment vertical="center" wrapText="1"/>
    </xf>
    <xf numFmtId="9" fontId="10" fillId="8" borderId="2" xfId="0" applyNumberFormat="1" applyFont="1" applyFill="1" applyBorder="1" applyAlignment="1">
      <alignment horizontal="center" vertical="center" wrapText="1"/>
    </xf>
    <xf numFmtId="49" fontId="28" fillId="0" borderId="0" xfId="0" applyNumberFormat="1" applyFont="1" applyFill="1" applyAlignment="1" applyProtection="1">
      <alignment horizontal="center" vertical="center" wrapText="1"/>
      <protection locked="0"/>
    </xf>
    <xf numFmtId="0" fontId="58" fillId="0" borderId="0" xfId="0" applyFont="1" applyFill="1" applyBorder="1" applyAlignment="1" applyProtection="1">
      <alignment horizontal="center" vertical="top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/>
    </xf>
    <xf numFmtId="0" fontId="18" fillId="0" borderId="4" xfId="0" applyFont="1" applyFill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9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/>
    <xf numFmtId="49" fontId="7" fillId="0" borderId="0" xfId="0" applyNumberFormat="1" applyFont="1" applyFill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31" fillId="0" borderId="5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62" fillId="0" borderId="0" xfId="0" applyFont="1" applyAlignment="1">
      <alignment horizontal="left"/>
    </xf>
    <xf numFmtId="0" fontId="27" fillId="8" borderId="0" xfId="0" applyFont="1" applyFill="1" applyAlignment="1">
      <alignment horizontal="center" wrapText="1"/>
    </xf>
    <xf numFmtId="0" fontId="62" fillId="7" borderId="0" xfId="0" applyFont="1" applyFill="1" applyAlignment="1">
      <alignment horizontal="left"/>
    </xf>
    <xf numFmtId="0" fontId="10" fillId="0" borderId="1" xfId="0" applyFont="1" applyBorder="1" applyAlignment="1">
      <alignment horizontal="left" vertical="top" wrapText="1"/>
    </xf>
    <xf numFmtId="0" fontId="62" fillId="0" borderId="0" xfId="0" applyFont="1" applyAlignment="1">
      <alignment horizontal="left" vertical="top" wrapText="1"/>
    </xf>
    <xf numFmtId="0" fontId="62" fillId="0" borderId="2" xfId="0" applyFont="1" applyBorder="1" applyAlignment="1">
      <alignment horizontal="center" vertical="center"/>
    </xf>
    <xf numFmtId="0" fontId="62" fillId="0" borderId="2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3" xfId="0" applyFont="1" applyFill="1" applyBorder="1" applyAlignment="1" applyProtection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0" xfId="0" applyFont="1"/>
    <xf numFmtId="0" fontId="10" fillId="7" borderId="1" xfId="0" applyFont="1" applyFill="1" applyBorder="1" applyAlignment="1">
      <alignment horizontal="left" vertical="center" wrapText="1"/>
    </xf>
    <xf numFmtId="0" fontId="62" fillId="0" borderId="0" xfId="0" applyFont="1" applyAlignment="1">
      <alignment horizontal="left" wrapText="1"/>
    </xf>
    <xf numFmtId="0" fontId="62" fillId="0" borderId="9" xfId="0" applyFont="1" applyBorder="1" applyAlignment="1">
      <alignment horizontal="left" vertical="top" wrapText="1"/>
    </xf>
    <xf numFmtId="0" fontId="62" fillId="0" borderId="15" xfId="0" applyFont="1" applyBorder="1" applyAlignment="1">
      <alignment horizontal="left" vertical="top" wrapText="1"/>
    </xf>
    <xf numFmtId="0" fontId="18" fillId="8" borderId="3" xfId="0" applyFont="1" applyFill="1" applyBorder="1" applyAlignment="1" applyProtection="1">
      <alignment horizontal="center" vertical="center"/>
    </xf>
    <xf numFmtId="0" fontId="18" fillId="8" borderId="4" xfId="0" applyFont="1" applyFill="1" applyBorder="1" applyAlignment="1" applyProtection="1">
      <alignment horizontal="center" vertical="center"/>
    </xf>
    <xf numFmtId="0" fontId="20" fillId="8" borderId="12" xfId="0" applyFont="1" applyFill="1" applyBorder="1" applyAlignment="1" applyProtection="1">
      <alignment horizontal="center" vertical="center" wrapText="1"/>
    </xf>
    <xf numFmtId="0" fontId="20" fillId="8" borderId="9" xfId="0" applyFont="1" applyFill="1" applyBorder="1" applyAlignment="1" applyProtection="1">
      <alignment horizontal="center" vertical="center" wrapText="1"/>
    </xf>
    <xf numFmtId="0" fontId="20" fillId="8" borderId="11" xfId="0" applyFont="1" applyFill="1" applyBorder="1" applyAlignment="1" applyProtection="1">
      <alignment horizontal="center" vertical="center" wrapText="1"/>
    </xf>
    <xf numFmtId="0" fontId="63" fillId="7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63" fillId="0" borderId="9" xfId="0" applyFont="1" applyBorder="1" applyAlignment="1">
      <alignment horizontal="left" vertical="center" wrapText="1"/>
    </xf>
    <xf numFmtId="0" fontId="63" fillId="0" borderId="1" xfId="0" applyFont="1" applyBorder="1" applyAlignment="1">
      <alignment horizontal="left" vertical="center" wrapText="1"/>
    </xf>
    <xf numFmtId="0" fontId="63" fillId="0" borderId="15" xfId="0" applyFont="1" applyBorder="1" applyAlignment="1">
      <alignment horizontal="left" vertical="center"/>
    </xf>
    <xf numFmtId="3" fontId="36" fillId="0" borderId="2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3" fontId="20" fillId="0" borderId="2" xfId="0" applyNumberFormat="1" applyFont="1" applyFill="1" applyBorder="1" applyAlignment="1">
      <alignment horizontal="center"/>
    </xf>
    <xf numFmtId="3" fontId="20" fillId="0" borderId="2" xfId="0" applyNumberFormat="1" applyFont="1" applyFill="1" applyBorder="1" applyAlignment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wrapText="1"/>
    </xf>
  </cellXfs>
  <cellStyles count="40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10" xfId="31"/>
    <cellStyle name="Обычный 2 11" xfId="32"/>
    <cellStyle name="Обычный 2 2" xfId="13"/>
    <cellStyle name="Обычный 2 3" xfId="14"/>
    <cellStyle name="Обычный 2 4" xfId="15"/>
    <cellStyle name="Обычный 2 5" xfId="16"/>
    <cellStyle name="Обычный 2 5 2" xfId="33"/>
    <cellStyle name="Обычный 2 6" xfId="17"/>
    <cellStyle name="Обычный 2 6 2" xfId="34"/>
    <cellStyle name="Обычный 2 7" xfId="18"/>
    <cellStyle name="Обычный 2 7 2" xfId="35"/>
    <cellStyle name="Обычный 2 8" xfId="19"/>
    <cellStyle name="Обычный 2 8 2" xfId="36"/>
    <cellStyle name="Обычный 2 9" xfId="20"/>
    <cellStyle name="Обычный 2 9 2" xfId="37"/>
    <cellStyle name="Обычный 2_Финансы 2013-2015" xfId="29"/>
    <cellStyle name="Обычный 3" xfId="21"/>
    <cellStyle name="Обычный 3 2" xfId="22"/>
    <cellStyle name="Обычный 3 3" xfId="23"/>
    <cellStyle name="Обычный 3 4" xfId="38"/>
    <cellStyle name="Обычный 4" xfId="27"/>
    <cellStyle name="Обычный 4 2" xfId="24"/>
    <cellStyle name="Обычный 4 3" xfId="30"/>
    <cellStyle name="Обычный 5" xfId="28"/>
    <cellStyle name="Обычный 6" xfId="25"/>
    <cellStyle name="Обычный 6 2" xfId="39"/>
    <cellStyle name="Плохой 2" xf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C38" sqref="C38:G38"/>
    </sheetView>
  </sheetViews>
  <sheetFormatPr defaultColWidth="8.85546875" defaultRowHeight="18.75" x14ac:dyDescent="0.3"/>
  <cols>
    <col min="1" max="1" width="42.42578125" style="107" customWidth="1"/>
    <col min="2" max="2" width="14.5703125" style="107" customWidth="1"/>
    <col min="3" max="3" width="16" style="108" customWidth="1"/>
    <col min="4" max="4" width="14.140625" style="107" customWidth="1"/>
    <col min="5" max="5" width="13.5703125" style="107" customWidth="1"/>
    <col min="6" max="6" width="15.28515625" style="107" customWidth="1"/>
    <col min="7" max="7" width="14.7109375" style="107" customWidth="1"/>
    <col min="8" max="16384" width="8.85546875" style="106"/>
  </cols>
  <sheetData>
    <row r="1" spans="1:7" s="146" customFormat="1" ht="15" customHeight="1" x14ac:dyDescent="0.3">
      <c r="A1" s="42" t="s">
        <v>146</v>
      </c>
      <c r="B1" s="150"/>
      <c r="C1" s="149"/>
      <c r="D1" s="148"/>
      <c r="E1" s="148"/>
      <c r="F1" s="147"/>
      <c r="G1" s="147"/>
    </row>
    <row r="2" spans="1:7" s="145" customFormat="1" x14ac:dyDescent="0.25">
      <c r="A2" s="235" t="s">
        <v>201</v>
      </c>
      <c r="B2" s="235"/>
      <c r="C2" s="235"/>
      <c r="D2" s="235"/>
      <c r="E2" s="235"/>
      <c r="F2" s="235"/>
      <c r="G2" s="235"/>
    </row>
    <row r="3" spans="1:7" ht="15" customHeight="1" x14ac:dyDescent="0.3">
      <c r="A3" s="236"/>
      <c r="B3" s="236"/>
      <c r="C3" s="236"/>
      <c r="D3" s="236"/>
    </row>
    <row r="4" spans="1:7" ht="22.7" hidden="1" customHeight="1" x14ac:dyDescent="0.3">
      <c r="C4" s="144"/>
    </row>
    <row r="5" spans="1:7" s="135" customFormat="1" ht="21.75" customHeight="1" x14ac:dyDescent="0.2">
      <c r="A5" s="143" t="s">
        <v>0</v>
      </c>
      <c r="B5" s="142" t="s">
        <v>1</v>
      </c>
      <c r="C5" s="141" t="s">
        <v>6</v>
      </c>
      <c r="D5" s="140" t="s">
        <v>2</v>
      </c>
      <c r="E5" s="237" t="s">
        <v>3</v>
      </c>
      <c r="F5" s="238"/>
      <c r="G5" s="238"/>
    </row>
    <row r="6" spans="1:7" s="135" customFormat="1" ht="15.75" x14ac:dyDescent="0.25">
      <c r="A6" s="139"/>
      <c r="B6" s="138" t="s">
        <v>4</v>
      </c>
      <c r="C6" s="137">
        <v>2022</v>
      </c>
      <c r="D6" s="136">
        <v>2023</v>
      </c>
      <c r="E6" s="136">
        <v>2024</v>
      </c>
      <c r="F6" s="136">
        <v>2025</v>
      </c>
      <c r="G6" s="136">
        <v>2026</v>
      </c>
    </row>
    <row r="7" spans="1:7" x14ac:dyDescent="0.3">
      <c r="A7" s="118" t="s">
        <v>99</v>
      </c>
      <c r="B7" s="117"/>
      <c r="C7" s="134"/>
      <c r="D7" s="133"/>
      <c r="E7" s="132"/>
      <c r="F7" s="111"/>
      <c r="G7" s="111"/>
    </row>
    <row r="8" spans="1:7" x14ac:dyDescent="0.3">
      <c r="A8" s="115" t="s">
        <v>100</v>
      </c>
      <c r="B8" s="117"/>
      <c r="C8" s="128"/>
      <c r="D8" s="132"/>
      <c r="E8" s="132"/>
      <c r="F8" s="111"/>
      <c r="G8" s="111"/>
    </row>
    <row r="9" spans="1:7" x14ac:dyDescent="0.3">
      <c r="A9" s="117"/>
      <c r="B9" s="117"/>
      <c r="C9" s="128"/>
      <c r="D9" s="132"/>
      <c r="E9" s="132"/>
      <c r="F9" s="111"/>
      <c r="G9" s="111"/>
    </row>
    <row r="10" spans="1:7" x14ac:dyDescent="0.3">
      <c r="A10" s="120" t="s">
        <v>147</v>
      </c>
      <c r="B10" s="117" t="s">
        <v>18</v>
      </c>
      <c r="C10" s="128">
        <v>813690</v>
      </c>
      <c r="D10" s="111">
        <v>853560.8</v>
      </c>
      <c r="E10" s="111">
        <v>897092.4</v>
      </c>
      <c r="F10" s="111">
        <v>925799.4</v>
      </c>
      <c r="G10" s="111">
        <v>957276.6</v>
      </c>
    </row>
    <row r="11" spans="1:7" x14ac:dyDescent="0.3">
      <c r="A11" s="120" t="s">
        <v>148</v>
      </c>
      <c r="B11" s="117" t="s">
        <v>18</v>
      </c>
      <c r="C11" s="128">
        <v>1875980</v>
      </c>
      <c r="D11" s="111">
        <v>2138618</v>
      </c>
      <c r="E11" s="111">
        <v>2341785</v>
      </c>
      <c r="F11" s="111">
        <v>2552546</v>
      </c>
      <c r="G11" s="111">
        <v>2782267</v>
      </c>
    </row>
    <row r="12" spans="1:7" ht="37.5" x14ac:dyDescent="0.3">
      <c r="A12" s="131" t="s">
        <v>149</v>
      </c>
      <c r="B12" s="117" t="s">
        <v>18</v>
      </c>
      <c r="C12" s="128">
        <f>C14+C15</f>
        <v>38292</v>
      </c>
      <c r="D12" s="127">
        <f>D14+D15</f>
        <v>36100</v>
      </c>
      <c r="E12" s="127">
        <f>E14+E15</f>
        <v>37879</v>
      </c>
      <c r="F12" s="127">
        <f>F14+F15</f>
        <v>42317</v>
      </c>
      <c r="G12" s="127">
        <f>G14+G15</f>
        <v>42317</v>
      </c>
    </row>
    <row r="13" spans="1:7" x14ac:dyDescent="0.3">
      <c r="A13" s="130" t="s">
        <v>7</v>
      </c>
      <c r="B13" s="117"/>
      <c r="C13" s="128"/>
      <c r="D13" s="111"/>
      <c r="E13" s="111"/>
      <c r="F13" s="111"/>
      <c r="G13" s="111"/>
    </row>
    <row r="14" spans="1:7" x14ac:dyDescent="0.3">
      <c r="A14" s="129" t="s">
        <v>150</v>
      </c>
      <c r="B14" s="117" t="s">
        <v>18</v>
      </c>
      <c r="C14" s="128">
        <v>38292</v>
      </c>
      <c r="D14" s="111">
        <v>36100</v>
      </c>
      <c r="E14" s="111">
        <v>37879</v>
      </c>
      <c r="F14" s="111">
        <v>42317</v>
      </c>
      <c r="G14" s="111">
        <v>42317</v>
      </c>
    </row>
    <row r="15" spans="1:7" ht="37.5" x14ac:dyDescent="0.3">
      <c r="A15" s="129" t="s">
        <v>151</v>
      </c>
      <c r="B15" s="117" t="s">
        <v>18</v>
      </c>
      <c r="C15" s="128">
        <v>0</v>
      </c>
      <c r="D15" s="111">
        <v>0</v>
      </c>
      <c r="E15" s="111">
        <v>0</v>
      </c>
      <c r="F15" s="111">
        <v>0</v>
      </c>
      <c r="G15" s="111">
        <v>0</v>
      </c>
    </row>
    <row r="16" spans="1:7" x14ac:dyDescent="0.3">
      <c r="A16" s="120" t="s">
        <v>105</v>
      </c>
      <c r="B16" s="117" t="s">
        <v>18</v>
      </c>
      <c r="C16" s="128">
        <f>C17+C18+C19+C20+C21</f>
        <v>343379</v>
      </c>
      <c r="D16" s="127">
        <f>D17+D18+D19+D20+D21</f>
        <v>370149.9</v>
      </c>
      <c r="E16" s="127">
        <f>E17+E18+E19+E20+E21</f>
        <v>380100</v>
      </c>
      <c r="F16" s="127">
        <f>F17+F18+F19+F20+F21</f>
        <v>385200</v>
      </c>
      <c r="G16" s="127">
        <f>G17+G18+G19+G20+G21</f>
        <v>390300</v>
      </c>
    </row>
    <row r="17" spans="1:7" ht="56.25" x14ac:dyDescent="0.3">
      <c r="A17" s="123" t="s">
        <v>152</v>
      </c>
      <c r="B17" s="117" t="s">
        <v>18</v>
      </c>
      <c r="C17" s="112">
        <v>333448</v>
      </c>
      <c r="D17" s="111">
        <v>360000</v>
      </c>
      <c r="E17" s="111">
        <v>370000</v>
      </c>
      <c r="F17" s="111">
        <v>375000</v>
      </c>
      <c r="G17" s="111">
        <v>380000</v>
      </c>
    </row>
    <row r="18" spans="1:7" ht="56.25" x14ac:dyDescent="0.3">
      <c r="A18" s="126" t="s">
        <v>153</v>
      </c>
      <c r="B18" s="117" t="s">
        <v>18</v>
      </c>
      <c r="C18" s="112">
        <v>-121</v>
      </c>
      <c r="D18" s="111">
        <v>-685.1</v>
      </c>
      <c r="E18" s="111">
        <v>0</v>
      </c>
      <c r="F18" s="111">
        <v>0</v>
      </c>
      <c r="G18" s="111">
        <v>0</v>
      </c>
    </row>
    <row r="19" spans="1:7" ht="37.5" x14ac:dyDescent="0.3">
      <c r="A19" s="123" t="s">
        <v>154</v>
      </c>
      <c r="B19" s="116"/>
      <c r="C19" s="112">
        <v>5412</v>
      </c>
      <c r="D19" s="111">
        <v>6035</v>
      </c>
      <c r="E19" s="111">
        <v>5200</v>
      </c>
      <c r="F19" s="111">
        <v>5200</v>
      </c>
      <c r="G19" s="111">
        <v>5200</v>
      </c>
    </row>
    <row r="20" spans="1:7" ht="56.25" x14ac:dyDescent="0.3">
      <c r="A20" s="123" t="s">
        <v>155</v>
      </c>
      <c r="B20" s="117" t="s">
        <v>18</v>
      </c>
      <c r="C20" s="112">
        <v>4640</v>
      </c>
      <c r="D20" s="111">
        <v>4800</v>
      </c>
      <c r="E20" s="111">
        <v>4900</v>
      </c>
      <c r="F20" s="111">
        <v>5000</v>
      </c>
      <c r="G20" s="111">
        <v>5100</v>
      </c>
    </row>
    <row r="21" spans="1:7" ht="37.5" x14ac:dyDescent="0.3">
      <c r="A21" s="123" t="s">
        <v>156</v>
      </c>
      <c r="B21" s="117" t="s">
        <v>18</v>
      </c>
      <c r="C21" s="112">
        <v>0</v>
      </c>
      <c r="D21" s="111">
        <v>0</v>
      </c>
      <c r="E21" s="111">
        <v>0</v>
      </c>
      <c r="F21" s="111">
        <v>0</v>
      </c>
      <c r="G21" s="111">
        <v>0</v>
      </c>
    </row>
    <row r="22" spans="1:7" x14ac:dyDescent="0.3">
      <c r="A22" s="120" t="s">
        <v>101</v>
      </c>
      <c r="B22" s="117" t="s">
        <v>18</v>
      </c>
      <c r="C22" s="112">
        <f>C23+C24+C25+C28+C29</f>
        <v>833279</v>
      </c>
      <c r="D22" s="111">
        <f>D23+D24+D25+D28+D29</f>
        <v>875360</v>
      </c>
      <c r="E22" s="111">
        <f>E23+E24+E25+E28+E29</f>
        <v>856000</v>
      </c>
      <c r="F22" s="111">
        <f>F23+F24+F25+F28+F29</f>
        <v>879530</v>
      </c>
      <c r="G22" s="111">
        <f>G23+G24+G25+G28+G29</f>
        <v>902920</v>
      </c>
    </row>
    <row r="23" spans="1:7" ht="37.5" x14ac:dyDescent="0.3">
      <c r="A23" s="123" t="s">
        <v>157</v>
      </c>
      <c r="B23" s="117" t="s">
        <v>18</v>
      </c>
      <c r="C23" s="112">
        <v>22558</v>
      </c>
      <c r="D23" s="111">
        <v>20500</v>
      </c>
      <c r="E23" s="111">
        <v>21100</v>
      </c>
      <c r="F23" s="111">
        <v>21600</v>
      </c>
      <c r="G23" s="111">
        <v>22300</v>
      </c>
    </row>
    <row r="24" spans="1:7" ht="37.5" x14ac:dyDescent="0.3">
      <c r="A24" s="123" t="s">
        <v>158</v>
      </c>
      <c r="B24" s="117" t="s">
        <v>18</v>
      </c>
      <c r="C24" s="112">
        <v>480870</v>
      </c>
      <c r="D24" s="111">
        <v>495300</v>
      </c>
      <c r="E24" s="111">
        <v>510150</v>
      </c>
      <c r="F24" s="111">
        <v>525460</v>
      </c>
      <c r="G24" s="111">
        <v>541220</v>
      </c>
    </row>
    <row r="25" spans="1:7" x14ac:dyDescent="0.3">
      <c r="A25" s="123" t="s">
        <v>159</v>
      </c>
      <c r="B25" s="117" t="s">
        <v>18</v>
      </c>
      <c r="C25" s="112">
        <f>C26+C27</f>
        <v>85492</v>
      </c>
      <c r="D25" s="112">
        <f>D26+D27</f>
        <v>89760</v>
      </c>
      <c r="E25" s="112">
        <f>E26+E27</f>
        <v>94250</v>
      </c>
      <c r="F25" s="112">
        <f>F26+F27</f>
        <v>98970</v>
      </c>
      <c r="G25" s="112">
        <f>G26+G27</f>
        <v>103900</v>
      </c>
    </row>
    <row r="26" spans="1:7" ht="37.5" x14ac:dyDescent="0.3">
      <c r="A26" s="122" t="s">
        <v>160</v>
      </c>
      <c r="B26" s="117" t="s">
        <v>18</v>
      </c>
      <c r="C26" s="112">
        <v>12672</v>
      </c>
      <c r="D26" s="111">
        <v>13300</v>
      </c>
      <c r="E26" s="111">
        <v>13970</v>
      </c>
      <c r="F26" s="111">
        <v>14670</v>
      </c>
      <c r="G26" s="111">
        <v>15400</v>
      </c>
    </row>
    <row r="27" spans="1:7" ht="37.5" x14ac:dyDescent="0.3">
      <c r="A27" s="122" t="s">
        <v>161</v>
      </c>
      <c r="B27" s="117" t="s">
        <v>18</v>
      </c>
      <c r="C27" s="112">
        <v>72820</v>
      </c>
      <c r="D27" s="111">
        <v>76460</v>
      </c>
      <c r="E27" s="111">
        <v>80280</v>
      </c>
      <c r="F27" s="111">
        <v>84300</v>
      </c>
      <c r="G27" s="111">
        <v>88500</v>
      </c>
    </row>
    <row r="28" spans="1:7" x14ac:dyDescent="0.3">
      <c r="A28" s="123" t="s">
        <v>162</v>
      </c>
      <c r="B28" s="117" t="s">
        <v>18</v>
      </c>
      <c r="C28" s="125"/>
      <c r="D28" s="124"/>
      <c r="E28" s="124"/>
      <c r="F28" s="124"/>
      <c r="G28" s="124"/>
    </row>
    <row r="29" spans="1:7" x14ac:dyDescent="0.3">
      <c r="A29" s="123" t="s">
        <v>163</v>
      </c>
      <c r="B29" s="117" t="s">
        <v>18</v>
      </c>
      <c r="C29" s="112">
        <f>C30+C31</f>
        <v>244359</v>
      </c>
      <c r="D29" s="111">
        <f>D30+D31</f>
        <v>269800</v>
      </c>
      <c r="E29" s="111">
        <f>E30+E31</f>
        <v>230500</v>
      </c>
      <c r="F29" s="111">
        <f>F30+F31</f>
        <v>233500</v>
      </c>
      <c r="G29" s="111">
        <f>G30+G31</f>
        <v>235500</v>
      </c>
    </row>
    <row r="30" spans="1:7" ht="37.5" x14ac:dyDescent="0.3">
      <c r="A30" s="122" t="s">
        <v>164</v>
      </c>
      <c r="B30" s="117" t="s">
        <v>18</v>
      </c>
      <c r="C30" s="121">
        <v>141954</v>
      </c>
      <c r="D30" s="111">
        <v>123100</v>
      </c>
      <c r="E30" s="111">
        <v>125100</v>
      </c>
      <c r="F30" s="111">
        <v>126000</v>
      </c>
      <c r="G30" s="111">
        <v>126900</v>
      </c>
    </row>
    <row r="31" spans="1:7" ht="37.5" x14ac:dyDescent="0.3">
      <c r="A31" s="122" t="s">
        <v>165</v>
      </c>
      <c r="B31" s="117" t="s">
        <v>18</v>
      </c>
      <c r="C31" s="121">
        <v>102405</v>
      </c>
      <c r="D31" s="111">
        <v>146700</v>
      </c>
      <c r="E31" s="111">
        <v>105400</v>
      </c>
      <c r="F31" s="111">
        <v>107500</v>
      </c>
      <c r="G31" s="111">
        <v>108600</v>
      </c>
    </row>
    <row r="32" spans="1:7" ht="56.25" x14ac:dyDescent="0.3">
      <c r="A32" s="120" t="s">
        <v>166</v>
      </c>
      <c r="B32" s="117" t="s">
        <v>18</v>
      </c>
      <c r="C32" s="112">
        <v>5781</v>
      </c>
      <c r="D32" s="111">
        <v>5700</v>
      </c>
      <c r="E32" s="111">
        <v>5700</v>
      </c>
      <c r="F32" s="111">
        <v>5700</v>
      </c>
      <c r="G32" s="111">
        <v>5700</v>
      </c>
    </row>
    <row r="33" spans="1:7" x14ac:dyDescent="0.3">
      <c r="A33" s="120" t="s">
        <v>109</v>
      </c>
      <c r="B33" s="117" t="s">
        <v>18</v>
      </c>
      <c r="C33" s="112">
        <v>5709</v>
      </c>
      <c r="D33" s="111">
        <v>5100</v>
      </c>
      <c r="E33" s="111">
        <v>5200</v>
      </c>
      <c r="F33" s="111">
        <v>5200</v>
      </c>
      <c r="G33" s="111">
        <v>5200</v>
      </c>
    </row>
    <row r="34" spans="1:7" ht="56.25" x14ac:dyDescent="0.3">
      <c r="A34" s="120" t="s">
        <v>167</v>
      </c>
      <c r="B34" s="117" t="s">
        <v>18</v>
      </c>
      <c r="C34" s="112">
        <v>0</v>
      </c>
      <c r="D34" s="111">
        <v>0</v>
      </c>
      <c r="E34" s="111">
        <v>0</v>
      </c>
      <c r="F34" s="111">
        <v>0</v>
      </c>
      <c r="G34" s="111">
        <v>0</v>
      </c>
    </row>
    <row r="35" spans="1:7" x14ac:dyDescent="0.3">
      <c r="A35" s="119" t="s">
        <v>136</v>
      </c>
      <c r="B35" s="117" t="s">
        <v>18</v>
      </c>
      <c r="C35" s="112">
        <v>234354</v>
      </c>
      <c r="D35" s="111">
        <v>128149</v>
      </c>
      <c r="E35" s="111">
        <v>66435</v>
      </c>
      <c r="F35" s="111">
        <v>66378</v>
      </c>
      <c r="G35" s="111">
        <v>66398</v>
      </c>
    </row>
    <row r="36" spans="1:7" x14ac:dyDescent="0.3">
      <c r="A36" s="118" t="s">
        <v>169</v>
      </c>
      <c r="B36" s="117" t="s">
        <v>18</v>
      </c>
      <c r="C36" s="112">
        <f>C10+C11+C12+C16+C22+C32+C33+C34+C35</f>
        <v>4150464</v>
      </c>
      <c r="D36" s="111">
        <f>D10+D11+D12+D16+D22+D32+D33+D34+D35</f>
        <v>4412737.6999999993</v>
      </c>
      <c r="E36" s="111">
        <f>E10+E11+E12+E16+E22+E32+E33+E34+E35</f>
        <v>4590191.4000000004</v>
      </c>
      <c r="F36" s="111">
        <f>F10+F11+F12+F16+F22+F32+F33+F34+F35</f>
        <v>4862670.4000000004</v>
      </c>
      <c r="G36" s="111">
        <f>G10+G11+G12+G16+G22+G32+G33+G34+G35</f>
        <v>5152378.5999999996</v>
      </c>
    </row>
    <row r="37" spans="1:7" x14ac:dyDescent="0.3">
      <c r="A37" s="115"/>
      <c r="B37" s="116"/>
      <c r="C37" s="112"/>
      <c r="D37" s="111"/>
      <c r="E37" s="111"/>
      <c r="F37" s="111"/>
      <c r="G37" s="111"/>
    </row>
    <row r="38" spans="1:7" ht="37.5" x14ac:dyDescent="0.3">
      <c r="A38" s="115" t="s">
        <v>130</v>
      </c>
      <c r="B38" s="113" t="s">
        <v>200</v>
      </c>
      <c r="C38" s="112">
        <v>39112</v>
      </c>
      <c r="D38" s="112">
        <v>39859</v>
      </c>
      <c r="E38" s="112">
        <v>40493</v>
      </c>
      <c r="F38" s="112">
        <v>41125</v>
      </c>
      <c r="G38" s="112">
        <v>41775</v>
      </c>
    </row>
    <row r="39" spans="1:7" ht="75" x14ac:dyDescent="0.3">
      <c r="A39" s="114" t="s">
        <v>168</v>
      </c>
      <c r="B39" s="113" t="s">
        <v>111</v>
      </c>
      <c r="C39" s="112">
        <f>C36/C38*1000</f>
        <v>106117.40642258131</v>
      </c>
      <c r="D39" s="111">
        <f>D36/D38*1000</f>
        <v>110708.69063448654</v>
      </c>
      <c r="E39" s="111">
        <f>E36/E38*1000</f>
        <v>113357.65193984147</v>
      </c>
      <c r="F39" s="111">
        <f>F36/F38*1000</f>
        <v>118241.22553191491</v>
      </c>
      <c r="G39" s="111">
        <f>G36/G38*1000</f>
        <v>123336.41172950328</v>
      </c>
    </row>
    <row r="40" spans="1:7" x14ac:dyDescent="0.3">
      <c r="C40" s="110"/>
      <c r="D40" s="109"/>
      <c r="E40" s="109"/>
      <c r="F40" s="109"/>
      <c r="G40" s="109"/>
    </row>
    <row r="41" spans="1:7" x14ac:dyDescent="0.3">
      <c r="A41" s="107" t="s">
        <v>202</v>
      </c>
      <c r="C41" s="110"/>
      <c r="D41" s="109"/>
      <c r="E41" s="109"/>
      <c r="F41" s="109"/>
      <c r="G41" s="109"/>
    </row>
    <row r="42" spans="1:7" x14ac:dyDescent="0.3">
      <c r="A42" s="107" t="s">
        <v>203</v>
      </c>
    </row>
  </sheetData>
  <mergeCells count="3">
    <mergeCell ref="A2:G2"/>
    <mergeCell ref="A3:D3"/>
    <mergeCell ref="E5:G5"/>
  </mergeCells>
  <printOptions horizontalCentered="1"/>
  <pageMargins left="0.31" right="0.33" top="0.71" bottom="0.44" header="0.27559055118110237" footer="0.23622047244094491"/>
  <pageSetup paperSize="9" scale="75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7" zoomScale="120" zoomScaleNormal="120" workbookViewId="0">
      <selection activeCell="J7" sqref="J7"/>
    </sheetView>
  </sheetViews>
  <sheetFormatPr defaultColWidth="8.85546875" defaultRowHeight="12" x14ac:dyDescent="0.2"/>
  <cols>
    <col min="1" max="1" width="43.7109375" style="18" customWidth="1"/>
    <col min="2" max="2" width="11.42578125" style="18" customWidth="1"/>
    <col min="3" max="4" width="10.5703125" style="18" customWidth="1"/>
    <col min="5" max="5" width="11.42578125" style="18" customWidth="1"/>
    <col min="6" max="6" width="11.85546875" style="18" customWidth="1"/>
    <col min="7" max="8" width="10.5703125" style="18" customWidth="1"/>
    <col min="9" max="16384" width="8.85546875" style="18"/>
  </cols>
  <sheetData>
    <row r="1" spans="1:8" ht="12.75" x14ac:dyDescent="0.2">
      <c r="E1" s="15"/>
      <c r="G1" s="15" t="s">
        <v>19</v>
      </c>
    </row>
    <row r="2" spans="1:8" s="23" customFormat="1" ht="20.100000000000001" customHeight="1" x14ac:dyDescent="0.2">
      <c r="A2" s="42" t="s">
        <v>61</v>
      </c>
      <c r="B2" s="21"/>
      <c r="C2" s="22"/>
      <c r="D2" s="22"/>
      <c r="E2" s="22"/>
    </row>
    <row r="3" spans="1:8" s="17" customFormat="1" ht="27.75" customHeight="1" x14ac:dyDescent="0.2">
      <c r="A3" s="240" t="s">
        <v>199</v>
      </c>
      <c r="B3" s="240"/>
      <c r="C3" s="240"/>
      <c r="D3" s="240"/>
      <c r="E3" s="240"/>
      <c r="F3" s="240"/>
      <c r="G3" s="240"/>
    </row>
    <row r="4" spans="1:8" x14ac:dyDescent="0.2">
      <c r="A4" s="239"/>
      <c r="B4" s="239"/>
      <c r="C4" s="239"/>
      <c r="D4" s="79"/>
    </row>
    <row r="5" spans="1:8" ht="12.75" x14ac:dyDescent="0.2">
      <c r="A5" s="241" t="s">
        <v>0</v>
      </c>
      <c r="B5" s="24" t="s">
        <v>1</v>
      </c>
      <c r="C5" s="72" t="s">
        <v>6</v>
      </c>
      <c r="D5" s="85" t="s">
        <v>6</v>
      </c>
      <c r="E5" s="33" t="s">
        <v>2</v>
      </c>
      <c r="F5" s="243" t="s">
        <v>3</v>
      </c>
      <c r="G5" s="244"/>
      <c r="H5" s="245"/>
    </row>
    <row r="6" spans="1:8" ht="24" x14ac:dyDescent="0.2">
      <c r="A6" s="242"/>
      <c r="B6" s="25" t="s">
        <v>4</v>
      </c>
      <c r="C6" s="32">
        <v>2022</v>
      </c>
      <c r="D6" s="34" t="s">
        <v>184</v>
      </c>
      <c r="E6" s="34">
        <v>2023</v>
      </c>
      <c r="F6" s="30">
        <v>2024</v>
      </c>
      <c r="G6" s="30">
        <v>2025</v>
      </c>
      <c r="H6" s="30">
        <v>2026</v>
      </c>
    </row>
    <row r="7" spans="1:8" ht="22.5" x14ac:dyDescent="0.2">
      <c r="A7" s="27" t="s">
        <v>74</v>
      </c>
      <c r="B7" s="19"/>
      <c r="C7" s="80"/>
      <c r="D7" s="80"/>
      <c r="E7" s="44"/>
      <c r="F7" s="44"/>
      <c r="G7" s="45"/>
      <c r="H7" s="45"/>
    </row>
    <row r="8" spans="1:8" ht="12.75" x14ac:dyDescent="0.2">
      <c r="A8" s="19"/>
      <c r="B8" s="19"/>
      <c r="C8" s="43"/>
      <c r="D8" s="43"/>
      <c r="E8" s="44"/>
      <c r="F8" s="44"/>
      <c r="G8" s="45"/>
      <c r="H8" s="45"/>
    </row>
    <row r="9" spans="1:8" ht="24" x14ac:dyDescent="0.2">
      <c r="A9" s="20" t="s">
        <v>58</v>
      </c>
      <c r="B9" s="19" t="s">
        <v>18</v>
      </c>
      <c r="C9" s="43">
        <v>5406445</v>
      </c>
      <c r="D9" s="43" t="s">
        <v>170</v>
      </c>
      <c r="E9" s="31">
        <v>5671360.7999999998</v>
      </c>
      <c r="F9" s="31">
        <v>5960600.2000000002</v>
      </c>
      <c r="G9" s="55">
        <v>6151339.4000000004</v>
      </c>
      <c r="H9" s="55">
        <v>6360484.9000000004</v>
      </c>
    </row>
    <row r="10" spans="1:8" ht="12.75" x14ac:dyDescent="0.2">
      <c r="A10" s="16" t="s">
        <v>16</v>
      </c>
      <c r="B10" s="19"/>
      <c r="C10" s="43"/>
      <c r="D10" s="43"/>
      <c r="E10" s="44"/>
      <c r="F10" s="44"/>
      <c r="G10" s="45"/>
      <c r="H10" s="45"/>
    </row>
    <row r="11" spans="1:8" ht="48" x14ac:dyDescent="0.2">
      <c r="A11" s="28" t="s">
        <v>132</v>
      </c>
      <c r="B11" s="19" t="s">
        <v>18</v>
      </c>
      <c r="C11" s="43">
        <v>2260610</v>
      </c>
      <c r="D11" s="43" t="s">
        <v>170</v>
      </c>
      <c r="E11" s="31">
        <v>2371379.9</v>
      </c>
      <c r="F11" s="31">
        <v>2492320.2999999998</v>
      </c>
      <c r="G11" s="55">
        <v>2572074.5</v>
      </c>
      <c r="H11" s="45">
        <v>2659525</v>
      </c>
    </row>
    <row r="12" spans="1:8" ht="48" x14ac:dyDescent="0.2">
      <c r="A12" s="28" t="s">
        <v>75</v>
      </c>
      <c r="B12" s="19" t="s">
        <v>18</v>
      </c>
      <c r="C12" s="43">
        <v>3145835</v>
      </c>
      <c r="D12" s="43" t="s">
        <v>170</v>
      </c>
      <c r="E12" s="31">
        <v>3299980.9</v>
      </c>
      <c r="F12" s="31">
        <v>3468279.9</v>
      </c>
      <c r="G12" s="55">
        <v>3579264.9</v>
      </c>
      <c r="H12" s="55">
        <v>3700959.9</v>
      </c>
    </row>
    <row r="13" spans="1:8" ht="12.75" x14ac:dyDescent="0.2">
      <c r="A13" s="46"/>
      <c r="B13" s="19"/>
      <c r="C13" s="43"/>
      <c r="D13" s="43"/>
      <c r="E13" s="44"/>
      <c r="F13" s="44"/>
      <c r="G13" s="45"/>
      <c r="H13" s="45"/>
    </row>
    <row r="14" spans="1:8" ht="24" x14ac:dyDescent="0.2">
      <c r="A14" s="20" t="s">
        <v>144</v>
      </c>
      <c r="B14" s="19" t="s">
        <v>145</v>
      </c>
      <c r="C14" s="81">
        <v>17</v>
      </c>
      <c r="D14" s="81">
        <v>17</v>
      </c>
      <c r="E14" s="81">
        <v>17</v>
      </c>
      <c r="F14" s="81">
        <v>17</v>
      </c>
      <c r="G14" s="81">
        <v>17</v>
      </c>
      <c r="H14" s="81">
        <v>17</v>
      </c>
    </row>
    <row r="15" spans="1:8" ht="12.75" x14ac:dyDescent="0.2">
      <c r="A15" s="88" t="s">
        <v>143</v>
      </c>
      <c r="B15" s="89" t="s">
        <v>18</v>
      </c>
      <c r="C15" s="103">
        <v>919095.65</v>
      </c>
      <c r="D15" s="103">
        <v>450356.9</v>
      </c>
      <c r="E15" s="104">
        <v>964131.2</v>
      </c>
      <c r="F15" s="104">
        <v>1013302.1</v>
      </c>
      <c r="G15" s="105">
        <v>1045727.7</v>
      </c>
      <c r="H15" s="105">
        <v>1081282.5</v>
      </c>
    </row>
    <row r="16" spans="1:8" ht="12.75" x14ac:dyDescent="0.2">
      <c r="A16" s="16" t="s">
        <v>16</v>
      </c>
      <c r="B16" s="19"/>
      <c r="C16" s="43"/>
      <c r="D16" s="43"/>
      <c r="E16" s="44"/>
      <c r="F16" s="44"/>
      <c r="G16" s="45"/>
      <c r="H16" s="45"/>
    </row>
    <row r="17" spans="1:8" ht="36" x14ac:dyDescent="0.2">
      <c r="A17" s="28" t="s">
        <v>131</v>
      </c>
      <c r="B17" s="19" t="s">
        <v>18</v>
      </c>
      <c r="C17" s="55">
        <v>384303.7</v>
      </c>
      <c r="D17" s="55">
        <v>188308.8</v>
      </c>
      <c r="E17" s="55">
        <v>403134.6</v>
      </c>
      <c r="F17" s="55">
        <v>423694.5</v>
      </c>
      <c r="G17" s="55">
        <v>437252.7</v>
      </c>
      <c r="H17" s="55">
        <v>452119.3</v>
      </c>
    </row>
    <row r="18" spans="1:8" ht="24" x14ac:dyDescent="0.2">
      <c r="A18" s="28" t="s">
        <v>76</v>
      </c>
      <c r="B18" s="19" t="s">
        <v>18</v>
      </c>
      <c r="C18" s="45">
        <v>534791.94999999995</v>
      </c>
      <c r="D18" s="55">
        <v>262048.1</v>
      </c>
      <c r="E18" s="55">
        <v>560996.80000000005</v>
      </c>
      <c r="F18" s="55">
        <v>589607.6</v>
      </c>
      <c r="G18" s="45">
        <v>608475</v>
      </c>
      <c r="H18" s="55">
        <v>629163.19999999995</v>
      </c>
    </row>
    <row r="19" spans="1:8" ht="12.75" x14ac:dyDescent="0.2">
      <c r="A19" s="82" t="s">
        <v>142</v>
      </c>
      <c r="B19" s="83" t="s">
        <v>18</v>
      </c>
      <c r="C19" s="84"/>
      <c r="D19" s="84"/>
      <c r="E19" s="84" t="s">
        <v>170</v>
      </c>
      <c r="F19" s="84" t="s">
        <v>170</v>
      </c>
      <c r="G19" s="84" t="s">
        <v>170</v>
      </c>
      <c r="H19" s="84" t="s">
        <v>170</v>
      </c>
    </row>
    <row r="20" spans="1:8" ht="12.75" x14ac:dyDescent="0.2">
      <c r="A20" s="26"/>
      <c r="B20" s="26"/>
      <c r="C20" s="45"/>
      <c r="D20" s="45"/>
      <c r="E20" s="45"/>
      <c r="F20" s="45"/>
      <c r="G20" s="45"/>
      <c r="H20" s="45"/>
    </row>
    <row r="21" spans="1:8" ht="36" x14ac:dyDescent="0.2">
      <c r="A21" s="20" t="s">
        <v>77</v>
      </c>
      <c r="B21" s="19" t="s">
        <v>18</v>
      </c>
      <c r="C21" s="45">
        <v>1384049.92</v>
      </c>
      <c r="D21" s="55">
        <v>740452.9</v>
      </c>
      <c r="E21" s="55">
        <v>1451868.4</v>
      </c>
      <c r="F21" s="55">
        <v>1525913.7</v>
      </c>
      <c r="G21" s="55">
        <v>1574742.9</v>
      </c>
      <c r="H21" s="55">
        <v>1628284.2</v>
      </c>
    </row>
    <row r="22" spans="1:8" ht="12.75" x14ac:dyDescent="0.2">
      <c r="A22" s="16" t="s">
        <v>5</v>
      </c>
      <c r="B22" s="19"/>
      <c r="C22" s="45"/>
      <c r="D22" s="45"/>
      <c r="E22" s="45"/>
      <c r="F22" s="45"/>
      <c r="G22" s="45"/>
      <c r="H22" s="45"/>
    </row>
    <row r="23" spans="1:8" ht="12.75" x14ac:dyDescent="0.2">
      <c r="A23" s="29" t="s">
        <v>59</v>
      </c>
      <c r="B23" s="19" t="s">
        <v>18</v>
      </c>
      <c r="C23" s="45">
        <v>2298905.9</v>
      </c>
      <c r="D23" s="55">
        <v>1229891.7</v>
      </c>
      <c r="E23" s="55">
        <v>2411552.2999999998</v>
      </c>
      <c r="F23" s="55">
        <v>2534541.5</v>
      </c>
      <c r="G23" s="55">
        <v>2615646.7999999998</v>
      </c>
      <c r="H23" s="55">
        <v>2704578.8</v>
      </c>
    </row>
    <row r="24" spans="1:8" ht="12.75" x14ac:dyDescent="0.2">
      <c r="A24" s="29" t="s">
        <v>60</v>
      </c>
      <c r="B24" s="26"/>
      <c r="C24" s="45">
        <v>914856</v>
      </c>
      <c r="D24" s="55">
        <v>489438.8</v>
      </c>
      <c r="E24" s="55">
        <v>959683.9</v>
      </c>
      <c r="F24" s="55">
        <v>1008627.8</v>
      </c>
      <c r="G24" s="55">
        <v>1040903.9</v>
      </c>
      <c r="H24" s="55">
        <v>1076294.6000000001</v>
      </c>
    </row>
    <row r="26" spans="1:8" x14ac:dyDescent="0.2">
      <c r="A26" s="18" t="s">
        <v>197</v>
      </c>
    </row>
    <row r="27" spans="1:8" x14ac:dyDescent="0.2">
      <c r="A27" s="18" t="s">
        <v>198</v>
      </c>
    </row>
  </sheetData>
  <mergeCells count="4">
    <mergeCell ref="A4:C4"/>
    <mergeCell ref="A3:G3"/>
    <mergeCell ref="A5:A6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I31"/>
  <sheetViews>
    <sheetView tabSelected="1" zoomScale="90" zoomScaleNormal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19" sqref="D19"/>
    </sheetView>
  </sheetViews>
  <sheetFormatPr defaultRowHeight="12.75" x14ac:dyDescent="0.2"/>
  <cols>
    <col min="1" max="1" width="69.28515625" style="54" customWidth="1"/>
    <col min="2" max="2" width="14.140625" style="54" customWidth="1"/>
    <col min="3" max="3" width="15.7109375" style="53" customWidth="1"/>
    <col min="4" max="4" width="11.28515625" style="53" customWidth="1"/>
    <col min="5" max="5" width="14.28515625" style="221" customWidth="1"/>
    <col min="6" max="6" width="14.140625" style="221" customWidth="1"/>
    <col min="7" max="7" width="14.7109375" style="221" customWidth="1"/>
    <col min="8" max="8" width="15.140625" style="221" customWidth="1"/>
    <col min="9" max="16384" width="9.140625" style="221"/>
  </cols>
  <sheetData>
    <row r="1" spans="1:8" x14ac:dyDescent="0.2">
      <c r="C1" s="221"/>
      <c r="D1" s="221"/>
      <c r="F1" s="221" t="s">
        <v>182</v>
      </c>
    </row>
    <row r="2" spans="1:8" ht="16.5" x14ac:dyDescent="0.2">
      <c r="A2" s="246" t="s">
        <v>112</v>
      </c>
      <c r="B2" s="246"/>
      <c r="C2" s="246"/>
      <c r="D2" s="247"/>
      <c r="E2" s="247"/>
      <c r="F2" s="247"/>
    </row>
    <row r="3" spans="1:8" ht="16.5" x14ac:dyDescent="0.2">
      <c r="A3" s="248" t="s">
        <v>209</v>
      </c>
      <c r="B3" s="248"/>
      <c r="C3" s="248"/>
      <c r="D3" s="248"/>
      <c r="E3" s="248"/>
      <c r="F3" s="248"/>
    </row>
    <row r="4" spans="1:8" ht="16.5" x14ac:dyDescent="0.25">
      <c r="A4" s="68" t="s">
        <v>135</v>
      </c>
      <c r="B4" s="102"/>
      <c r="C4" s="102"/>
      <c r="D4" s="102"/>
      <c r="E4" s="67">
        <f>E7/C7%</f>
        <v>114.99051262763356</v>
      </c>
      <c r="F4" s="67">
        <f>F7/E7%</f>
        <v>109.50000237299064</v>
      </c>
      <c r="G4" s="67">
        <f>G7/F7%</f>
        <v>108.99999495418072</v>
      </c>
      <c r="H4" s="67">
        <f>H7/G7%</f>
        <v>109.00000427310049</v>
      </c>
    </row>
    <row r="5" spans="1:8" x14ac:dyDescent="0.2">
      <c r="A5" s="249" t="s">
        <v>0</v>
      </c>
      <c r="B5" s="251" t="s">
        <v>113</v>
      </c>
      <c r="C5" s="72" t="s">
        <v>6</v>
      </c>
      <c r="D5" s="85" t="s">
        <v>137</v>
      </c>
      <c r="E5" s="175" t="s">
        <v>2</v>
      </c>
      <c r="F5" s="243" t="s">
        <v>3</v>
      </c>
      <c r="G5" s="244"/>
      <c r="H5" s="245"/>
    </row>
    <row r="6" spans="1:8" s="10" customFormat="1" ht="25.5" x14ac:dyDescent="0.2">
      <c r="A6" s="250"/>
      <c r="B6" s="252"/>
      <c r="C6" s="174">
        <v>2022</v>
      </c>
      <c r="D6" s="173" t="s">
        <v>184</v>
      </c>
      <c r="E6" s="173">
        <v>2023</v>
      </c>
      <c r="F6" s="172">
        <v>2024</v>
      </c>
      <c r="G6" s="172">
        <v>2025</v>
      </c>
      <c r="H6" s="172">
        <v>2026</v>
      </c>
    </row>
    <row r="7" spans="1:8" ht="15.75" x14ac:dyDescent="0.25">
      <c r="A7" s="171" t="s">
        <v>128</v>
      </c>
      <c r="B7" s="166" t="s">
        <v>114</v>
      </c>
      <c r="C7" s="165">
        <v>12276845</v>
      </c>
      <c r="D7" s="165" t="s">
        <v>170</v>
      </c>
      <c r="E7" s="165">
        <v>14117207</v>
      </c>
      <c r="F7" s="165">
        <v>15458342</v>
      </c>
      <c r="G7" s="165">
        <v>16849592</v>
      </c>
      <c r="H7" s="165">
        <v>18366056</v>
      </c>
    </row>
    <row r="8" spans="1:8" ht="31.5" x14ac:dyDescent="0.25">
      <c r="A8" s="171" t="s">
        <v>129</v>
      </c>
      <c r="B8" s="166" t="s">
        <v>114</v>
      </c>
      <c r="C8" s="165">
        <v>130194.90000000001</v>
      </c>
      <c r="D8" s="165" t="s">
        <v>170</v>
      </c>
      <c r="E8" s="165">
        <v>148819</v>
      </c>
      <c r="F8" s="165">
        <v>163633.20000000001</v>
      </c>
      <c r="G8" s="165">
        <v>169594.46000000002</v>
      </c>
      <c r="H8" s="165">
        <v>176599.43300000002</v>
      </c>
    </row>
    <row r="9" spans="1:8" ht="15.75" x14ac:dyDescent="0.25">
      <c r="A9" s="171" t="s">
        <v>171</v>
      </c>
      <c r="B9" s="166" t="s">
        <v>114</v>
      </c>
      <c r="C9" s="165"/>
      <c r="D9" s="165" t="s">
        <v>170</v>
      </c>
      <c r="E9" s="165"/>
      <c r="F9" s="165"/>
      <c r="G9" s="165"/>
      <c r="H9" s="165"/>
    </row>
    <row r="10" spans="1:8" ht="15.75" x14ac:dyDescent="0.25">
      <c r="A10" s="170" t="s">
        <v>172</v>
      </c>
      <c r="B10" s="169" t="s">
        <v>114</v>
      </c>
      <c r="C10" s="165">
        <v>12146650.1</v>
      </c>
      <c r="D10" s="165" t="s">
        <v>170</v>
      </c>
      <c r="E10" s="165">
        <v>13968388</v>
      </c>
      <c r="F10" s="165">
        <v>15294708.800000001</v>
      </c>
      <c r="G10" s="165">
        <v>16679997.539999999</v>
      </c>
      <c r="H10" s="165">
        <v>18189456.567000002</v>
      </c>
    </row>
    <row r="11" spans="1:8" ht="78.75" x14ac:dyDescent="0.25">
      <c r="A11" s="168" t="s">
        <v>208</v>
      </c>
      <c r="B11" s="166" t="s">
        <v>114</v>
      </c>
      <c r="C11" s="165">
        <v>1669752.8000000003</v>
      </c>
      <c r="D11" s="165">
        <v>726971.20000000019</v>
      </c>
      <c r="E11" s="165">
        <v>2041940</v>
      </c>
      <c r="F11" s="165">
        <v>2249940</v>
      </c>
      <c r="G11" s="165">
        <v>2455600</v>
      </c>
      <c r="H11" s="165">
        <v>2680970</v>
      </c>
    </row>
    <row r="12" spans="1:8" ht="110.25" x14ac:dyDescent="0.25">
      <c r="A12" s="168" t="s">
        <v>173</v>
      </c>
      <c r="B12" s="166" t="s">
        <v>114</v>
      </c>
      <c r="C12" s="165">
        <v>2360.8000000000002</v>
      </c>
      <c r="D12" s="165">
        <v>1320.5</v>
      </c>
      <c r="E12" s="165">
        <v>3824</v>
      </c>
      <c r="F12" s="165">
        <v>4162</v>
      </c>
      <c r="G12" s="165">
        <v>4393</v>
      </c>
      <c r="H12" s="165">
        <v>4645</v>
      </c>
    </row>
    <row r="13" spans="1:8" ht="47.25" x14ac:dyDescent="0.25">
      <c r="A13" s="168" t="s">
        <v>174</v>
      </c>
      <c r="B13" s="166" t="s">
        <v>114</v>
      </c>
      <c r="C13" s="165">
        <v>17030.900000000001</v>
      </c>
      <c r="D13" s="165">
        <v>1680.6999999999998</v>
      </c>
      <c r="E13" s="165">
        <v>6300</v>
      </c>
      <c r="F13" s="165">
        <v>6536</v>
      </c>
      <c r="G13" s="165">
        <v>6771</v>
      </c>
      <c r="H13" s="165">
        <v>7022</v>
      </c>
    </row>
    <row r="14" spans="1:8" ht="94.5" x14ac:dyDescent="0.25">
      <c r="A14" s="168" t="s">
        <v>175</v>
      </c>
      <c r="B14" s="166" t="s">
        <v>114</v>
      </c>
      <c r="C14" s="165">
        <v>58425.10000000002</v>
      </c>
      <c r="D14" s="165">
        <v>6758.2999999999993</v>
      </c>
      <c r="E14" s="165">
        <v>35725</v>
      </c>
      <c r="F14" s="165">
        <v>38150</v>
      </c>
      <c r="G14" s="165">
        <v>40655</v>
      </c>
      <c r="H14" s="165">
        <v>43320</v>
      </c>
    </row>
    <row r="15" spans="1:8" ht="94.5" x14ac:dyDescent="0.25">
      <c r="A15" s="167" t="s">
        <v>176</v>
      </c>
      <c r="B15" s="166" t="s">
        <v>114</v>
      </c>
      <c r="C15" s="165">
        <v>128410.89999999998</v>
      </c>
      <c r="D15" s="165">
        <v>6864.7000000000007</v>
      </c>
      <c r="E15" s="165">
        <v>40880</v>
      </c>
      <c r="F15" s="165">
        <v>42997</v>
      </c>
      <c r="G15" s="165">
        <v>45127</v>
      </c>
      <c r="H15" s="165">
        <v>46310</v>
      </c>
    </row>
    <row r="16" spans="1:8" ht="45" x14ac:dyDescent="0.25">
      <c r="A16" s="87" t="s">
        <v>192</v>
      </c>
      <c r="B16" s="166" t="s">
        <v>114</v>
      </c>
      <c r="C16" s="165">
        <v>0</v>
      </c>
      <c r="D16" s="165">
        <v>6348</v>
      </c>
      <c r="E16" s="165">
        <v>6348</v>
      </c>
      <c r="F16" s="165">
        <v>5000</v>
      </c>
      <c r="G16" s="165">
        <v>5000</v>
      </c>
      <c r="H16" s="165">
        <v>5000</v>
      </c>
    </row>
    <row r="17" spans="1:9" ht="45" x14ac:dyDescent="0.25">
      <c r="A17" s="87" t="s">
        <v>193</v>
      </c>
      <c r="B17" s="166" t="s">
        <v>114</v>
      </c>
      <c r="C17" s="165">
        <v>0</v>
      </c>
      <c r="D17" s="165">
        <v>3601</v>
      </c>
      <c r="E17" s="165">
        <v>3601</v>
      </c>
      <c r="F17" s="165">
        <v>0</v>
      </c>
      <c r="G17" s="165">
        <v>0</v>
      </c>
      <c r="H17" s="165">
        <v>0</v>
      </c>
    </row>
    <row r="18" spans="1:9" ht="15.75" x14ac:dyDescent="0.25">
      <c r="A18" s="86" t="s">
        <v>194</v>
      </c>
      <c r="B18" s="161" t="s">
        <v>114</v>
      </c>
      <c r="C18" s="165"/>
      <c r="D18" s="165"/>
      <c r="E18" s="165"/>
      <c r="F18" s="165"/>
      <c r="G18" s="165"/>
      <c r="H18" s="165"/>
    </row>
    <row r="19" spans="1:9" ht="29.25" x14ac:dyDescent="0.25">
      <c r="A19" s="100" t="s">
        <v>195</v>
      </c>
      <c r="B19" s="164" t="s">
        <v>114</v>
      </c>
      <c r="C19" s="163">
        <v>1875980.5000000002</v>
      </c>
      <c r="D19" s="163">
        <v>753595.4</v>
      </c>
      <c r="E19" s="163">
        <v>2138618</v>
      </c>
      <c r="F19" s="163">
        <v>2346785</v>
      </c>
      <c r="G19" s="163">
        <v>2557546</v>
      </c>
      <c r="H19" s="163">
        <v>2787267</v>
      </c>
    </row>
    <row r="20" spans="1:9" ht="15.75" x14ac:dyDescent="0.25">
      <c r="A20" s="162" t="s">
        <v>133</v>
      </c>
      <c r="B20" s="161" t="s">
        <v>114</v>
      </c>
      <c r="C20" s="160">
        <v>733166</v>
      </c>
      <c r="D20" s="160">
        <v>370856.4</v>
      </c>
      <c r="E20" s="160">
        <v>780936.6</v>
      </c>
      <c r="F20" s="160">
        <v>831568.5</v>
      </c>
      <c r="G20" s="160">
        <v>886697.6</v>
      </c>
      <c r="H20" s="160">
        <v>947594</v>
      </c>
    </row>
    <row r="21" spans="1:9" ht="15.75" x14ac:dyDescent="0.2">
      <c r="A21" s="158"/>
      <c r="B21" s="158"/>
      <c r="C21" s="66"/>
      <c r="D21" s="66"/>
      <c r="E21" s="67">
        <v>114.00001226025535</v>
      </c>
      <c r="F21" s="67">
        <v>109.4999200418214</v>
      </c>
      <c r="G21" s="67">
        <v>109.00001494586395</v>
      </c>
      <c r="H21" s="67">
        <v>108.99968110271078</v>
      </c>
    </row>
    <row r="22" spans="1:9" ht="15.75" x14ac:dyDescent="0.25">
      <c r="A22" s="155"/>
      <c r="B22" s="158"/>
      <c r="C22" s="67">
        <v>39.081749517119171</v>
      </c>
      <c r="D22" s="67">
        <v>47.874946509889647</v>
      </c>
      <c r="E22" s="67">
        <v>36.51594627932618</v>
      </c>
      <c r="F22" s="67">
        <v>35.510027607145837</v>
      </c>
      <c r="G22" s="67">
        <v>34.737771620961972</v>
      </c>
      <c r="H22" s="67">
        <v>34.058341632920204</v>
      </c>
    </row>
    <row r="23" spans="1:9" ht="15.75" x14ac:dyDescent="0.25">
      <c r="A23" s="155"/>
      <c r="B23" s="158"/>
      <c r="C23" s="159"/>
      <c r="D23" s="159"/>
      <c r="E23" s="159"/>
      <c r="F23" s="159"/>
      <c r="G23" s="159"/>
      <c r="H23" s="159"/>
    </row>
    <row r="24" spans="1:9" ht="15.75" x14ac:dyDescent="0.25">
      <c r="A24" s="155" t="s">
        <v>207</v>
      </c>
      <c r="B24" s="158"/>
      <c r="C24" s="157">
        <v>1817555.4000000001</v>
      </c>
      <c r="D24" s="157">
        <v>736837.10000000009</v>
      </c>
      <c r="E24" s="157">
        <v>2102893</v>
      </c>
      <c r="F24" s="157">
        <v>2303635</v>
      </c>
      <c r="G24" s="157">
        <v>2511891</v>
      </c>
      <c r="H24" s="157">
        <v>2738947</v>
      </c>
    </row>
    <row r="25" spans="1:9" ht="11.25" customHeight="1" x14ac:dyDescent="0.25">
      <c r="A25" s="155"/>
      <c r="B25" s="158"/>
      <c r="C25" s="157"/>
      <c r="D25" s="157"/>
      <c r="E25" s="157"/>
      <c r="F25" s="157"/>
      <c r="G25" s="157"/>
      <c r="H25" s="157"/>
    </row>
    <row r="26" spans="1:9" ht="15.75" x14ac:dyDescent="0.25">
      <c r="A26" s="155" t="s">
        <v>206</v>
      </c>
      <c r="B26" s="154"/>
      <c r="C26" s="156">
        <v>114878.73999999999</v>
      </c>
      <c r="D26" s="156">
        <v>48020.472000000002</v>
      </c>
      <c r="E26" s="156">
        <v>130101.34199999998</v>
      </c>
      <c r="F26" s="156">
        <v>142464.75</v>
      </c>
      <c r="G26" s="156">
        <v>155281.84999999998</v>
      </c>
      <c r="H26" s="156">
        <v>169261.32</v>
      </c>
      <c r="I26" s="152"/>
    </row>
    <row r="27" spans="1:9" ht="15.75" x14ac:dyDescent="0.25">
      <c r="A27" s="155" t="s">
        <v>205</v>
      </c>
      <c r="B27" s="154"/>
      <c r="C27" s="156">
        <v>773164.853</v>
      </c>
      <c r="D27" s="156">
        <v>322835.93000000005</v>
      </c>
      <c r="E27" s="156">
        <v>877216.36899999983</v>
      </c>
      <c r="F27" s="156">
        <v>960780.62999999989</v>
      </c>
      <c r="G27" s="156">
        <v>1047252.2699999998</v>
      </c>
      <c r="H27" s="156">
        <v>1141591.6099999999</v>
      </c>
      <c r="I27" s="152"/>
    </row>
    <row r="28" spans="1:9" ht="15.75" x14ac:dyDescent="0.25">
      <c r="A28" s="155" t="s">
        <v>204</v>
      </c>
      <c r="B28" s="154"/>
      <c r="C28" s="153">
        <v>888043.59299999999</v>
      </c>
      <c r="D28" s="153">
        <v>370856.40200000006</v>
      </c>
      <c r="E28" s="153">
        <v>1007317.7109999998</v>
      </c>
      <c r="F28" s="153">
        <v>1103245.3799999999</v>
      </c>
      <c r="G28" s="153">
        <v>1202534.1199999996</v>
      </c>
      <c r="H28" s="153">
        <v>1310852.93</v>
      </c>
      <c r="I28" s="152"/>
    </row>
    <row r="29" spans="1:9" x14ac:dyDescent="0.2">
      <c r="A29" s="18"/>
    </row>
    <row r="30" spans="1:9" x14ac:dyDescent="0.2">
      <c r="A30" s="18" t="s">
        <v>78</v>
      </c>
      <c r="E30" s="151">
        <v>113.25101755120224</v>
      </c>
      <c r="F30" s="151">
        <v>109.50290581937274</v>
      </c>
      <c r="G30" s="151">
        <v>108.99668163528169</v>
      </c>
      <c r="H30" s="151">
        <v>109.00264261405954</v>
      </c>
    </row>
    <row r="31" spans="1:9" x14ac:dyDescent="0.2">
      <c r="A31" s="18" t="s">
        <v>62</v>
      </c>
      <c r="E31" s="151"/>
      <c r="F31" s="151"/>
      <c r="G31" s="151"/>
      <c r="H31" s="151"/>
    </row>
  </sheetData>
  <mergeCells count="5">
    <mergeCell ref="A2:F2"/>
    <mergeCell ref="A3:F3"/>
    <mergeCell ref="A5:A6"/>
    <mergeCell ref="B5:B6"/>
    <mergeCell ref="F5:H5"/>
  </mergeCells>
  <printOptions horizontalCentered="1"/>
  <pageMargins left="0.39370078740157483" right="0.31496062992125984" top="0.62992125984251968" bottom="0.27559055118110237" header="0.51181102362204722" footer="0.39370078740157483"/>
  <pageSetup paperSize="9" scale="59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workbookViewId="0">
      <selection activeCell="D18" sqref="D18"/>
    </sheetView>
  </sheetViews>
  <sheetFormatPr defaultColWidth="9.140625" defaultRowHeight="16.5" x14ac:dyDescent="0.2"/>
  <cols>
    <col min="1" max="1" width="39.140625" style="12" customWidth="1"/>
    <col min="2" max="2" width="13.28515625" style="1" customWidth="1"/>
    <col min="3" max="3" width="10.7109375" style="1" customWidth="1"/>
    <col min="4" max="4" width="9.85546875" style="1" customWidth="1"/>
    <col min="5" max="5" width="10.28515625" style="1" customWidth="1"/>
    <col min="6" max="16384" width="9.140625" style="1"/>
  </cols>
  <sheetData>
    <row r="1" spans="1:6" x14ac:dyDescent="0.2">
      <c r="A1" s="65" t="s">
        <v>134</v>
      </c>
    </row>
    <row r="2" spans="1:6" x14ac:dyDescent="0.2">
      <c r="E2" s="6" t="s">
        <v>183</v>
      </c>
    </row>
    <row r="3" spans="1:6" x14ac:dyDescent="0.2">
      <c r="A3" s="253" t="s">
        <v>8</v>
      </c>
      <c r="B3" s="253"/>
      <c r="C3" s="253"/>
    </row>
    <row r="4" spans="1:6" x14ac:dyDescent="0.2">
      <c r="A4" s="253" t="s">
        <v>15</v>
      </c>
      <c r="B4" s="253"/>
      <c r="C4" s="253"/>
    </row>
    <row r="6" spans="1:6" x14ac:dyDescent="0.2">
      <c r="A6" s="9" t="s">
        <v>0</v>
      </c>
      <c r="B6" s="72" t="s">
        <v>6</v>
      </c>
      <c r="C6" s="33" t="s">
        <v>2</v>
      </c>
      <c r="D6" s="243" t="s">
        <v>3</v>
      </c>
      <c r="E6" s="244"/>
      <c r="F6" s="245"/>
    </row>
    <row r="7" spans="1:6" x14ac:dyDescent="0.2">
      <c r="A7" s="13"/>
      <c r="B7" s="32">
        <v>2022</v>
      </c>
      <c r="C7" s="34">
        <v>2023</v>
      </c>
      <c r="D7" s="30">
        <v>2024</v>
      </c>
      <c r="E7" s="30">
        <v>2025</v>
      </c>
      <c r="F7" s="30">
        <v>2026</v>
      </c>
    </row>
    <row r="8" spans="1:6" x14ac:dyDescent="0.25">
      <c r="A8" s="5" t="s">
        <v>10</v>
      </c>
      <c r="B8" s="47"/>
      <c r="C8" s="47"/>
      <c r="D8" s="47"/>
      <c r="E8" s="47"/>
      <c r="F8" s="47"/>
    </row>
    <row r="9" spans="1:6" x14ac:dyDescent="0.25">
      <c r="A9" s="5" t="s">
        <v>11</v>
      </c>
      <c r="B9" s="47"/>
      <c r="C9" s="47"/>
      <c r="D9" s="47"/>
      <c r="E9" s="47"/>
      <c r="F9" s="47"/>
    </row>
    <row r="10" spans="1:6" x14ac:dyDescent="0.25">
      <c r="A10" s="5" t="s">
        <v>79</v>
      </c>
      <c r="B10" s="47"/>
      <c r="C10" s="47"/>
      <c r="D10" s="47"/>
      <c r="E10" s="47"/>
      <c r="F10" s="47"/>
    </row>
    <row r="11" spans="1:6" x14ac:dyDescent="0.25">
      <c r="A11" s="5" t="s">
        <v>98</v>
      </c>
      <c r="B11" s="47"/>
      <c r="C11" s="47"/>
      <c r="D11" s="47"/>
      <c r="E11" s="47"/>
      <c r="F11" s="47"/>
    </row>
    <row r="12" spans="1:6" x14ac:dyDescent="0.25">
      <c r="A12" s="5" t="s">
        <v>81</v>
      </c>
      <c r="B12" s="47"/>
      <c r="C12" s="47"/>
      <c r="D12" s="47"/>
      <c r="E12" s="47"/>
      <c r="F12" s="47"/>
    </row>
    <row r="13" spans="1:6" ht="31.5" x14ac:dyDescent="0.25">
      <c r="A13" s="5" t="s">
        <v>82</v>
      </c>
      <c r="B13" s="47"/>
      <c r="C13" s="47"/>
      <c r="D13" s="47"/>
      <c r="E13" s="47"/>
      <c r="F13" s="47"/>
    </row>
    <row r="14" spans="1:6" x14ac:dyDescent="0.2">
      <c r="A14" s="14"/>
      <c r="B14" s="6"/>
      <c r="C14" s="6"/>
      <c r="D14" s="6"/>
      <c r="E14" s="6"/>
      <c r="F14" s="6"/>
    </row>
    <row r="15" spans="1:6" x14ac:dyDescent="0.2">
      <c r="A15" s="49" t="s">
        <v>83</v>
      </c>
      <c r="B15" s="6"/>
      <c r="C15" s="6"/>
      <c r="D15" s="6"/>
      <c r="E15" s="6"/>
      <c r="F15" s="6"/>
    </row>
    <row r="16" spans="1:6" x14ac:dyDescent="0.2">
      <c r="A16" s="49" t="s">
        <v>84</v>
      </c>
      <c r="B16" s="6"/>
      <c r="C16" s="6"/>
      <c r="D16" s="6"/>
      <c r="E16" s="6"/>
      <c r="F16" s="6"/>
    </row>
    <row r="17" spans="1:6" x14ac:dyDescent="0.2">
      <c r="A17" s="6"/>
    </row>
    <row r="19" spans="1:6" x14ac:dyDescent="0.2">
      <c r="A19" s="253" t="s">
        <v>8</v>
      </c>
      <c r="B19" s="253"/>
      <c r="C19" s="253"/>
    </row>
    <row r="20" spans="1:6" x14ac:dyDescent="0.2">
      <c r="A20" s="253" t="s">
        <v>13</v>
      </c>
      <c r="B20" s="253"/>
      <c r="C20" s="253"/>
    </row>
    <row r="22" spans="1:6" s="10" customFormat="1" x14ac:dyDescent="0.2">
      <c r="A22" s="9" t="s">
        <v>0</v>
      </c>
      <c r="B22" s="72" t="s">
        <v>6</v>
      </c>
      <c r="C22" s="33" t="s">
        <v>2</v>
      </c>
      <c r="D22" s="243" t="s">
        <v>3</v>
      </c>
      <c r="E22" s="244"/>
      <c r="F22" s="245"/>
    </row>
    <row r="23" spans="1:6" ht="28.5" customHeight="1" x14ac:dyDescent="0.2">
      <c r="A23" s="13"/>
      <c r="B23" s="32">
        <v>2022</v>
      </c>
      <c r="C23" s="34">
        <v>2023</v>
      </c>
      <c r="D23" s="30">
        <v>2024</v>
      </c>
      <c r="E23" s="30">
        <v>2025</v>
      </c>
      <c r="F23" s="30">
        <v>2026</v>
      </c>
    </row>
    <row r="24" spans="1:6" s="6" customFormat="1" ht="15.75" x14ac:dyDescent="0.25">
      <c r="A24" s="5" t="s">
        <v>10</v>
      </c>
      <c r="B24" s="47"/>
      <c r="C24" s="47"/>
      <c r="D24" s="47"/>
      <c r="E24" s="47"/>
      <c r="F24" s="47"/>
    </row>
    <row r="25" spans="1:6" s="6" customFormat="1" ht="15.75" x14ac:dyDescent="0.25">
      <c r="A25" s="5" t="s">
        <v>11</v>
      </c>
      <c r="B25" s="47"/>
      <c r="C25" s="47"/>
      <c r="D25" s="47"/>
      <c r="E25" s="47"/>
      <c r="F25" s="47"/>
    </row>
    <row r="26" spans="1:6" s="6" customFormat="1" ht="15.75" x14ac:dyDescent="0.25">
      <c r="A26" s="5" t="s">
        <v>79</v>
      </c>
      <c r="B26" s="47"/>
      <c r="C26" s="47"/>
      <c r="D26" s="47"/>
      <c r="E26" s="47"/>
      <c r="F26" s="47"/>
    </row>
    <row r="27" spans="1:6" s="6" customFormat="1" ht="15.75" x14ac:dyDescent="0.25">
      <c r="A27" s="5" t="s">
        <v>80</v>
      </c>
      <c r="B27" s="47"/>
      <c r="C27" s="47"/>
      <c r="D27" s="47"/>
      <c r="E27" s="47"/>
      <c r="F27" s="47"/>
    </row>
    <row r="28" spans="1:6" s="6" customFormat="1" ht="15.75" x14ac:dyDescent="0.25">
      <c r="A28" s="5" t="s">
        <v>81</v>
      </c>
      <c r="B28" s="47"/>
      <c r="C28" s="47"/>
      <c r="D28" s="47"/>
      <c r="E28" s="47"/>
      <c r="F28" s="47"/>
    </row>
    <row r="29" spans="1:6" s="6" customFormat="1" ht="31.5" x14ac:dyDescent="0.25">
      <c r="A29" s="5" t="s">
        <v>82</v>
      </c>
      <c r="B29" s="47"/>
      <c r="C29" s="47"/>
      <c r="D29" s="47"/>
      <c r="E29" s="47"/>
      <c r="F29" s="47"/>
    </row>
    <row r="31" spans="1:6" x14ac:dyDescent="0.2">
      <c r="A31" s="49" t="s">
        <v>83</v>
      </c>
    </row>
    <row r="32" spans="1:6" x14ac:dyDescent="0.2">
      <c r="A32" s="49" t="s">
        <v>84</v>
      </c>
    </row>
    <row r="34" spans="1:6" x14ac:dyDescent="0.2">
      <c r="A34" s="48"/>
    </row>
    <row r="35" spans="1:6" x14ac:dyDescent="0.2">
      <c r="A35" s="253" t="s">
        <v>8</v>
      </c>
      <c r="B35" s="253"/>
      <c r="C35" s="253"/>
    </row>
    <row r="36" spans="1:6" ht="88.15" customHeight="1" x14ac:dyDescent="0.2">
      <c r="A36" s="256" t="s">
        <v>141</v>
      </c>
      <c r="B36" s="256"/>
      <c r="C36" s="256"/>
      <c r="D36" s="256"/>
      <c r="E36" s="256"/>
      <c r="F36" s="256"/>
    </row>
    <row r="37" spans="1:6" x14ac:dyDescent="0.2">
      <c r="A37" s="254"/>
      <c r="B37" s="254"/>
      <c r="C37" s="254"/>
    </row>
    <row r="38" spans="1:6" s="11" customFormat="1" x14ac:dyDescent="0.2">
      <c r="A38" s="9" t="s">
        <v>0</v>
      </c>
      <c r="B38" s="72" t="s">
        <v>6</v>
      </c>
      <c r="C38" s="33" t="s">
        <v>2</v>
      </c>
      <c r="D38" s="243" t="s">
        <v>3</v>
      </c>
      <c r="E38" s="244"/>
      <c r="F38" s="245"/>
    </row>
    <row r="39" spans="1:6" s="11" customFormat="1" ht="30" customHeight="1" x14ac:dyDescent="0.2">
      <c r="A39" s="13"/>
      <c r="B39" s="32">
        <v>2022</v>
      </c>
      <c r="C39" s="34">
        <v>2023</v>
      </c>
      <c r="D39" s="30">
        <v>2024</v>
      </c>
      <c r="E39" s="30">
        <v>2025</v>
      </c>
      <c r="F39" s="30">
        <v>2026</v>
      </c>
    </row>
    <row r="40" spans="1:6" s="3" customFormat="1" ht="25.5" x14ac:dyDescent="0.25">
      <c r="A40" s="7" t="s">
        <v>85</v>
      </c>
      <c r="B40" s="47"/>
      <c r="C40" s="47"/>
      <c r="D40" s="47"/>
      <c r="E40" s="47"/>
      <c r="F40" s="47"/>
    </row>
    <row r="41" spans="1:6" s="3" customFormat="1" ht="15" x14ac:dyDescent="0.25">
      <c r="A41" s="4" t="s">
        <v>86</v>
      </c>
      <c r="B41" s="47"/>
      <c r="C41" s="47"/>
      <c r="D41" s="47"/>
      <c r="E41" s="47"/>
      <c r="F41" s="47"/>
    </row>
    <row r="42" spans="1:6" s="3" customFormat="1" ht="15" x14ac:dyDescent="0.25">
      <c r="A42" s="8" t="s">
        <v>7</v>
      </c>
      <c r="B42" s="47"/>
      <c r="C42" s="47"/>
      <c r="D42" s="47"/>
      <c r="E42" s="47"/>
      <c r="F42" s="47"/>
    </row>
    <row r="43" spans="1:6" s="3" customFormat="1" ht="15" x14ac:dyDescent="0.25">
      <c r="A43" s="7" t="s">
        <v>17</v>
      </c>
      <c r="B43" s="47"/>
      <c r="C43" s="47"/>
      <c r="D43" s="47"/>
      <c r="E43" s="47"/>
      <c r="F43" s="47"/>
    </row>
    <row r="44" spans="1:6" s="3" customFormat="1" ht="15" x14ac:dyDescent="0.25">
      <c r="A44" s="7" t="s">
        <v>17</v>
      </c>
      <c r="B44" s="47"/>
      <c r="C44" s="47"/>
      <c r="D44" s="47"/>
      <c r="E44" s="47"/>
      <c r="F44" s="47"/>
    </row>
    <row r="45" spans="1:6" s="3" customFormat="1" ht="15" x14ac:dyDescent="0.25">
      <c r="A45" s="7" t="s">
        <v>17</v>
      </c>
      <c r="B45" s="47"/>
      <c r="C45" s="47"/>
      <c r="D45" s="47"/>
      <c r="E45" s="47"/>
      <c r="F45" s="47"/>
    </row>
    <row r="46" spans="1:6" s="3" customFormat="1" ht="17.25" customHeight="1" x14ac:dyDescent="0.25">
      <c r="A46" s="4" t="s">
        <v>87</v>
      </c>
      <c r="B46" s="47"/>
      <c r="C46" s="47"/>
      <c r="D46" s="47"/>
      <c r="E46" s="47"/>
      <c r="F46" s="47"/>
    </row>
    <row r="47" spans="1:6" s="3" customFormat="1" ht="15" x14ac:dyDescent="0.25">
      <c r="A47" s="4" t="s">
        <v>12</v>
      </c>
      <c r="B47" s="47"/>
      <c r="C47" s="47"/>
      <c r="D47" s="47"/>
      <c r="E47" s="47"/>
      <c r="F47" s="47"/>
    </row>
    <row r="48" spans="1:6" s="3" customFormat="1" ht="15" x14ac:dyDescent="0.25">
      <c r="A48" s="4" t="s">
        <v>86</v>
      </c>
      <c r="B48" s="47"/>
      <c r="C48" s="47"/>
      <c r="D48" s="47"/>
      <c r="E48" s="47"/>
      <c r="F48" s="47"/>
    </row>
    <row r="49" spans="1:6" s="3" customFormat="1" ht="15" x14ac:dyDescent="0.25">
      <c r="A49" s="4" t="s">
        <v>79</v>
      </c>
      <c r="B49" s="47"/>
      <c r="C49" s="47"/>
      <c r="D49" s="47"/>
      <c r="E49" s="47"/>
      <c r="F49" s="47"/>
    </row>
    <row r="50" spans="1:6" s="3" customFormat="1" ht="15" x14ac:dyDescent="0.25">
      <c r="A50" s="4" t="s">
        <v>88</v>
      </c>
      <c r="B50" s="47"/>
      <c r="C50" s="47"/>
      <c r="D50" s="47"/>
      <c r="E50" s="47"/>
      <c r="F50" s="47"/>
    </row>
    <row r="51" spans="1:6" s="3" customFormat="1" ht="15" x14ac:dyDescent="0.25">
      <c r="A51" s="4" t="s">
        <v>89</v>
      </c>
      <c r="B51" s="47"/>
      <c r="C51" s="47"/>
      <c r="D51" s="47"/>
      <c r="E51" s="47"/>
      <c r="F51" s="47"/>
    </row>
    <row r="52" spans="1:6" s="3" customFormat="1" ht="15" x14ac:dyDescent="0.25">
      <c r="A52" s="4" t="s">
        <v>94</v>
      </c>
      <c r="B52" s="47"/>
      <c r="C52" s="47"/>
      <c r="D52" s="47"/>
      <c r="E52" s="47"/>
      <c r="F52" s="47"/>
    </row>
    <row r="53" spans="1:6" s="3" customFormat="1" ht="15.75" customHeight="1" x14ac:dyDescent="0.25">
      <c r="A53" s="4" t="s">
        <v>90</v>
      </c>
      <c r="B53" s="47"/>
      <c r="C53" s="47"/>
      <c r="D53" s="47"/>
      <c r="E53" s="47"/>
      <c r="F53" s="47"/>
    </row>
    <row r="54" spans="1:6" s="3" customFormat="1" ht="15.75" customHeight="1" x14ac:dyDescent="0.25">
      <c r="A54" s="4"/>
      <c r="B54" s="47"/>
      <c r="C54" s="47"/>
      <c r="D54" s="47"/>
      <c r="E54" s="47"/>
      <c r="F54" s="47"/>
    </row>
    <row r="55" spans="1:6" s="3" customFormat="1" ht="12.75" x14ac:dyDescent="0.2">
      <c r="A55" s="49"/>
    </row>
    <row r="56" spans="1:6" s="3" customFormat="1" ht="12.75" x14ac:dyDescent="0.2">
      <c r="A56" s="49" t="s">
        <v>83</v>
      </c>
    </row>
    <row r="58" spans="1:6" hidden="1" x14ac:dyDescent="0.2">
      <c r="A58" s="253" t="s">
        <v>8</v>
      </c>
      <c r="B58" s="253"/>
      <c r="C58" s="253"/>
    </row>
    <row r="59" spans="1:6" hidden="1" x14ac:dyDescent="0.2">
      <c r="A59" s="253" t="s">
        <v>14</v>
      </c>
      <c r="B59" s="253"/>
      <c r="C59" s="253"/>
    </row>
    <row r="60" spans="1:6" hidden="1" x14ac:dyDescent="0.2">
      <c r="B60" s="2"/>
    </row>
    <row r="61" spans="1:6" hidden="1" x14ac:dyDescent="0.2">
      <c r="A61" s="255" t="s">
        <v>9</v>
      </c>
      <c r="B61" s="255"/>
      <c r="C61" s="255"/>
    </row>
    <row r="62" spans="1:6" s="11" customFormat="1" hidden="1" x14ac:dyDescent="0.2">
      <c r="A62" s="9" t="s">
        <v>0</v>
      </c>
      <c r="B62" s="72" t="s">
        <v>6</v>
      </c>
      <c r="C62" s="33" t="s">
        <v>2</v>
      </c>
      <c r="D62" s="243" t="s">
        <v>3</v>
      </c>
      <c r="E62" s="244"/>
      <c r="F62" s="245"/>
    </row>
    <row r="63" spans="1:6" s="11" customFormat="1" ht="27" hidden="1" customHeight="1" x14ac:dyDescent="0.2">
      <c r="A63" s="13"/>
      <c r="B63" s="32">
        <v>2020</v>
      </c>
      <c r="C63" s="34">
        <v>2021</v>
      </c>
      <c r="D63" s="30">
        <v>2022</v>
      </c>
      <c r="E63" s="30">
        <v>2023</v>
      </c>
      <c r="F63" s="30">
        <v>2024</v>
      </c>
    </row>
    <row r="64" spans="1:6" s="3" customFormat="1" ht="15" hidden="1" x14ac:dyDescent="0.25">
      <c r="A64" s="4" t="s">
        <v>10</v>
      </c>
      <c r="B64" s="47"/>
      <c r="C64" s="47"/>
      <c r="D64" s="47"/>
      <c r="E64" s="47"/>
      <c r="F64" s="47"/>
    </row>
    <row r="65" spans="1:6" s="3" customFormat="1" ht="15" hidden="1" x14ac:dyDescent="0.25">
      <c r="A65" s="4" t="s">
        <v>86</v>
      </c>
      <c r="B65" s="47"/>
      <c r="C65" s="47"/>
      <c r="D65" s="47"/>
      <c r="E65" s="47"/>
      <c r="F65" s="47"/>
    </row>
    <row r="66" spans="1:6" s="3" customFormat="1" ht="15" hidden="1" x14ac:dyDescent="0.25">
      <c r="A66" s="4" t="s">
        <v>12</v>
      </c>
      <c r="B66" s="47"/>
      <c r="C66" s="47"/>
      <c r="D66" s="47"/>
      <c r="E66" s="47"/>
      <c r="F66" s="47"/>
    </row>
    <row r="67" spans="1:6" s="3" customFormat="1" ht="15" hidden="1" x14ac:dyDescent="0.25">
      <c r="A67" s="7" t="s">
        <v>17</v>
      </c>
      <c r="B67" s="47"/>
      <c r="C67" s="47"/>
      <c r="D67" s="47"/>
      <c r="E67" s="47"/>
      <c r="F67" s="47"/>
    </row>
    <row r="68" spans="1:6" s="3" customFormat="1" ht="15" hidden="1" x14ac:dyDescent="0.25">
      <c r="A68" s="7" t="s">
        <v>17</v>
      </c>
      <c r="B68" s="47"/>
      <c r="C68" s="47"/>
      <c r="D68" s="47"/>
      <c r="E68" s="47"/>
      <c r="F68" s="47"/>
    </row>
    <row r="69" spans="1:6" s="3" customFormat="1" ht="18" hidden="1" customHeight="1" x14ac:dyDescent="0.25">
      <c r="A69" s="4" t="s">
        <v>91</v>
      </c>
      <c r="B69" s="47"/>
      <c r="C69" s="47"/>
      <c r="D69" s="47"/>
      <c r="E69" s="47"/>
      <c r="F69" s="47"/>
    </row>
    <row r="70" spans="1:6" s="3" customFormat="1" ht="15" hidden="1" x14ac:dyDescent="0.25">
      <c r="A70" s="4" t="s">
        <v>12</v>
      </c>
      <c r="B70" s="47"/>
      <c r="C70" s="47"/>
      <c r="D70" s="47"/>
      <c r="E70" s="47"/>
      <c r="F70" s="47"/>
    </row>
    <row r="71" spans="1:6" s="3" customFormat="1" ht="15" hidden="1" x14ac:dyDescent="0.25">
      <c r="A71" s="51"/>
      <c r="B71" s="47"/>
      <c r="C71" s="47"/>
      <c r="D71" s="47"/>
      <c r="E71" s="47"/>
      <c r="F71" s="47"/>
    </row>
    <row r="72" spans="1:6" s="3" customFormat="1" ht="15" hidden="1" x14ac:dyDescent="0.25">
      <c r="A72" s="51"/>
      <c r="B72" s="47"/>
      <c r="C72" s="47"/>
      <c r="D72" s="47"/>
      <c r="E72" s="47"/>
      <c r="F72" s="47"/>
    </row>
    <row r="73" spans="1:6" s="3" customFormat="1" ht="15" hidden="1" x14ac:dyDescent="0.25">
      <c r="A73" s="51"/>
      <c r="B73" s="47"/>
      <c r="C73" s="47"/>
      <c r="D73" s="47"/>
      <c r="E73" s="47"/>
      <c r="F73" s="47"/>
    </row>
    <row r="74" spans="1:6" s="3" customFormat="1" ht="15" hidden="1" x14ac:dyDescent="0.25">
      <c r="A74" s="4" t="s">
        <v>92</v>
      </c>
      <c r="B74" s="47"/>
      <c r="C74" s="47"/>
      <c r="D74" s="47"/>
      <c r="E74" s="47"/>
      <c r="F74" s="47"/>
    </row>
    <row r="75" spans="1:6" s="3" customFormat="1" ht="15" hidden="1" x14ac:dyDescent="0.25">
      <c r="A75" s="4" t="s">
        <v>86</v>
      </c>
      <c r="B75" s="47"/>
      <c r="C75" s="47"/>
      <c r="D75" s="47"/>
      <c r="E75" s="47"/>
      <c r="F75" s="47"/>
    </row>
    <row r="76" spans="1:6" s="3" customFormat="1" ht="15" hidden="1" x14ac:dyDescent="0.25">
      <c r="A76" s="4" t="s">
        <v>12</v>
      </c>
      <c r="B76" s="47"/>
      <c r="C76" s="47"/>
      <c r="D76" s="47"/>
      <c r="E76" s="47"/>
      <c r="F76" s="47"/>
    </row>
    <row r="77" spans="1:6" s="3" customFormat="1" ht="15" hidden="1" x14ac:dyDescent="0.25">
      <c r="A77" s="4"/>
      <c r="B77" s="47"/>
      <c r="C77" s="47"/>
      <c r="D77" s="47"/>
      <c r="E77" s="47"/>
      <c r="F77" s="47"/>
    </row>
    <row r="78" spans="1:6" s="3" customFormat="1" ht="15" hidden="1" x14ac:dyDescent="0.25">
      <c r="A78" s="4"/>
      <c r="B78" s="47"/>
      <c r="C78" s="47"/>
      <c r="D78" s="47"/>
      <c r="E78" s="47"/>
      <c r="F78" s="47"/>
    </row>
    <row r="79" spans="1:6" s="3" customFormat="1" ht="15" hidden="1" x14ac:dyDescent="0.25">
      <c r="A79" s="4" t="s">
        <v>93</v>
      </c>
      <c r="B79" s="47"/>
      <c r="C79" s="47"/>
      <c r="D79" s="47"/>
      <c r="E79" s="47"/>
      <c r="F79" s="47"/>
    </row>
    <row r="80" spans="1:6" s="3" customFormat="1" ht="15" hidden="1" x14ac:dyDescent="0.25">
      <c r="A80" s="4" t="s">
        <v>86</v>
      </c>
      <c r="B80" s="47"/>
      <c r="C80" s="47"/>
      <c r="D80" s="47"/>
      <c r="E80" s="47"/>
      <c r="F80" s="47"/>
    </row>
    <row r="81" spans="1:6" s="3" customFormat="1" ht="15" hidden="1" x14ac:dyDescent="0.25">
      <c r="A81" s="4" t="s">
        <v>12</v>
      </c>
      <c r="B81" s="47"/>
      <c r="C81" s="47"/>
      <c r="D81" s="47"/>
      <c r="E81" s="47"/>
      <c r="F81" s="47"/>
    </row>
    <row r="82" spans="1:6" s="3" customFormat="1" ht="15" hidden="1" x14ac:dyDescent="0.25">
      <c r="A82" s="51"/>
      <c r="B82" s="47"/>
      <c r="C82" s="47"/>
      <c r="D82" s="47"/>
      <c r="E82" s="47"/>
      <c r="F82" s="47"/>
    </row>
    <row r="83" spans="1:6" s="3" customFormat="1" ht="15" hidden="1" x14ac:dyDescent="0.25">
      <c r="A83" s="51"/>
      <c r="B83" s="47"/>
      <c r="C83" s="47"/>
      <c r="D83" s="47"/>
      <c r="E83" s="47"/>
      <c r="F83" s="47"/>
    </row>
    <row r="84" spans="1:6" s="3" customFormat="1" ht="15" hidden="1" x14ac:dyDescent="0.25">
      <c r="A84" s="4" t="s">
        <v>89</v>
      </c>
      <c r="B84" s="47"/>
      <c r="C84" s="47"/>
      <c r="D84" s="47"/>
      <c r="E84" s="47"/>
      <c r="F84" s="47"/>
    </row>
    <row r="85" spans="1:6" s="3" customFormat="1" ht="15" hidden="1" x14ac:dyDescent="0.25">
      <c r="A85" s="4" t="s">
        <v>12</v>
      </c>
      <c r="B85" s="47"/>
      <c r="C85" s="47"/>
      <c r="D85" s="47"/>
      <c r="E85" s="47"/>
      <c r="F85" s="47"/>
    </row>
    <row r="86" spans="1:6" s="3" customFormat="1" ht="15" hidden="1" x14ac:dyDescent="0.25">
      <c r="A86" s="51"/>
      <c r="B86" s="47"/>
      <c r="C86" s="47"/>
      <c r="D86" s="47"/>
      <c r="E86" s="47"/>
      <c r="F86" s="47"/>
    </row>
    <row r="87" spans="1:6" s="3" customFormat="1" ht="15" hidden="1" x14ac:dyDescent="0.25">
      <c r="A87" s="51"/>
      <c r="B87" s="47"/>
      <c r="C87" s="47"/>
      <c r="D87" s="47"/>
      <c r="E87" s="47"/>
      <c r="F87" s="47"/>
    </row>
    <row r="88" spans="1:6" s="3" customFormat="1" ht="15" hidden="1" x14ac:dyDescent="0.25">
      <c r="A88" s="4" t="s">
        <v>94</v>
      </c>
      <c r="B88" s="47"/>
      <c r="C88" s="47"/>
      <c r="D88" s="47"/>
      <c r="E88" s="47"/>
      <c r="F88" s="47"/>
    </row>
    <row r="89" spans="1:6" s="3" customFormat="1" ht="15" hidden="1" x14ac:dyDescent="0.25">
      <c r="A89" s="4" t="s">
        <v>90</v>
      </c>
      <c r="B89" s="47"/>
      <c r="C89" s="47"/>
      <c r="D89" s="47"/>
      <c r="E89" s="47"/>
      <c r="F89" s="47"/>
    </row>
    <row r="90" spans="1:6" s="3" customFormat="1" ht="12.75" hidden="1" x14ac:dyDescent="0.2">
      <c r="A90" s="4" t="s">
        <v>12</v>
      </c>
      <c r="B90" s="52"/>
      <c r="C90" s="52"/>
    </row>
    <row r="91" spans="1:6" s="3" customFormat="1" ht="12.75" hidden="1" x14ac:dyDescent="0.2">
      <c r="A91" s="4" t="s">
        <v>95</v>
      </c>
      <c r="B91" s="52"/>
      <c r="C91" s="52"/>
    </row>
    <row r="92" spans="1:6" s="3" customFormat="1" ht="12.75" hidden="1" x14ac:dyDescent="0.2">
      <c r="A92" s="4" t="s">
        <v>96</v>
      </c>
      <c r="B92" s="52"/>
      <c r="C92" s="52"/>
    </row>
    <row r="93" spans="1:6" s="3" customFormat="1" ht="12.75" hidden="1" x14ac:dyDescent="0.2">
      <c r="A93" s="50"/>
    </row>
    <row r="94" spans="1:6" s="3" customFormat="1" ht="12.75" hidden="1" x14ac:dyDescent="0.2">
      <c r="A94" s="49" t="s">
        <v>83</v>
      </c>
    </row>
    <row r="95" spans="1:6" s="3" customFormat="1" ht="12.75" hidden="1" x14ac:dyDescent="0.2">
      <c r="A95" s="49" t="s">
        <v>97</v>
      </c>
    </row>
    <row r="96" spans="1:6" hidden="1" x14ac:dyDescent="0.2"/>
  </sheetData>
  <mergeCells count="14">
    <mergeCell ref="A3:C3"/>
    <mergeCell ref="A4:C4"/>
    <mergeCell ref="D6:F6"/>
    <mergeCell ref="A19:C19"/>
    <mergeCell ref="A20:C20"/>
    <mergeCell ref="D22:F22"/>
    <mergeCell ref="A35:C35"/>
    <mergeCell ref="D62:F62"/>
    <mergeCell ref="A37:C37"/>
    <mergeCell ref="D38:F38"/>
    <mergeCell ref="A58:C58"/>
    <mergeCell ref="A59:C59"/>
    <mergeCell ref="A61:C61"/>
    <mergeCell ref="A36:F36"/>
  </mergeCells>
  <printOptions horizontalCentered="1"/>
  <pageMargins left="0.47244094488188981" right="0.24" top="0.3" bottom="0.66" header="0.59" footer="0.23622047244094491"/>
  <pageSetup paperSize="9" scale="9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89"/>
  <sheetViews>
    <sheetView topLeftCell="A56" workbookViewId="0">
      <selection sqref="A1:H90"/>
    </sheetView>
  </sheetViews>
  <sheetFormatPr defaultRowHeight="12.75" x14ac:dyDescent="0.2"/>
  <cols>
    <col min="1" max="1" width="43.85546875" style="35" customWidth="1"/>
    <col min="2" max="2" width="15" customWidth="1"/>
    <col min="3" max="3" width="11.28515625" customWidth="1"/>
    <col min="4" max="6" width="10.28515625" customWidth="1"/>
    <col min="7" max="7" width="13" customWidth="1"/>
  </cols>
  <sheetData>
    <row r="1" spans="1:8" ht="27" customHeight="1" x14ac:dyDescent="0.2">
      <c r="A1" s="258" t="s">
        <v>71</v>
      </c>
      <c r="B1" s="258"/>
      <c r="C1" s="258"/>
      <c r="D1" s="258"/>
      <c r="E1" s="258"/>
      <c r="F1" s="258"/>
      <c r="G1" s="258"/>
    </row>
    <row r="2" spans="1:8" ht="33.75" customHeight="1" x14ac:dyDescent="0.25">
      <c r="A2" s="214" t="s">
        <v>63</v>
      </c>
      <c r="B2" s="259" t="s">
        <v>240</v>
      </c>
      <c r="C2" s="259"/>
      <c r="D2" s="259"/>
      <c r="E2" s="259"/>
      <c r="F2" s="259"/>
      <c r="G2" s="259"/>
      <c r="H2" s="259"/>
    </row>
    <row r="3" spans="1:8" ht="15" customHeight="1" x14ac:dyDescent="0.25">
      <c r="A3" s="190" t="s">
        <v>20</v>
      </c>
      <c r="B3" s="257">
        <v>3625011065</v>
      </c>
      <c r="C3" s="257"/>
      <c r="D3" s="257"/>
      <c r="E3" s="257"/>
      <c r="F3" s="257"/>
      <c r="G3" s="257"/>
      <c r="H3" s="213"/>
    </row>
    <row r="4" spans="1:8" ht="15.75" x14ac:dyDescent="0.25">
      <c r="A4" s="190" t="s">
        <v>72</v>
      </c>
      <c r="B4" s="257">
        <v>362501001</v>
      </c>
      <c r="C4" s="257"/>
      <c r="D4" s="257"/>
      <c r="E4" s="257"/>
      <c r="F4" s="257"/>
      <c r="G4" s="257"/>
      <c r="H4" s="213"/>
    </row>
    <row r="5" spans="1:8" ht="25.15" customHeight="1" x14ac:dyDescent="0.25">
      <c r="A5" s="190" t="s">
        <v>65</v>
      </c>
      <c r="B5" s="257" t="s">
        <v>239</v>
      </c>
      <c r="C5" s="257"/>
      <c r="D5" s="257"/>
      <c r="E5" s="257"/>
      <c r="F5" s="257"/>
      <c r="G5" s="257"/>
      <c r="H5" s="213"/>
    </row>
    <row r="6" spans="1:8" ht="15.75" x14ac:dyDescent="0.25">
      <c r="A6" s="190"/>
      <c r="B6" s="213"/>
      <c r="C6" s="213"/>
      <c r="D6" s="213"/>
      <c r="E6" s="213"/>
      <c r="F6" s="213"/>
      <c r="G6" s="213"/>
      <c r="H6" s="213"/>
    </row>
    <row r="7" spans="1:8" ht="22.9" customHeight="1" x14ac:dyDescent="0.25">
      <c r="A7" s="190" t="s">
        <v>238</v>
      </c>
      <c r="B7" s="257" t="s">
        <v>237</v>
      </c>
      <c r="C7" s="257"/>
      <c r="D7" s="257"/>
      <c r="E7" s="257"/>
      <c r="F7" s="257"/>
      <c r="G7" s="257"/>
      <c r="H7" s="213"/>
    </row>
    <row r="8" spans="1:8" ht="24" customHeight="1" x14ac:dyDescent="0.25">
      <c r="A8" s="190" t="s">
        <v>66</v>
      </c>
      <c r="B8" s="257" t="s">
        <v>236</v>
      </c>
      <c r="C8" s="257"/>
      <c r="D8" s="257"/>
      <c r="E8" s="257"/>
      <c r="F8" s="257"/>
      <c r="G8" s="257"/>
      <c r="H8" s="213"/>
    </row>
    <row r="9" spans="1:8" ht="15.75" x14ac:dyDescent="0.25">
      <c r="A9" s="190" t="s">
        <v>67</v>
      </c>
      <c r="B9" s="257" t="s">
        <v>235</v>
      </c>
      <c r="C9" s="257"/>
      <c r="D9" s="257"/>
      <c r="E9" s="257"/>
      <c r="F9" s="257"/>
      <c r="G9" s="257"/>
      <c r="H9" s="213"/>
    </row>
    <row r="10" spans="1:8" ht="15.75" x14ac:dyDescent="0.25">
      <c r="A10" s="190" t="s">
        <v>68</v>
      </c>
      <c r="B10" s="269" t="s">
        <v>234</v>
      </c>
      <c r="C10" s="269"/>
      <c r="D10" s="269"/>
      <c r="E10" s="269"/>
      <c r="F10" s="269"/>
      <c r="G10" s="269"/>
      <c r="H10" s="213"/>
    </row>
    <row r="11" spans="1:8" ht="15.75" x14ac:dyDescent="0.25">
      <c r="A11" s="190" t="s">
        <v>73</v>
      </c>
      <c r="B11" s="257"/>
      <c r="C11" s="257"/>
      <c r="D11" s="257"/>
      <c r="E11" s="257"/>
      <c r="F11" s="257"/>
      <c r="G11" s="257"/>
      <c r="H11" s="213"/>
    </row>
    <row r="12" spans="1:8" ht="15" customHeight="1" x14ac:dyDescent="0.25">
      <c r="A12" s="190" t="s">
        <v>21</v>
      </c>
      <c r="B12" s="271" t="s">
        <v>233</v>
      </c>
      <c r="C12" s="271"/>
      <c r="D12" s="271"/>
      <c r="E12" s="271"/>
      <c r="F12" s="271"/>
      <c r="G12" s="271"/>
      <c r="H12" s="213"/>
    </row>
    <row r="13" spans="1:8" ht="15" customHeight="1" x14ac:dyDescent="0.25">
      <c r="A13" s="190" t="s">
        <v>214</v>
      </c>
      <c r="B13" s="261" t="s">
        <v>233</v>
      </c>
      <c r="C13" s="261"/>
      <c r="D13" s="261"/>
      <c r="E13" s="261"/>
      <c r="F13" s="261"/>
      <c r="G13" s="261"/>
      <c r="H13" s="213"/>
    </row>
    <row r="14" spans="1:8" ht="15.75" x14ac:dyDescent="0.25">
      <c r="A14" s="190"/>
      <c r="B14" s="190"/>
      <c r="C14" s="190"/>
      <c r="D14" s="190"/>
      <c r="E14" s="190"/>
      <c r="F14" s="190"/>
      <c r="G14" s="190"/>
      <c r="H14" s="190"/>
    </row>
    <row r="15" spans="1:8" ht="15.75" x14ac:dyDescent="0.25">
      <c r="A15" s="190"/>
      <c r="B15" s="190"/>
      <c r="C15" s="190"/>
      <c r="D15" s="190"/>
      <c r="E15" s="190"/>
      <c r="F15" s="190"/>
      <c r="G15" s="190"/>
      <c r="H15" s="190"/>
    </row>
    <row r="16" spans="1:8" ht="25.5" customHeight="1" x14ac:dyDescent="0.25">
      <c r="A16" s="262" t="s">
        <v>0</v>
      </c>
      <c r="B16" s="212" t="s">
        <v>6</v>
      </c>
      <c r="C16" s="212" t="s">
        <v>6</v>
      </c>
      <c r="D16" s="212" t="s">
        <v>2</v>
      </c>
      <c r="E16" s="263" t="s">
        <v>3</v>
      </c>
      <c r="F16" s="263"/>
      <c r="G16" s="263"/>
      <c r="H16" s="190"/>
    </row>
    <row r="17" spans="1:8" ht="15.75" x14ac:dyDescent="0.25">
      <c r="A17" s="262"/>
      <c r="B17" s="212">
        <v>2021</v>
      </c>
      <c r="C17" s="212">
        <v>2022</v>
      </c>
      <c r="D17" s="212">
        <v>2023</v>
      </c>
      <c r="E17" s="212">
        <v>2024</v>
      </c>
      <c r="F17" s="212">
        <v>2025</v>
      </c>
      <c r="G17" s="212">
        <v>2026</v>
      </c>
      <c r="H17" s="190"/>
    </row>
    <row r="18" spans="1:8" ht="15.75" x14ac:dyDescent="0.25">
      <c r="A18" s="210" t="s">
        <v>232</v>
      </c>
      <c r="B18" s="209">
        <v>69935</v>
      </c>
      <c r="C18" s="209">
        <v>23026</v>
      </c>
      <c r="D18" s="209">
        <v>25350</v>
      </c>
      <c r="E18" s="209">
        <v>27900</v>
      </c>
      <c r="F18" s="209">
        <v>30700</v>
      </c>
      <c r="G18" s="209">
        <v>33770</v>
      </c>
      <c r="H18" s="190"/>
    </row>
    <row r="19" spans="1:8" ht="26.45" customHeight="1" x14ac:dyDescent="0.25">
      <c r="A19" s="210" t="s">
        <v>212</v>
      </c>
      <c r="B19" s="211">
        <v>0.17</v>
      </c>
      <c r="C19" s="211">
        <v>0.17</v>
      </c>
      <c r="D19" s="211">
        <v>0.17</v>
      </c>
      <c r="E19" s="211">
        <v>0.17</v>
      </c>
      <c r="F19" s="211">
        <v>0.18</v>
      </c>
      <c r="G19" s="211">
        <v>0.18</v>
      </c>
      <c r="H19" s="190"/>
    </row>
    <row r="20" spans="1:8" ht="16.149999999999999" customHeight="1" x14ac:dyDescent="0.25">
      <c r="A20" s="210" t="s">
        <v>231</v>
      </c>
      <c r="B20" s="209">
        <f>B18*17%</f>
        <v>11888.95</v>
      </c>
      <c r="C20" s="209">
        <f>C18*17%</f>
        <v>3914.42</v>
      </c>
      <c r="D20" s="209">
        <f>D18*17%</f>
        <v>4309.5</v>
      </c>
      <c r="E20" s="209">
        <f>E18*17%</f>
        <v>4743</v>
      </c>
      <c r="F20" s="209">
        <f>F18*18%</f>
        <v>5526</v>
      </c>
      <c r="G20" s="209">
        <f>G18*18%</f>
        <v>6078.5999999999995</v>
      </c>
      <c r="H20" s="190"/>
    </row>
    <row r="22" spans="1:8" ht="29.25" customHeight="1" x14ac:dyDescent="0.2">
      <c r="A22" s="215" t="s">
        <v>63</v>
      </c>
      <c r="B22" s="216" t="s">
        <v>230</v>
      </c>
      <c r="C22" s="217"/>
      <c r="D22" s="217"/>
      <c r="E22" s="217"/>
      <c r="F22" s="217"/>
      <c r="G22" s="217"/>
    </row>
    <row r="23" spans="1:8" ht="15.75" x14ac:dyDescent="0.2">
      <c r="A23" s="185" t="s">
        <v>20</v>
      </c>
      <c r="B23" s="195">
        <v>3625011330</v>
      </c>
      <c r="C23" s="194"/>
      <c r="D23" s="194"/>
      <c r="E23" s="194"/>
      <c r="F23" s="194"/>
      <c r="G23" s="194"/>
    </row>
    <row r="24" spans="1:8" ht="15.75" x14ac:dyDescent="0.2">
      <c r="A24" s="185" t="s">
        <v>72</v>
      </c>
      <c r="B24" s="195">
        <v>362501001</v>
      </c>
      <c r="C24" s="194"/>
      <c r="D24" s="194"/>
      <c r="E24" s="194"/>
      <c r="F24" s="194"/>
      <c r="G24" s="194"/>
    </row>
    <row r="25" spans="1:8" ht="31.5" x14ac:dyDescent="0.2">
      <c r="A25" s="185" t="s">
        <v>65</v>
      </c>
      <c r="B25" s="208" t="s">
        <v>229</v>
      </c>
      <c r="C25" s="194"/>
      <c r="D25" s="194"/>
      <c r="E25" s="194"/>
      <c r="F25" s="194"/>
      <c r="G25" s="194"/>
    </row>
    <row r="26" spans="1:8" ht="15.75" x14ac:dyDescent="0.2">
      <c r="A26" s="185"/>
      <c r="B26" s="185"/>
      <c r="C26" s="185"/>
      <c r="D26" s="185"/>
      <c r="E26" s="185"/>
      <c r="F26" s="185"/>
      <c r="G26" s="185"/>
    </row>
    <row r="27" spans="1:8" ht="15.75" x14ac:dyDescent="0.2">
      <c r="A27" s="185" t="s">
        <v>69</v>
      </c>
      <c r="B27" s="260" t="s">
        <v>228</v>
      </c>
      <c r="C27" s="260"/>
      <c r="D27" s="260"/>
      <c r="E27" s="260"/>
      <c r="F27" s="260"/>
      <c r="G27" s="207"/>
    </row>
    <row r="28" spans="1:8" ht="15.75" x14ac:dyDescent="0.2">
      <c r="A28" s="185" t="s">
        <v>66</v>
      </c>
      <c r="B28" s="265" t="s">
        <v>227</v>
      </c>
      <c r="C28" s="265"/>
      <c r="D28" s="265"/>
      <c r="E28" s="265"/>
      <c r="F28" s="265"/>
      <c r="G28" s="194"/>
    </row>
    <row r="29" spans="1:8" ht="13.5" customHeight="1" x14ac:dyDescent="0.2">
      <c r="A29" s="185" t="s">
        <v>67</v>
      </c>
      <c r="B29" s="206" t="s">
        <v>226</v>
      </c>
      <c r="C29" s="192"/>
      <c r="D29" s="192"/>
      <c r="E29" s="191"/>
      <c r="F29" s="191"/>
      <c r="G29" s="185"/>
    </row>
    <row r="30" spans="1:8" ht="14.25" customHeight="1" x14ac:dyDescent="0.25">
      <c r="A30" s="185" t="s">
        <v>68</v>
      </c>
      <c r="B30" s="269" t="s">
        <v>225</v>
      </c>
      <c r="C30" s="269"/>
      <c r="D30" s="205"/>
      <c r="E30" s="205"/>
      <c r="F30" s="205"/>
      <c r="G30" s="204"/>
    </row>
    <row r="31" spans="1:8" ht="15.75" x14ac:dyDescent="0.25">
      <c r="A31" s="185" t="s">
        <v>73</v>
      </c>
      <c r="B31" s="269" t="s">
        <v>224</v>
      </c>
      <c r="C31" s="269"/>
      <c r="D31" s="205"/>
      <c r="E31" s="205"/>
      <c r="F31" s="205"/>
      <c r="G31" s="204"/>
    </row>
    <row r="32" spans="1:8" ht="15.75" x14ac:dyDescent="0.25">
      <c r="A32" s="185" t="s">
        <v>21</v>
      </c>
      <c r="B32" s="202" t="s">
        <v>223</v>
      </c>
      <c r="C32" s="201"/>
      <c r="D32" s="201"/>
      <c r="E32" s="201"/>
      <c r="F32" s="201"/>
      <c r="G32" s="203"/>
    </row>
    <row r="33" spans="1:7" ht="15.75" x14ac:dyDescent="0.25">
      <c r="A33" s="187" t="s">
        <v>214</v>
      </c>
      <c r="B33" s="202" t="s">
        <v>223</v>
      </c>
      <c r="C33" s="201"/>
      <c r="D33" s="201"/>
      <c r="E33" s="201"/>
      <c r="F33" s="200"/>
      <c r="G33" s="190"/>
    </row>
    <row r="34" spans="1:7" ht="15.75" x14ac:dyDescent="0.25">
      <c r="A34" s="187"/>
      <c r="B34" s="199"/>
      <c r="C34" s="199"/>
      <c r="D34" s="199"/>
      <c r="E34" s="199"/>
      <c r="F34" s="190"/>
      <c r="G34" s="190"/>
    </row>
    <row r="35" spans="1:7" ht="15.75" x14ac:dyDescent="0.25">
      <c r="A35" s="185" t="s">
        <v>64</v>
      </c>
      <c r="B35" s="190"/>
      <c r="C35" s="190"/>
      <c r="D35" s="190"/>
      <c r="E35" s="190"/>
      <c r="F35" s="190"/>
      <c r="G35" s="190"/>
    </row>
    <row r="36" spans="1:7" ht="15.75" x14ac:dyDescent="0.25">
      <c r="A36" s="198"/>
      <c r="B36" s="190"/>
      <c r="C36" s="190"/>
      <c r="D36" s="190"/>
      <c r="E36" s="190"/>
      <c r="F36" s="190"/>
      <c r="G36" s="190"/>
    </row>
    <row r="37" spans="1:7" ht="15.75" x14ac:dyDescent="0.2">
      <c r="A37" s="266" t="s">
        <v>0</v>
      </c>
      <c r="B37" s="182" t="s">
        <v>6</v>
      </c>
      <c r="C37" s="182" t="s">
        <v>6</v>
      </c>
      <c r="D37" s="180" t="s">
        <v>2</v>
      </c>
      <c r="E37" s="268" t="s">
        <v>3</v>
      </c>
      <c r="F37" s="268"/>
      <c r="G37" s="268"/>
    </row>
    <row r="38" spans="1:7" ht="15.75" x14ac:dyDescent="0.2">
      <c r="A38" s="267"/>
      <c r="B38" s="181">
        <v>2021</v>
      </c>
      <c r="C38" s="181">
        <v>2022</v>
      </c>
      <c r="D38" s="181">
        <v>2023</v>
      </c>
      <c r="E38" s="180">
        <v>2024</v>
      </c>
      <c r="F38" s="180">
        <v>2025</v>
      </c>
      <c r="G38" s="180">
        <v>2026</v>
      </c>
    </row>
    <row r="39" spans="1:7" ht="15.75" x14ac:dyDescent="0.2">
      <c r="A39" s="197" t="s">
        <v>70</v>
      </c>
      <c r="B39" s="196">
        <v>0</v>
      </c>
      <c r="C39" s="196">
        <v>0</v>
      </c>
      <c r="D39" s="196">
        <v>0</v>
      </c>
      <c r="E39" s="196">
        <v>0</v>
      </c>
      <c r="F39" s="196">
        <v>0</v>
      </c>
      <c r="G39" s="196">
        <v>0</v>
      </c>
    </row>
    <row r="40" spans="1:7" ht="15.75" x14ac:dyDescent="0.2">
      <c r="A40" s="197" t="s">
        <v>212</v>
      </c>
      <c r="B40" s="178">
        <v>0.17</v>
      </c>
      <c r="C40" s="178">
        <v>0.17</v>
      </c>
      <c r="D40" s="178">
        <v>0.17</v>
      </c>
      <c r="E40" s="178">
        <v>0.17</v>
      </c>
      <c r="F40" s="178">
        <v>0.18</v>
      </c>
      <c r="G40" s="178">
        <v>0.18</v>
      </c>
    </row>
    <row r="41" spans="1:7" ht="31.5" x14ac:dyDescent="0.2">
      <c r="A41" s="197" t="s">
        <v>211</v>
      </c>
      <c r="B41" s="196">
        <v>0</v>
      </c>
      <c r="C41" s="196">
        <v>0</v>
      </c>
      <c r="D41" s="196">
        <v>0</v>
      </c>
      <c r="E41" s="196">
        <v>0</v>
      </c>
      <c r="F41" s="196">
        <v>0</v>
      </c>
      <c r="G41" s="196">
        <v>0</v>
      </c>
    </row>
    <row r="43" spans="1:7" ht="25.5" x14ac:dyDescent="0.2">
      <c r="A43" s="35" t="s">
        <v>222</v>
      </c>
    </row>
    <row r="45" spans="1:7" ht="15.75" x14ac:dyDescent="0.2">
      <c r="A45" s="215" t="s">
        <v>63</v>
      </c>
      <c r="B45" s="270" t="s">
        <v>221</v>
      </c>
      <c r="C45" s="270"/>
      <c r="D45" s="270"/>
      <c r="E45" s="270"/>
      <c r="F45" s="270"/>
      <c r="G45" s="270"/>
    </row>
    <row r="46" spans="1:7" ht="15.75" x14ac:dyDescent="0.2">
      <c r="A46" s="185" t="s">
        <v>20</v>
      </c>
      <c r="B46" s="195">
        <v>3625013094</v>
      </c>
      <c r="C46" s="194"/>
      <c r="D46" s="194"/>
      <c r="E46" s="194"/>
      <c r="F46" s="194"/>
      <c r="G46" s="194"/>
    </row>
    <row r="47" spans="1:7" ht="15.75" x14ac:dyDescent="0.2">
      <c r="A47" s="185" t="s">
        <v>72</v>
      </c>
      <c r="B47" s="195">
        <v>362501001</v>
      </c>
      <c r="C47" s="194"/>
      <c r="D47" s="194"/>
      <c r="E47" s="194"/>
      <c r="F47" s="194"/>
      <c r="G47" s="194"/>
    </row>
    <row r="48" spans="1:7" ht="31.5" x14ac:dyDescent="0.2">
      <c r="A48" s="185" t="s">
        <v>65</v>
      </c>
      <c r="B48" s="265" t="s">
        <v>220</v>
      </c>
      <c r="C48" s="265"/>
      <c r="D48" s="265"/>
      <c r="E48" s="265"/>
      <c r="F48" s="265"/>
      <c r="G48" s="265"/>
    </row>
    <row r="49" spans="1:7" ht="15.75" x14ac:dyDescent="0.2">
      <c r="A49" s="185"/>
      <c r="B49" s="185"/>
      <c r="C49" s="185"/>
      <c r="D49" s="185"/>
      <c r="E49" s="185"/>
      <c r="F49" s="185"/>
      <c r="G49" s="185"/>
    </row>
    <row r="50" spans="1:7" ht="15.75" x14ac:dyDescent="0.2">
      <c r="A50" s="185" t="s">
        <v>69</v>
      </c>
      <c r="B50" s="260" t="s">
        <v>219</v>
      </c>
      <c r="C50" s="260"/>
      <c r="D50" s="260"/>
      <c r="E50" s="260"/>
      <c r="F50" s="260"/>
      <c r="G50" s="260"/>
    </row>
    <row r="51" spans="1:7" ht="15.75" x14ac:dyDescent="0.2">
      <c r="A51" s="185" t="s">
        <v>66</v>
      </c>
      <c r="B51" s="265" t="s">
        <v>218</v>
      </c>
      <c r="C51" s="265"/>
      <c r="D51" s="265"/>
      <c r="E51" s="265"/>
      <c r="F51" s="265"/>
      <c r="G51" s="194"/>
    </row>
    <row r="52" spans="1:7" ht="15.75" x14ac:dyDescent="0.2">
      <c r="A52" s="185" t="s">
        <v>67</v>
      </c>
      <c r="B52" s="193" t="s">
        <v>217</v>
      </c>
      <c r="C52" s="192"/>
      <c r="D52" s="192"/>
      <c r="E52" s="191"/>
      <c r="F52" s="191"/>
      <c r="G52" s="185"/>
    </row>
    <row r="53" spans="1:7" ht="15.75" x14ac:dyDescent="0.25">
      <c r="A53" s="185" t="s">
        <v>68</v>
      </c>
      <c r="B53" s="190" t="s">
        <v>216</v>
      </c>
      <c r="C53" s="189"/>
      <c r="D53" s="189"/>
      <c r="E53" s="189"/>
      <c r="F53" s="189"/>
      <c r="G53" s="188"/>
    </row>
    <row r="54" spans="1:7" ht="15.75" x14ac:dyDescent="0.25">
      <c r="A54" s="185" t="s">
        <v>73</v>
      </c>
      <c r="B54" s="190" t="s">
        <v>215</v>
      </c>
      <c r="C54" s="189"/>
      <c r="D54" s="189"/>
      <c r="E54" s="189"/>
      <c r="F54" s="189"/>
      <c r="G54" s="188"/>
    </row>
    <row r="55" spans="1:7" ht="33.75" customHeight="1" x14ac:dyDescent="0.2">
      <c r="A55" s="185" t="s">
        <v>21</v>
      </c>
      <c r="B55" s="272" t="s">
        <v>213</v>
      </c>
      <c r="C55" s="272"/>
      <c r="D55" s="272"/>
      <c r="E55" s="272"/>
      <c r="F55" s="272"/>
      <c r="G55" s="272"/>
    </row>
    <row r="56" spans="1:7" ht="33.75" customHeight="1" x14ac:dyDescent="0.2">
      <c r="A56" s="187" t="s">
        <v>214</v>
      </c>
      <c r="B56" s="273" t="s">
        <v>213</v>
      </c>
      <c r="C56" s="273"/>
      <c r="D56" s="273"/>
      <c r="E56" s="273"/>
      <c r="F56" s="273"/>
      <c r="G56" s="273"/>
    </row>
    <row r="57" spans="1:7" ht="15.75" x14ac:dyDescent="0.25">
      <c r="A57" s="187"/>
      <c r="B57" s="186"/>
      <c r="C57" s="186"/>
      <c r="D57" s="186"/>
      <c r="E57" s="186"/>
      <c r="F57" s="183"/>
      <c r="G57" s="183"/>
    </row>
    <row r="58" spans="1:7" ht="15.75" x14ac:dyDescent="0.25">
      <c r="A58" s="185" t="s">
        <v>64</v>
      </c>
      <c r="B58" s="183"/>
      <c r="C58" s="183"/>
      <c r="D58" s="183"/>
      <c r="E58" s="183"/>
      <c r="F58" s="183"/>
      <c r="G58" s="183"/>
    </row>
    <row r="59" spans="1:7" ht="15.75" x14ac:dyDescent="0.25">
      <c r="A59" s="184"/>
      <c r="B59" s="183"/>
      <c r="C59" s="183"/>
      <c r="D59" s="183"/>
      <c r="E59" s="183"/>
      <c r="F59" s="183"/>
      <c r="G59" s="183"/>
    </row>
    <row r="60" spans="1:7" ht="15.75" x14ac:dyDescent="0.2">
      <c r="A60" s="266" t="s">
        <v>0</v>
      </c>
      <c r="B60" s="182" t="s">
        <v>6</v>
      </c>
      <c r="C60" s="182" t="s">
        <v>6</v>
      </c>
      <c r="D60" s="180" t="s">
        <v>2</v>
      </c>
      <c r="E60" s="268" t="s">
        <v>3</v>
      </c>
      <c r="F60" s="268"/>
      <c r="G60" s="268"/>
    </row>
    <row r="61" spans="1:7" ht="15.75" x14ac:dyDescent="0.2">
      <c r="A61" s="267"/>
      <c r="B61" s="181">
        <v>2021</v>
      </c>
      <c r="C61" s="181">
        <v>2022</v>
      </c>
      <c r="D61" s="181">
        <v>2023</v>
      </c>
      <c r="E61" s="180">
        <v>2024</v>
      </c>
      <c r="F61" s="180">
        <v>2025</v>
      </c>
      <c r="G61" s="180">
        <v>2026</v>
      </c>
    </row>
    <row r="62" spans="1:7" ht="15.75" x14ac:dyDescent="0.2">
      <c r="A62" s="177" t="s">
        <v>70</v>
      </c>
      <c r="B62" s="176">
        <v>27491</v>
      </c>
      <c r="C62" s="176">
        <v>381830</v>
      </c>
      <c r="D62" s="176">
        <v>222900</v>
      </c>
      <c r="E62" s="176">
        <v>225050</v>
      </c>
      <c r="F62" s="176">
        <v>227300</v>
      </c>
      <c r="G62" s="176">
        <v>238670</v>
      </c>
    </row>
    <row r="63" spans="1:7" ht="15.75" x14ac:dyDescent="0.2">
      <c r="A63" s="177" t="s">
        <v>212</v>
      </c>
      <c r="B63" s="179">
        <v>0.14499999999999999</v>
      </c>
      <c r="C63" s="178">
        <v>0.17</v>
      </c>
      <c r="D63" s="178">
        <v>0.17</v>
      </c>
      <c r="E63" s="178">
        <v>0.17</v>
      </c>
      <c r="F63" s="178">
        <v>0.18</v>
      </c>
      <c r="G63" s="178">
        <v>0.18</v>
      </c>
    </row>
    <row r="64" spans="1:7" ht="31.5" x14ac:dyDescent="0.2">
      <c r="A64" s="177" t="s">
        <v>211</v>
      </c>
      <c r="B64" s="176">
        <v>3986.2</v>
      </c>
      <c r="C64" s="176">
        <f>C62*C63</f>
        <v>64911.100000000006</v>
      </c>
      <c r="D64" s="176">
        <f>D62*D63</f>
        <v>37893</v>
      </c>
      <c r="E64" s="176">
        <f>E62*E63</f>
        <v>38258.5</v>
      </c>
      <c r="F64" s="176">
        <f>F62*F63</f>
        <v>40914</v>
      </c>
      <c r="G64" s="176">
        <f>G62*G63</f>
        <v>42960.6</v>
      </c>
    </row>
    <row r="66" spans="1:7" x14ac:dyDescent="0.2">
      <c r="A66" s="220" t="s">
        <v>63</v>
      </c>
      <c r="B66" s="279" t="s">
        <v>241</v>
      </c>
      <c r="C66" s="279"/>
      <c r="D66" s="279"/>
      <c r="E66" s="279"/>
      <c r="F66" s="279"/>
      <c r="G66" s="279"/>
    </row>
    <row r="67" spans="1:7" x14ac:dyDescent="0.2">
      <c r="A67" s="222" t="s">
        <v>20</v>
      </c>
      <c r="B67" s="282">
        <v>3625008697</v>
      </c>
      <c r="C67" s="282"/>
      <c r="D67" s="282"/>
      <c r="E67" s="282"/>
      <c r="F67" s="282"/>
      <c r="G67" s="282"/>
    </row>
    <row r="68" spans="1:7" x14ac:dyDescent="0.2">
      <c r="A68" s="222" t="s">
        <v>72</v>
      </c>
      <c r="B68" s="282">
        <v>362501001</v>
      </c>
      <c r="C68" s="282"/>
      <c r="D68" s="282"/>
      <c r="E68" s="282"/>
      <c r="F68" s="282"/>
      <c r="G68" s="282"/>
    </row>
    <row r="69" spans="1:7" x14ac:dyDescent="0.2">
      <c r="A69" s="224" t="s">
        <v>65</v>
      </c>
      <c r="B69" s="225"/>
      <c r="C69" s="225" t="s">
        <v>242</v>
      </c>
      <c r="D69" s="225"/>
      <c r="E69" s="225"/>
      <c r="F69" s="225"/>
      <c r="G69" s="226"/>
    </row>
    <row r="70" spans="1:7" x14ac:dyDescent="0.2">
      <c r="A70" s="222"/>
      <c r="B70" s="222"/>
      <c r="C70" s="222"/>
      <c r="D70" s="222"/>
      <c r="E70" s="222"/>
      <c r="F70" s="222"/>
      <c r="G70" s="223"/>
    </row>
    <row r="71" spans="1:7" x14ac:dyDescent="0.2">
      <c r="A71" s="222" t="s">
        <v>69</v>
      </c>
      <c r="B71" s="283" t="s">
        <v>243</v>
      </c>
      <c r="C71" s="283"/>
      <c r="D71" s="283"/>
      <c r="E71" s="283"/>
      <c r="F71" s="283"/>
      <c r="G71" s="283"/>
    </row>
    <row r="72" spans="1:7" x14ac:dyDescent="0.2">
      <c r="A72" s="222" t="s">
        <v>66</v>
      </c>
      <c r="B72" s="282" t="s">
        <v>244</v>
      </c>
      <c r="C72" s="282"/>
      <c r="D72" s="282"/>
      <c r="E72" s="282"/>
      <c r="F72" s="282"/>
      <c r="G72" s="282"/>
    </row>
    <row r="73" spans="1:7" x14ac:dyDescent="0.2">
      <c r="A73" s="222" t="s">
        <v>67</v>
      </c>
      <c r="B73" s="284" t="s">
        <v>245</v>
      </c>
      <c r="C73" s="284"/>
      <c r="D73" s="284"/>
      <c r="E73" s="284"/>
      <c r="F73" s="284"/>
      <c r="G73" s="284"/>
    </row>
    <row r="74" spans="1:7" x14ac:dyDescent="0.2">
      <c r="A74" s="222" t="s">
        <v>68</v>
      </c>
      <c r="B74" s="280" t="s">
        <v>246</v>
      </c>
      <c r="C74" s="280"/>
      <c r="D74" s="280"/>
      <c r="E74" s="280"/>
      <c r="F74" s="280"/>
      <c r="G74" s="280"/>
    </row>
    <row r="75" spans="1:7" x14ac:dyDescent="0.2">
      <c r="A75" s="222" t="s">
        <v>73</v>
      </c>
      <c r="B75" s="281"/>
      <c r="C75" s="281"/>
      <c r="D75" s="281"/>
      <c r="E75" s="281"/>
      <c r="F75" s="281"/>
      <c r="G75" s="281"/>
    </row>
    <row r="76" spans="1:7" x14ac:dyDescent="0.2">
      <c r="A76" s="222" t="s">
        <v>21</v>
      </c>
      <c r="B76" s="281" t="s">
        <v>247</v>
      </c>
      <c r="C76" s="281"/>
      <c r="D76" s="281"/>
      <c r="E76" s="281"/>
      <c r="F76" s="281"/>
      <c r="G76" s="281"/>
    </row>
    <row r="77" spans="1:7" x14ac:dyDescent="0.2">
      <c r="A77" s="222"/>
      <c r="B77" s="221"/>
      <c r="C77" s="221"/>
      <c r="D77" s="221"/>
      <c r="E77" s="221"/>
      <c r="F77" s="221"/>
      <c r="G77" s="221"/>
    </row>
    <row r="78" spans="1:7" x14ac:dyDescent="0.2">
      <c r="A78" s="222" t="s">
        <v>64</v>
      </c>
      <c r="B78" s="221"/>
      <c r="C78" s="221"/>
      <c r="D78" s="221"/>
      <c r="E78" s="221"/>
      <c r="F78" s="221"/>
      <c r="G78" s="221"/>
    </row>
    <row r="79" spans="1:7" x14ac:dyDescent="0.2">
      <c r="A79" s="219"/>
      <c r="B79" s="218"/>
      <c r="C79" s="218"/>
      <c r="D79" s="218"/>
      <c r="E79" s="218"/>
      <c r="F79" s="218"/>
      <c r="G79" s="218"/>
    </row>
    <row r="80" spans="1:7" x14ac:dyDescent="0.2">
      <c r="A80" s="274" t="s">
        <v>0</v>
      </c>
      <c r="B80" s="228" t="s">
        <v>6</v>
      </c>
      <c r="C80" s="274" t="s">
        <v>249</v>
      </c>
      <c r="D80" s="228" t="s">
        <v>2</v>
      </c>
      <c r="E80" s="276" t="s">
        <v>3</v>
      </c>
      <c r="F80" s="277"/>
      <c r="G80" s="278"/>
    </row>
    <row r="81" spans="1:9" x14ac:dyDescent="0.2">
      <c r="A81" s="275"/>
      <c r="B81" s="229">
        <v>2021</v>
      </c>
      <c r="C81" s="275"/>
      <c r="D81" s="229">
        <v>2023</v>
      </c>
      <c r="E81" s="230">
        <v>2024</v>
      </c>
      <c r="F81" s="230">
        <v>2025</v>
      </c>
      <c r="G81" s="230">
        <v>2026</v>
      </c>
    </row>
    <row r="82" spans="1:9" x14ac:dyDescent="0.2">
      <c r="A82" s="231" t="s">
        <v>70</v>
      </c>
      <c r="B82" s="232">
        <v>61471</v>
      </c>
      <c r="C82" s="232">
        <v>144280</v>
      </c>
      <c r="D82" s="232">
        <v>145789</v>
      </c>
      <c r="E82" s="232">
        <v>148578</v>
      </c>
      <c r="F82" s="232">
        <v>153670</v>
      </c>
      <c r="G82" s="232">
        <v>155874</v>
      </c>
      <c r="I82" s="227"/>
    </row>
    <row r="83" spans="1:9" s="221" customFormat="1" ht="15.75" x14ac:dyDescent="0.2">
      <c r="A83" s="233" t="s">
        <v>212</v>
      </c>
      <c r="B83" s="234">
        <v>0.17</v>
      </c>
      <c r="C83" s="234">
        <v>0.17</v>
      </c>
      <c r="D83" s="234">
        <v>0.17</v>
      </c>
      <c r="E83" s="234">
        <v>0.17</v>
      </c>
      <c r="F83" s="234">
        <v>0.18</v>
      </c>
      <c r="G83" s="234">
        <v>0.18</v>
      </c>
    </row>
    <row r="84" spans="1:9" ht="25.5" x14ac:dyDescent="0.2">
      <c r="A84" s="231" t="s">
        <v>248</v>
      </c>
      <c r="B84" s="232">
        <v>6727</v>
      </c>
      <c r="C84" s="232">
        <v>5919</v>
      </c>
      <c r="D84" s="232">
        <v>24784</v>
      </c>
      <c r="E84" s="232">
        <v>25258</v>
      </c>
      <c r="F84" s="232">
        <v>26123</v>
      </c>
      <c r="G84" s="232">
        <v>26498</v>
      </c>
    </row>
    <row r="89" spans="1:9" ht="15" customHeight="1" x14ac:dyDescent="0.2">
      <c r="A89" s="264" t="s">
        <v>210</v>
      </c>
      <c r="B89" s="264"/>
      <c r="C89" s="264"/>
      <c r="D89" s="264"/>
      <c r="E89" s="264"/>
      <c r="F89" s="264"/>
      <c r="G89" s="264"/>
    </row>
  </sheetData>
  <mergeCells count="41">
    <mergeCell ref="B55:G55"/>
    <mergeCell ref="B56:G56"/>
    <mergeCell ref="A80:A81"/>
    <mergeCell ref="E80:G80"/>
    <mergeCell ref="B66:G66"/>
    <mergeCell ref="C80:C81"/>
    <mergeCell ref="B74:G74"/>
    <mergeCell ref="B75:G75"/>
    <mergeCell ref="B76:G76"/>
    <mergeCell ref="B67:G67"/>
    <mergeCell ref="B68:G68"/>
    <mergeCell ref="B71:G71"/>
    <mergeCell ref="B72:G72"/>
    <mergeCell ref="B73:G73"/>
    <mergeCell ref="B8:G8"/>
    <mergeCell ref="B9:G9"/>
    <mergeCell ref="B10:G10"/>
    <mergeCell ref="B11:G11"/>
    <mergeCell ref="B12:G12"/>
    <mergeCell ref="B27:F27"/>
    <mergeCell ref="B13:G13"/>
    <mergeCell ref="A16:A17"/>
    <mergeCell ref="E16:G16"/>
    <mergeCell ref="A89:G89"/>
    <mergeCell ref="B28:F28"/>
    <mergeCell ref="A37:A38"/>
    <mergeCell ref="E37:G37"/>
    <mergeCell ref="B30:C30"/>
    <mergeCell ref="B31:C31"/>
    <mergeCell ref="A60:A61"/>
    <mergeCell ref="E60:G60"/>
    <mergeCell ref="B45:G45"/>
    <mergeCell ref="B48:G48"/>
    <mergeCell ref="B50:G50"/>
    <mergeCell ref="B51:F51"/>
    <mergeCell ref="B7:G7"/>
    <mergeCell ref="A1:G1"/>
    <mergeCell ref="B2:H2"/>
    <mergeCell ref="B3:G3"/>
    <mergeCell ref="B4:G4"/>
    <mergeCell ref="B5:G5"/>
  </mergeCells>
  <pageMargins left="0.70866141732283472" right="0.3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65" sqref="B65"/>
    </sheetView>
  </sheetViews>
  <sheetFormatPr defaultRowHeight="12.75" x14ac:dyDescent="0.2"/>
  <cols>
    <col min="1" max="1" width="5.140625" style="37" customWidth="1"/>
    <col min="2" max="2" width="21.28515625" style="37" customWidth="1"/>
    <col min="3" max="3" width="11" style="37" customWidth="1"/>
    <col min="4" max="5" width="12.5703125" style="37" customWidth="1"/>
    <col min="6" max="6" width="8.85546875" style="37" customWidth="1"/>
    <col min="7" max="15" width="8.85546875" style="37"/>
    <col min="16" max="20" width="8.85546875" style="37" customWidth="1"/>
    <col min="21" max="24" width="8.85546875" style="37"/>
    <col min="25" max="25" width="11" style="37" customWidth="1"/>
    <col min="26" max="26" width="12.42578125" style="91" customWidth="1"/>
    <col min="27" max="27" width="11.28515625" style="95" customWidth="1"/>
    <col min="28" max="238" width="8.85546875" style="95"/>
    <col min="239" max="239" width="5.140625" style="95" customWidth="1"/>
    <col min="240" max="240" width="21.28515625" style="95" customWidth="1"/>
    <col min="241" max="244" width="8.85546875" style="95"/>
    <col min="245" max="246" width="0" style="95" hidden="1" customWidth="1"/>
    <col min="247" max="260" width="8.85546875" style="95"/>
    <col min="261" max="262" width="0" style="95" hidden="1" customWidth="1"/>
    <col min="263" max="263" width="8.85546875" style="95"/>
    <col min="264" max="265" width="0" style="95" hidden="1" customWidth="1"/>
    <col min="266" max="268" width="8.85546875" style="95"/>
    <col min="269" max="271" width="0" style="95" hidden="1" customWidth="1"/>
    <col min="272" max="272" width="11" style="95" customWidth="1"/>
    <col min="273" max="274" width="0" style="95" hidden="1" customWidth="1"/>
    <col min="275" max="275" width="16.140625" style="95" customWidth="1"/>
    <col min="276" max="494" width="8.85546875" style="95"/>
    <col min="495" max="495" width="5.140625" style="95" customWidth="1"/>
    <col min="496" max="496" width="21.28515625" style="95" customWidth="1"/>
    <col min="497" max="500" width="8.85546875" style="95"/>
    <col min="501" max="502" width="0" style="95" hidden="1" customWidth="1"/>
    <col min="503" max="516" width="8.85546875" style="95"/>
    <col min="517" max="518" width="0" style="95" hidden="1" customWidth="1"/>
    <col min="519" max="519" width="8.85546875" style="95"/>
    <col min="520" max="521" width="0" style="95" hidden="1" customWidth="1"/>
    <col min="522" max="524" width="8.85546875" style="95"/>
    <col min="525" max="527" width="0" style="95" hidden="1" customWidth="1"/>
    <col min="528" max="528" width="11" style="95" customWidth="1"/>
    <col min="529" max="530" width="0" style="95" hidden="1" customWidth="1"/>
    <col min="531" max="531" width="16.140625" style="95" customWidth="1"/>
    <col min="532" max="750" width="8.85546875" style="95"/>
    <col min="751" max="751" width="5.140625" style="95" customWidth="1"/>
    <col min="752" max="752" width="21.28515625" style="95" customWidth="1"/>
    <col min="753" max="756" width="8.85546875" style="95"/>
    <col min="757" max="758" width="0" style="95" hidden="1" customWidth="1"/>
    <col min="759" max="772" width="8.85546875" style="95"/>
    <col min="773" max="774" width="0" style="95" hidden="1" customWidth="1"/>
    <col min="775" max="775" width="8.85546875" style="95"/>
    <col min="776" max="777" width="0" style="95" hidden="1" customWidth="1"/>
    <col min="778" max="780" width="8.85546875" style="95"/>
    <col min="781" max="783" width="0" style="95" hidden="1" customWidth="1"/>
    <col min="784" max="784" width="11" style="95" customWidth="1"/>
    <col min="785" max="786" width="0" style="95" hidden="1" customWidth="1"/>
    <col min="787" max="787" width="16.140625" style="95" customWidth="1"/>
    <col min="788" max="1006" width="8.85546875" style="95"/>
    <col min="1007" max="1007" width="5.140625" style="95" customWidth="1"/>
    <col min="1008" max="1008" width="21.28515625" style="95" customWidth="1"/>
    <col min="1009" max="1012" width="8.85546875" style="95"/>
    <col min="1013" max="1014" width="0" style="95" hidden="1" customWidth="1"/>
    <col min="1015" max="1028" width="8.85546875" style="95"/>
    <col min="1029" max="1030" width="0" style="95" hidden="1" customWidth="1"/>
    <col min="1031" max="1031" width="8.85546875" style="95"/>
    <col min="1032" max="1033" width="0" style="95" hidden="1" customWidth="1"/>
    <col min="1034" max="1036" width="8.85546875" style="95"/>
    <col min="1037" max="1039" width="0" style="95" hidden="1" customWidth="1"/>
    <col min="1040" max="1040" width="11" style="95" customWidth="1"/>
    <col min="1041" max="1042" width="0" style="95" hidden="1" customWidth="1"/>
    <col min="1043" max="1043" width="16.140625" style="95" customWidth="1"/>
    <col min="1044" max="1262" width="8.85546875" style="95"/>
    <col min="1263" max="1263" width="5.140625" style="95" customWidth="1"/>
    <col min="1264" max="1264" width="21.28515625" style="95" customWidth="1"/>
    <col min="1265" max="1268" width="8.85546875" style="95"/>
    <col min="1269" max="1270" width="0" style="95" hidden="1" customWidth="1"/>
    <col min="1271" max="1284" width="8.85546875" style="95"/>
    <col min="1285" max="1286" width="0" style="95" hidden="1" customWidth="1"/>
    <col min="1287" max="1287" width="8.85546875" style="95"/>
    <col min="1288" max="1289" width="0" style="95" hidden="1" customWidth="1"/>
    <col min="1290" max="1292" width="8.85546875" style="95"/>
    <col min="1293" max="1295" width="0" style="95" hidden="1" customWidth="1"/>
    <col min="1296" max="1296" width="11" style="95" customWidth="1"/>
    <col min="1297" max="1298" width="0" style="95" hidden="1" customWidth="1"/>
    <col min="1299" max="1299" width="16.140625" style="95" customWidth="1"/>
    <col min="1300" max="1518" width="8.85546875" style="95"/>
    <col min="1519" max="1519" width="5.140625" style="95" customWidth="1"/>
    <col min="1520" max="1520" width="21.28515625" style="95" customWidth="1"/>
    <col min="1521" max="1524" width="8.85546875" style="95"/>
    <col min="1525" max="1526" width="0" style="95" hidden="1" customWidth="1"/>
    <col min="1527" max="1540" width="8.85546875" style="95"/>
    <col min="1541" max="1542" width="0" style="95" hidden="1" customWidth="1"/>
    <col min="1543" max="1543" width="8.85546875" style="95"/>
    <col min="1544" max="1545" width="0" style="95" hidden="1" customWidth="1"/>
    <col min="1546" max="1548" width="8.85546875" style="95"/>
    <col min="1549" max="1551" width="0" style="95" hidden="1" customWidth="1"/>
    <col min="1552" max="1552" width="11" style="95" customWidth="1"/>
    <col min="1553" max="1554" width="0" style="95" hidden="1" customWidth="1"/>
    <col min="1555" max="1555" width="16.140625" style="95" customWidth="1"/>
    <col min="1556" max="1774" width="8.85546875" style="95"/>
    <col min="1775" max="1775" width="5.140625" style="95" customWidth="1"/>
    <col min="1776" max="1776" width="21.28515625" style="95" customWidth="1"/>
    <col min="1777" max="1780" width="8.85546875" style="95"/>
    <col min="1781" max="1782" width="0" style="95" hidden="1" customWidth="1"/>
    <col min="1783" max="1796" width="8.85546875" style="95"/>
    <col min="1797" max="1798" width="0" style="95" hidden="1" customWidth="1"/>
    <col min="1799" max="1799" width="8.85546875" style="95"/>
    <col min="1800" max="1801" width="0" style="95" hidden="1" customWidth="1"/>
    <col min="1802" max="1804" width="8.85546875" style="95"/>
    <col min="1805" max="1807" width="0" style="95" hidden="1" customWidth="1"/>
    <col min="1808" max="1808" width="11" style="95" customWidth="1"/>
    <col min="1809" max="1810" width="0" style="95" hidden="1" customWidth="1"/>
    <col min="1811" max="1811" width="16.140625" style="95" customWidth="1"/>
    <col min="1812" max="2030" width="8.85546875" style="95"/>
    <col min="2031" max="2031" width="5.140625" style="95" customWidth="1"/>
    <col min="2032" max="2032" width="21.28515625" style="95" customWidth="1"/>
    <col min="2033" max="2036" width="8.85546875" style="95"/>
    <col min="2037" max="2038" width="0" style="95" hidden="1" customWidth="1"/>
    <col min="2039" max="2052" width="8.85546875" style="95"/>
    <col min="2053" max="2054" width="0" style="95" hidden="1" customWidth="1"/>
    <col min="2055" max="2055" width="8.85546875" style="95"/>
    <col min="2056" max="2057" width="0" style="95" hidden="1" customWidth="1"/>
    <col min="2058" max="2060" width="8.85546875" style="95"/>
    <col min="2061" max="2063" width="0" style="95" hidden="1" customWidth="1"/>
    <col min="2064" max="2064" width="11" style="95" customWidth="1"/>
    <col min="2065" max="2066" width="0" style="95" hidden="1" customWidth="1"/>
    <col min="2067" max="2067" width="16.140625" style="95" customWidth="1"/>
    <col min="2068" max="2286" width="8.85546875" style="95"/>
    <col min="2287" max="2287" width="5.140625" style="95" customWidth="1"/>
    <col min="2288" max="2288" width="21.28515625" style="95" customWidth="1"/>
    <col min="2289" max="2292" width="8.85546875" style="95"/>
    <col min="2293" max="2294" width="0" style="95" hidden="1" customWidth="1"/>
    <col min="2295" max="2308" width="8.85546875" style="95"/>
    <col min="2309" max="2310" width="0" style="95" hidden="1" customWidth="1"/>
    <col min="2311" max="2311" width="8.85546875" style="95"/>
    <col min="2312" max="2313" width="0" style="95" hidden="1" customWidth="1"/>
    <col min="2314" max="2316" width="8.85546875" style="95"/>
    <col min="2317" max="2319" width="0" style="95" hidden="1" customWidth="1"/>
    <col min="2320" max="2320" width="11" style="95" customWidth="1"/>
    <col min="2321" max="2322" width="0" style="95" hidden="1" customWidth="1"/>
    <col min="2323" max="2323" width="16.140625" style="95" customWidth="1"/>
    <col min="2324" max="2542" width="8.85546875" style="95"/>
    <col min="2543" max="2543" width="5.140625" style="95" customWidth="1"/>
    <col min="2544" max="2544" width="21.28515625" style="95" customWidth="1"/>
    <col min="2545" max="2548" width="8.85546875" style="95"/>
    <col min="2549" max="2550" width="0" style="95" hidden="1" customWidth="1"/>
    <col min="2551" max="2564" width="8.85546875" style="95"/>
    <col min="2565" max="2566" width="0" style="95" hidden="1" customWidth="1"/>
    <col min="2567" max="2567" width="8.85546875" style="95"/>
    <col min="2568" max="2569" width="0" style="95" hidden="1" customWidth="1"/>
    <col min="2570" max="2572" width="8.85546875" style="95"/>
    <col min="2573" max="2575" width="0" style="95" hidden="1" customWidth="1"/>
    <col min="2576" max="2576" width="11" style="95" customWidth="1"/>
    <col min="2577" max="2578" width="0" style="95" hidden="1" customWidth="1"/>
    <col min="2579" max="2579" width="16.140625" style="95" customWidth="1"/>
    <col min="2580" max="2798" width="8.85546875" style="95"/>
    <col min="2799" max="2799" width="5.140625" style="95" customWidth="1"/>
    <col min="2800" max="2800" width="21.28515625" style="95" customWidth="1"/>
    <col min="2801" max="2804" width="8.85546875" style="95"/>
    <col min="2805" max="2806" width="0" style="95" hidden="1" customWidth="1"/>
    <col min="2807" max="2820" width="8.85546875" style="95"/>
    <col min="2821" max="2822" width="0" style="95" hidden="1" customWidth="1"/>
    <col min="2823" max="2823" width="8.85546875" style="95"/>
    <col min="2824" max="2825" width="0" style="95" hidden="1" customWidth="1"/>
    <col min="2826" max="2828" width="8.85546875" style="95"/>
    <col min="2829" max="2831" width="0" style="95" hidden="1" customWidth="1"/>
    <col min="2832" max="2832" width="11" style="95" customWidth="1"/>
    <col min="2833" max="2834" width="0" style="95" hidden="1" customWidth="1"/>
    <col min="2835" max="2835" width="16.140625" style="95" customWidth="1"/>
    <col min="2836" max="3054" width="8.85546875" style="95"/>
    <col min="3055" max="3055" width="5.140625" style="95" customWidth="1"/>
    <col min="3056" max="3056" width="21.28515625" style="95" customWidth="1"/>
    <col min="3057" max="3060" width="8.85546875" style="95"/>
    <col min="3061" max="3062" width="0" style="95" hidden="1" customWidth="1"/>
    <col min="3063" max="3076" width="8.85546875" style="95"/>
    <col min="3077" max="3078" width="0" style="95" hidden="1" customWidth="1"/>
    <col min="3079" max="3079" width="8.85546875" style="95"/>
    <col min="3080" max="3081" width="0" style="95" hidden="1" customWidth="1"/>
    <col min="3082" max="3084" width="8.85546875" style="95"/>
    <col min="3085" max="3087" width="0" style="95" hidden="1" customWidth="1"/>
    <col min="3088" max="3088" width="11" style="95" customWidth="1"/>
    <col min="3089" max="3090" width="0" style="95" hidden="1" customWidth="1"/>
    <col min="3091" max="3091" width="16.140625" style="95" customWidth="1"/>
    <col min="3092" max="3310" width="8.85546875" style="95"/>
    <col min="3311" max="3311" width="5.140625" style="95" customWidth="1"/>
    <col min="3312" max="3312" width="21.28515625" style="95" customWidth="1"/>
    <col min="3313" max="3316" width="8.85546875" style="95"/>
    <col min="3317" max="3318" width="0" style="95" hidden="1" customWidth="1"/>
    <col min="3319" max="3332" width="8.85546875" style="95"/>
    <col min="3333" max="3334" width="0" style="95" hidden="1" customWidth="1"/>
    <col min="3335" max="3335" width="8.85546875" style="95"/>
    <col min="3336" max="3337" width="0" style="95" hidden="1" customWidth="1"/>
    <col min="3338" max="3340" width="8.85546875" style="95"/>
    <col min="3341" max="3343" width="0" style="95" hidden="1" customWidth="1"/>
    <col min="3344" max="3344" width="11" style="95" customWidth="1"/>
    <col min="3345" max="3346" width="0" style="95" hidden="1" customWidth="1"/>
    <col min="3347" max="3347" width="16.140625" style="95" customWidth="1"/>
    <col min="3348" max="3566" width="8.85546875" style="95"/>
    <col min="3567" max="3567" width="5.140625" style="95" customWidth="1"/>
    <col min="3568" max="3568" width="21.28515625" style="95" customWidth="1"/>
    <col min="3569" max="3572" width="8.85546875" style="95"/>
    <col min="3573" max="3574" width="0" style="95" hidden="1" customWidth="1"/>
    <col min="3575" max="3588" width="8.85546875" style="95"/>
    <col min="3589" max="3590" width="0" style="95" hidden="1" customWidth="1"/>
    <col min="3591" max="3591" width="8.85546875" style="95"/>
    <col min="3592" max="3593" width="0" style="95" hidden="1" customWidth="1"/>
    <col min="3594" max="3596" width="8.85546875" style="95"/>
    <col min="3597" max="3599" width="0" style="95" hidden="1" customWidth="1"/>
    <col min="3600" max="3600" width="11" style="95" customWidth="1"/>
    <col min="3601" max="3602" width="0" style="95" hidden="1" customWidth="1"/>
    <col min="3603" max="3603" width="16.140625" style="95" customWidth="1"/>
    <col min="3604" max="3822" width="8.85546875" style="95"/>
    <col min="3823" max="3823" width="5.140625" style="95" customWidth="1"/>
    <col min="3824" max="3824" width="21.28515625" style="95" customWidth="1"/>
    <col min="3825" max="3828" width="8.85546875" style="95"/>
    <col min="3829" max="3830" width="0" style="95" hidden="1" customWidth="1"/>
    <col min="3831" max="3844" width="8.85546875" style="95"/>
    <col min="3845" max="3846" width="0" style="95" hidden="1" customWidth="1"/>
    <col min="3847" max="3847" width="8.85546875" style="95"/>
    <col min="3848" max="3849" width="0" style="95" hidden="1" customWidth="1"/>
    <col min="3850" max="3852" width="8.85546875" style="95"/>
    <col min="3853" max="3855" width="0" style="95" hidden="1" customWidth="1"/>
    <col min="3856" max="3856" width="11" style="95" customWidth="1"/>
    <col min="3857" max="3858" width="0" style="95" hidden="1" customWidth="1"/>
    <col min="3859" max="3859" width="16.140625" style="95" customWidth="1"/>
    <col min="3860" max="4078" width="8.85546875" style="95"/>
    <col min="4079" max="4079" width="5.140625" style="95" customWidth="1"/>
    <col min="4080" max="4080" width="21.28515625" style="95" customWidth="1"/>
    <col min="4081" max="4084" width="8.85546875" style="95"/>
    <col min="4085" max="4086" width="0" style="95" hidden="1" customWidth="1"/>
    <col min="4087" max="4100" width="8.85546875" style="95"/>
    <col min="4101" max="4102" width="0" style="95" hidden="1" customWidth="1"/>
    <col min="4103" max="4103" width="8.85546875" style="95"/>
    <col min="4104" max="4105" width="0" style="95" hidden="1" customWidth="1"/>
    <col min="4106" max="4108" width="8.85546875" style="95"/>
    <col min="4109" max="4111" width="0" style="95" hidden="1" customWidth="1"/>
    <col min="4112" max="4112" width="11" style="95" customWidth="1"/>
    <col min="4113" max="4114" width="0" style="95" hidden="1" customWidth="1"/>
    <col min="4115" max="4115" width="16.140625" style="95" customWidth="1"/>
    <col min="4116" max="4334" width="8.85546875" style="95"/>
    <col min="4335" max="4335" width="5.140625" style="95" customWidth="1"/>
    <col min="4336" max="4336" width="21.28515625" style="95" customWidth="1"/>
    <col min="4337" max="4340" width="8.85546875" style="95"/>
    <col min="4341" max="4342" width="0" style="95" hidden="1" customWidth="1"/>
    <col min="4343" max="4356" width="8.85546875" style="95"/>
    <col min="4357" max="4358" width="0" style="95" hidden="1" customWidth="1"/>
    <col min="4359" max="4359" width="8.85546875" style="95"/>
    <col min="4360" max="4361" width="0" style="95" hidden="1" customWidth="1"/>
    <col min="4362" max="4364" width="8.85546875" style="95"/>
    <col min="4365" max="4367" width="0" style="95" hidden="1" customWidth="1"/>
    <col min="4368" max="4368" width="11" style="95" customWidth="1"/>
    <col min="4369" max="4370" width="0" style="95" hidden="1" customWidth="1"/>
    <col min="4371" max="4371" width="16.140625" style="95" customWidth="1"/>
    <col min="4372" max="4590" width="8.85546875" style="95"/>
    <col min="4591" max="4591" width="5.140625" style="95" customWidth="1"/>
    <col min="4592" max="4592" width="21.28515625" style="95" customWidth="1"/>
    <col min="4593" max="4596" width="8.85546875" style="95"/>
    <col min="4597" max="4598" width="0" style="95" hidden="1" customWidth="1"/>
    <col min="4599" max="4612" width="8.85546875" style="95"/>
    <col min="4613" max="4614" width="0" style="95" hidden="1" customWidth="1"/>
    <col min="4615" max="4615" width="8.85546875" style="95"/>
    <col min="4616" max="4617" width="0" style="95" hidden="1" customWidth="1"/>
    <col min="4618" max="4620" width="8.85546875" style="95"/>
    <col min="4621" max="4623" width="0" style="95" hidden="1" customWidth="1"/>
    <col min="4624" max="4624" width="11" style="95" customWidth="1"/>
    <col min="4625" max="4626" width="0" style="95" hidden="1" customWidth="1"/>
    <col min="4627" max="4627" width="16.140625" style="95" customWidth="1"/>
    <col min="4628" max="4846" width="8.85546875" style="95"/>
    <col min="4847" max="4847" width="5.140625" style="95" customWidth="1"/>
    <col min="4848" max="4848" width="21.28515625" style="95" customWidth="1"/>
    <col min="4849" max="4852" width="8.85546875" style="95"/>
    <col min="4853" max="4854" width="0" style="95" hidden="1" customWidth="1"/>
    <col min="4855" max="4868" width="8.85546875" style="95"/>
    <col min="4869" max="4870" width="0" style="95" hidden="1" customWidth="1"/>
    <col min="4871" max="4871" width="8.85546875" style="95"/>
    <col min="4872" max="4873" width="0" style="95" hidden="1" customWidth="1"/>
    <col min="4874" max="4876" width="8.85546875" style="95"/>
    <col min="4877" max="4879" width="0" style="95" hidden="1" customWidth="1"/>
    <col min="4880" max="4880" width="11" style="95" customWidth="1"/>
    <col min="4881" max="4882" width="0" style="95" hidden="1" customWidth="1"/>
    <col min="4883" max="4883" width="16.140625" style="95" customWidth="1"/>
    <col min="4884" max="5102" width="8.85546875" style="95"/>
    <col min="5103" max="5103" width="5.140625" style="95" customWidth="1"/>
    <col min="5104" max="5104" width="21.28515625" style="95" customWidth="1"/>
    <col min="5105" max="5108" width="8.85546875" style="95"/>
    <col min="5109" max="5110" width="0" style="95" hidden="1" customWidth="1"/>
    <col min="5111" max="5124" width="8.85546875" style="95"/>
    <col min="5125" max="5126" width="0" style="95" hidden="1" customWidth="1"/>
    <col min="5127" max="5127" width="8.85546875" style="95"/>
    <col min="5128" max="5129" width="0" style="95" hidden="1" customWidth="1"/>
    <col min="5130" max="5132" width="8.85546875" style="95"/>
    <col min="5133" max="5135" width="0" style="95" hidden="1" customWidth="1"/>
    <col min="5136" max="5136" width="11" style="95" customWidth="1"/>
    <col min="5137" max="5138" width="0" style="95" hidden="1" customWidth="1"/>
    <col min="5139" max="5139" width="16.140625" style="95" customWidth="1"/>
    <col min="5140" max="5358" width="8.85546875" style="95"/>
    <col min="5359" max="5359" width="5.140625" style="95" customWidth="1"/>
    <col min="5360" max="5360" width="21.28515625" style="95" customWidth="1"/>
    <col min="5361" max="5364" width="8.85546875" style="95"/>
    <col min="5365" max="5366" width="0" style="95" hidden="1" customWidth="1"/>
    <col min="5367" max="5380" width="8.85546875" style="95"/>
    <col min="5381" max="5382" width="0" style="95" hidden="1" customWidth="1"/>
    <col min="5383" max="5383" width="8.85546875" style="95"/>
    <col min="5384" max="5385" width="0" style="95" hidden="1" customWidth="1"/>
    <col min="5386" max="5388" width="8.85546875" style="95"/>
    <col min="5389" max="5391" width="0" style="95" hidden="1" customWidth="1"/>
    <col min="5392" max="5392" width="11" style="95" customWidth="1"/>
    <col min="5393" max="5394" width="0" style="95" hidden="1" customWidth="1"/>
    <col min="5395" max="5395" width="16.140625" style="95" customWidth="1"/>
    <col min="5396" max="5614" width="8.85546875" style="95"/>
    <col min="5615" max="5615" width="5.140625" style="95" customWidth="1"/>
    <col min="5616" max="5616" width="21.28515625" style="95" customWidth="1"/>
    <col min="5617" max="5620" width="8.85546875" style="95"/>
    <col min="5621" max="5622" width="0" style="95" hidden="1" customWidth="1"/>
    <col min="5623" max="5636" width="8.85546875" style="95"/>
    <col min="5637" max="5638" width="0" style="95" hidden="1" customWidth="1"/>
    <col min="5639" max="5639" width="8.85546875" style="95"/>
    <col min="5640" max="5641" width="0" style="95" hidden="1" customWidth="1"/>
    <col min="5642" max="5644" width="8.85546875" style="95"/>
    <col min="5645" max="5647" width="0" style="95" hidden="1" customWidth="1"/>
    <col min="5648" max="5648" width="11" style="95" customWidth="1"/>
    <col min="5649" max="5650" width="0" style="95" hidden="1" customWidth="1"/>
    <col min="5651" max="5651" width="16.140625" style="95" customWidth="1"/>
    <col min="5652" max="5870" width="8.85546875" style="95"/>
    <col min="5871" max="5871" width="5.140625" style="95" customWidth="1"/>
    <col min="5872" max="5872" width="21.28515625" style="95" customWidth="1"/>
    <col min="5873" max="5876" width="8.85546875" style="95"/>
    <col min="5877" max="5878" width="0" style="95" hidden="1" customWidth="1"/>
    <col min="5879" max="5892" width="8.85546875" style="95"/>
    <col min="5893" max="5894" width="0" style="95" hidden="1" customWidth="1"/>
    <col min="5895" max="5895" width="8.85546875" style="95"/>
    <col min="5896" max="5897" width="0" style="95" hidden="1" customWidth="1"/>
    <col min="5898" max="5900" width="8.85546875" style="95"/>
    <col min="5901" max="5903" width="0" style="95" hidden="1" customWidth="1"/>
    <col min="5904" max="5904" width="11" style="95" customWidth="1"/>
    <col min="5905" max="5906" width="0" style="95" hidden="1" customWidth="1"/>
    <col min="5907" max="5907" width="16.140625" style="95" customWidth="1"/>
    <col min="5908" max="6126" width="8.85546875" style="95"/>
    <col min="6127" max="6127" width="5.140625" style="95" customWidth="1"/>
    <col min="6128" max="6128" width="21.28515625" style="95" customWidth="1"/>
    <col min="6129" max="6132" width="8.85546875" style="95"/>
    <col min="6133" max="6134" width="0" style="95" hidden="1" customWidth="1"/>
    <col min="6135" max="6148" width="8.85546875" style="95"/>
    <col min="6149" max="6150" width="0" style="95" hidden="1" customWidth="1"/>
    <col min="6151" max="6151" width="8.85546875" style="95"/>
    <col min="6152" max="6153" width="0" style="95" hidden="1" customWidth="1"/>
    <col min="6154" max="6156" width="8.85546875" style="95"/>
    <col min="6157" max="6159" width="0" style="95" hidden="1" customWidth="1"/>
    <col min="6160" max="6160" width="11" style="95" customWidth="1"/>
    <col min="6161" max="6162" width="0" style="95" hidden="1" customWidth="1"/>
    <col min="6163" max="6163" width="16.140625" style="95" customWidth="1"/>
    <col min="6164" max="6382" width="8.85546875" style="95"/>
    <col min="6383" max="6383" width="5.140625" style="95" customWidth="1"/>
    <col min="6384" max="6384" width="21.28515625" style="95" customWidth="1"/>
    <col min="6385" max="6388" width="8.85546875" style="95"/>
    <col min="6389" max="6390" width="0" style="95" hidden="1" customWidth="1"/>
    <col min="6391" max="6404" width="8.85546875" style="95"/>
    <col min="6405" max="6406" width="0" style="95" hidden="1" customWidth="1"/>
    <col min="6407" max="6407" width="8.85546875" style="95"/>
    <col min="6408" max="6409" width="0" style="95" hidden="1" customWidth="1"/>
    <col min="6410" max="6412" width="8.85546875" style="95"/>
    <col min="6413" max="6415" width="0" style="95" hidden="1" customWidth="1"/>
    <col min="6416" max="6416" width="11" style="95" customWidth="1"/>
    <col min="6417" max="6418" width="0" style="95" hidden="1" customWidth="1"/>
    <col min="6419" max="6419" width="16.140625" style="95" customWidth="1"/>
    <col min="6420" max="6638" width="8.85546875" style="95"/>
    <col min="6639" max="6639" width="5.140625" style="95" customWidth="1"/>
    <col min="6640" max="6640" width="21.28515625" style="95" customWidth="1"/>
    <col min="6641" max="6644" width="8.85546875" style="95"/>
    <col min="6645" max="6646" width="0" style="95" hidden="1" customWidth="1"/>
    <col min="6647" max="6660" width="8.85546875" style="95"/>
    <col min="6661" max="6662" width="0" style="95" hidden="1" customWidth="1"/>
    <col min="6663" max="6663" width="8.85546875" style="95"/>
    <col min="6664" max="6665" width="0" style="95" hidden="1" customWidth="1"/>
    <col min="6666" max="6668" width="8.85546875" style="95"/>
    <col min="6669" max="6671" width="0" style="95" hidden="1" customWidth="1"/>
    <col min="6672" max="6672" width="11" style="95" customWidth="1"/>
    <col min="6673" max="6674" width="0" style="95" hidden="1" customWidth="1"/>
    <col min="6675" max="6675" width="16.140625" style="95" customWidth="1"/>
    <col min="6676" max="6894" width="8.85546875" style="95"/>
    <col min="6895" max="6895" width="5.140625" style="95" customWidth="1"/>
    <col min="6896" max="6896" width="21.28515625" style="95" customWidth="1"/>
    <col min="6897" max="6900" width="8.85546875" style="95"/>
    <col min="6901" max="6902" width="0" style="95" hidden="1" customWidth="1"/>
    <col min="6903" max="6916" width="8.85546875" style="95"/>
    <col min="6917" max="6918" width="0" style="95" hidden="1" customWidth="1"/>
    <col min="6919" max="6919" width="8.85546875" style="95"/>
    <col min="6920" max="6921" width="0" style="95" hidden="1" customWidth="1"/>
    <col min="6922" max="6924" width="8.85546875" style="95"/>
    <col min="6925" max="6927" width="0" style="95" hidden="1" customWidth="1"/>
    <col min="6928" max="6928" width="11" style="95" customWidth="1"/>
    <col min="6929" max="6930" width="0" style="95" hidden="1" customWidth="1"/>
    <col min="6931" max="6931" width="16.140625" style="95" customWidth="1"/>
    <col min="6932" max="7150" width="8.85546875" style="95"/>
    <col min="7151" max="7151" width="5.140625" style="95" customWidth="1"/>
    <col min="7152" max="7152" width="21.28515625" style="95" customWidth="1"/>
    <col min="7153" max="7156" width="8.85546875" style="95"/>
    <col min="7157" max="7158" width="0" style="95" hidden="1" customWidth="1"/>
    <col min="7159" max="7172" width="8.85546875" style="95"/>
    <col min="7173" max="7174" width="0" style="95" hidden="1" customWidth="1"/>
    <col min="7175" max="7175" width="8.85546875" style="95"/>
    <col min="7176" max="7177" width="0" style="95" hidden="1" customWidth="1"/>
    <col min="7178" max="7180" width="8.85546875" style="95"/>
    <col min="7181" max="7183" width="0" style="95" hidden="1" customWidth="1"/>
    <col min="7184" max="7184" width="11" style="95" customWidth="1"/>
    <col min="7185" max="7186" width="0" style="95" hidden="1" customWidth="1"/>
    <col min="7187" max="7187" width="16.140625" style="95" customWidth="1"/>
    <col min="7188" max="7406" width="8.85546875" style="95"/>
    <col min="7407" max="7407" width="5.140625" style="95" customWidth="1"/>
    <col min="7408" max="7408" width="21.28515625" style="95" customWidth="1"/>
    <col min="7409" max="7412" width="8.85546875" style="95"/>
    <col min="7413" max="7414" width="0" style="95" hidden="1" customWidth="1"/>
    <col min="7415" max="7428" width="8.85546875" style="95"/>
    <col min="7429" max="7430" width="0" style="95" hidden="1" customWidth="1"/>
    <col min="7431" max="7431" width="8.85546875" style="95"/>
    <col min="7432" max="7433" width="0" style="95" hidden="1" customWidth="1"/>
    <col min="7434" max="7436" width="8.85546875" style="95"/>
    <col min="7437" max="7439" width="0" style="95" hidden="1" customWidth="1"/>
    <col min="7440" max="7440" width="11" style="95" customWidth="1"/>
    <col min="7441" max="7442" width="0" style="95" hidden="1" customWidth="1"/>
    <col min="7443" max="7443" width="16.140625" style="95" customWidth="1"/>
    <col min="7444" max="7662" width="8.85546875" style="95"/>
    <col min="7663" max="7663" width="5.140625" style="95" customWidth="1"/>
    <col min="7664" max="7664" width="21.28515625" style="95" customWidth="1"/>
    <col min="7665" max="7668" width="8.85546875" style="95"/>
    <col min="7669" max="7670" width="0" style="95" hidden="1" customWidth="1"/>
    <col min="7671" max="7684" width="8.85546875" style="95"/>
    <col min="7685" max="7686" width="0" style="95" hidden="1" customWidth="1"/>
    <col min="7687" max="7687" width="8.85546875" style="95"/>
    <col min="7688" max="7689" width="0" style="95" hidden="1" customWidth="1"/>
    <col min="7690" max="7692" width="8.85546875" style="95"/>
    <col min="7693" max="7695" width="0" style="95" hidden="1" customWidth="1"/>
    <col min="7696" max="7696" width="11" style="95" customWidth="1"/>
    <col min="7697" max="7698" width="0" style="95" hidden="1" customWidth="1"/>
    <col min="7699" max="7699" width="16.140625" style="95" customWidth="1"/>
    <col min="7700" max="7918" width="8.85546875" style="95"/>
    <col min="7919" max="7919" width="5.140625" style="95" customWidth="1"/>
    <col min="7920" max="7920" width="21.28515625" style="95" customWidth="1"/>
    <col min="7921" max="7924" width="8.85546875" style="95"/>
    <col min="7925" max="7926" width="0" style="95" hidden="1" customWidth="1"/>
    <col min="7927" max="7940" width="8.85546875" style="95"/>
    <col min="7941" max="7942" width="0" style="95" hidden="1" customWidth="1"/>
    <col min="7943" max="7943" width="8.85546875" style="95"/>
    <col min="7944" max="7945" width="0" style="95" hidden="1" customWidth="1"/>
    <col min="7946" max="7948" width="8.85546875" style="95"/>
    <col min="7949" max="7951" width="0" style="95" hidden="1" customWidth="1"/>
    <col min="7952" max="7952" width="11" style="95" customWidth="1"/>
    <col min="7953" max="7954" width="0" style="95" hidden="1" customWidth="1"/>
    <col min="7955" max="7955" width="16.140625" style="95" customWidth="1"/>
    <col min="7956" max="8174" width="8.85546875" style="95"/>
    <col min="8175" max="8175" width="5.140625" style="95" customWidth="1"/>
    <col min="8176" max="8176" width="21.28515625" style="95" customWidth="1"/>
    <col min="8177" max="8180" width="8.85546875" style="95"/>
    <col min="8181" max="8182" width="0" style="95" hidden="1" customWidth="1"/>
    <col min="8183" max="8196" width="8.85546875" style="95"/>
    <col min="8197" max="8198" width="0" style="95" hidden="1" customWidth="1"/>
    <col min="8199" max="8199" width="8.85546875" style="95"/>
    <col min="8200" max="8201" width="0" style="95" hidden="1" customWidth="1"/>
    <col min="8202" max="8204" width="8.85546875" style="95"/>
    <col min="8205" max="8207" width="0" style="95" hidden="1" customWidth="1"/>
    <col min="8208" max="8208" width="11" style="95" customWidth="1"/>
    <col min="8209" max="8210" width="0" style="95" hidden="1" customWidth="1"/>
    <col min="8211" max="8211" width="16.140625" style="95" customWidth="1"/>
    <col min="8212" max="8430" width="8.85546875" style="95"/>
    <col min="8431" max="8431" width="5.140625" style="95" customWidth="1"/>
    <col min="8432" max="8432" width="21.28515625" style="95" customWidth="1"/>
    <col min="8433" max="8436" width="8.85546875" style="95"/>
    <col min="8437" max="8438" width="0" style="95" hidden="1" customWidth="1"/>
    <col min="8439" max="8452" width="8.85546875" style="95"/>
    <col min="8453" max="8454" width="0" style="95" hidden="1" customWidth="1"/>
    <col min="8455" max="8455" width="8.85546875" style="95"/>
    <col min="8456" max="8457" width="0" style="95" hidden="1" customWidth="1"/>
    <col min="8458" max="8460" width="8.85546875" style="95"/>
    <col min="8461" max="8463" width="0" style="95" hidden="1" customWidth="1"/>
    <col min="8464" max="8464" width="11" style="95" customWidth="1"/>
    <col min="8465" max="8466" width="0" style="95" hidden="1" customWidth="1"/>
    <col min="8467" max="8467" width="16.140625" style="95" customWidth="1"/>
    <col min="8468" max="8686" width="8.85546875" style="95"/>
    <col min="8687" max="8687" width="5.140625" style="95" customWidth="1"/>
    <col min="8688" max="8688" width="21.28515625" style="95" customWidth="1"/>
    <col min="8689" max="8692" width="8.85546875" style="95"/>
    <col min="8693" max="8694" width="0" style="95" hidden="1" customWidth="1"/>
    <col min="8695" max="8708" width="8.85546875" style="95"/>
    <col min="8709" max="8710" width="0" style="95" hidden="1" customWidth="1"/>
    <col min="8711" max="8711" width="8.85546875" style="95"/>
    <col min="8712" max="8713" width="0" style="95" hidden="1" customWidth="1"/>
    <col min="8714" max="8716" width="8.85546875" style="95"/>
    <col min="8717" max="8719" width="0" style="95" hidden="1" customWidth="1"/>
    <col min="8720" max="8720" width="11" style="95" customWidth="1"/>
    <col min="8721" max="8722" width="0" style="95" hidden="1" customWidth="1"/>
    <col min="8723" max="8723" width="16.140625" style="95" customWidth="1"/>
    <col min="8724" max="8942" width="8.85546875" style="95"/>
    <col min="8943" max="8943" width="5.140625" style="95" customWidth="1"/>
    <col min="8944" max="8944" width="21.28515625" style="95" customWidth="1"/>
    <col min="8945" max="8948" width="8.85546875" style="95"/>
    <col min="8949" max="8950" width="0" style="95" hidden="1" customWidth="1"/>
    <col min="8951" max="8964" width="8.85546875" style="95"/>
    <col min="8965" max="8966" width="0" style="95" hidden="1" customWidth="1"/>
    <col min="8967" max="8967" width="8.85546875" style="95"/>
    <col min="8968" max="8969" width="0" style="95" hidden="1" customWidth="1"/>
    <col min="8970" max="8972" width="8.85546875" style="95"/>
    <col min="8973" max="8975" width="0" style="95" hidden="1" customWidth="1"/>
    <col min="8976" max="8976" width="11" style="95" customWidth="1"/>
    <col min="8977" max="8978" width="0" style="95" hidden="1" customWidth="1"/>
    <col min="8979" max="8979" width="16.140625" style="95" customWidth="1"/>
    <col min="8980" max="9198" width="8.85546875" style="95"/>
    <col min="9199" max="9199" width="5.140625" style="95" customWidth="1"/>
    <col min="9200" max="9200" width="21.28515625" style="95" customWidth="1"/>
    <col min="9201" max="9204" width="8.85546875" style="95"/>
    <col min="9205" max="9206" width="0" style="95" hidden="1" customWidth="1"/>
    <col min="9207" max="9220" width="8.85546875" style="95"/>
    <col min="9221" max="9222" width="0" style="95" hidden="1" customWidth="1"/>
    <col min="9223" max="9223" width="8.85546875" style="95"/>
    <col min="9224" max="9225" width="0" style="95" hidden="1" customWidth="1"/>
    <col min="9226" max="9228" width="8.85546875" style="95"/>
    <col min="9229" max="9231" width="0" style="95" hidden="1" customWidth="1"/>
    <col min="9232" max="9232" width="11" style="95" customWidth="1"/>
    <col min="9233" max="9234" width="0" style="95" hidden="1" customWidth="1"/>
    <col min="9235" max="9235" width="16.140625" style="95" customWidth="1"/>
    <col min="9236" max="9454" width="8.85546875" style="95"/>
    <col min="9455" max="9455" width="5.140625" style="95" customWidth="1"/>
    <col min="9456" max="9456" width="21.28515625" style="95" customWidth="1"/>
    <col min="9457" max="9460" width="8.85546875" style="95"/>
    <col min="9461" max="9462" width="0" style="95" hidden="1" customWidth="1"/>
    <col min="9463" max="9476" width="8.85546875" style="95"/>
    <col min="9477" max="9478" width="0" style="95" hidden="1" customWidth="1"/>
    <col min="9479" max="9479" width="8.85546875" style="95"/>
    <col min="9480" max="9481" width="0" style="95" hidden="1" customWidth="1"/>
    <col min="9482" max="9484" width="8.85546875" style="95"/>
    <col min="9485" max="9487" width="0" style="95" hidden="1" customWidth="1"/>
    <col min="9488" max="9488" width="11" style="95" customWidth="1"/>
    <col min="9489" max="9490" width="0" style="95" hidden="1" customWidth="1"/>
    <col min="9491" max="9491" width="16.140625" style="95" customWidth="1"/>
    <col min="9492" max="9710" width="8.85546875" style="95"/>
    <col min="9711" max="9711" width="5.140625" style="95" customWidth="1"/>
    <col min="9712" max="9712" width="21.28515625" style="95" customWidth="1"/>
    <col min="9713" max="9716" width="8.85546875" style="95"/>
    <col min="9717" max="9718" width="0" style="95" hidden="1" customWidth="1"/>
    <col min="9719" max="9732" width="8.85546875" style="95"/>
    <col min="9733" max="9734" width="0" style="95" hidden="1" customWidth="1"/>
    <col min="9735" max="9735" width="8.85546875" style="95"/>
    <col min="9736" max="9737" width="0" style="95" hidden="1" customWidth="1"/>
    <col min="9738" max="9740" width="8.85546875" style="95"/>
    <col min="9741" max="9743" width="0" style="95" hidden="1" customWidth="1"/>
    <col min="9744" max="9744" width="11" style="95" customWidth="1"/>
    <col min="9745" max="9746" width="0" style="95" hidden="1" customWidth="1"/>
    <col min="9747" max="9747" width="16.140625" style="95" customWidth="1"/>
    <col min="9748" max="9966" width="8.85546875" style="95"/>
    <col min="9967" max="9967" width="5.140625" style="95" customWidth="1"/>
    <col min="9968" max="9968" width="21.28515625" style="95" customWidth="1"/>
    <col min="9969" max="9972" width="8.85546875" style="95"/>
    <col min="9973" max="9974" width="0" style="95" hidden="1" customWidth="1"/>
    <col min="9975" max="9988" width="8.85546875" style="95"/>
    <col min="9989" max="9990" width="0" style="95" hidden="1" customWidth="1"/>
    <col min="9991" max="9991" width="8.85546875" style="95"/>
    <col min="9992" max="9993" width="0" style="95" hidden="1" customWidth="1"/>
    <col min="9994" max="9996" width="8.85546875" style="95"/>
    <col min="9997" max="9999" width="0" style="95" hidden="1" customWidth="1"/>
    <col min="10000" max="10000" width="11" style="95" customWidth="1"/>
    <col min="10001" max="10002" width="0" style="95" hidden="1" customWidth="1"/>
    <col min="10003" max="10003" width="16.140625" style="95" customWidth="1"/>
    <col min="10004" max="10222" width="8.85546875" style="95"/>
    <col min="10223" max="10223" width="5.140625" style="95" customWidth="1"/>
    <col min="10224" max="10224" width="21.28515625" style="95" customWidth="1"/>
    <col min="10225" max="10228" width="8.85546875" style="95"/>
    <col min="10229" max="10230" width="0" style="95" hidden="1" customWidth="1"/>
    <col min="10231" max="10244" width="8.85546875" style="95"/>
    <col min="10245" max="10246" width="0" style="95" hidden="1" customWidth="1"/>
    <col min="10247" max="10247" width="8.85546875" style="95"/>
    <col min="10248" max="10249" width="0" style="95" hidden="1" customWidth="1"/>
    <col min="10250" max="10252" width="8.85546875" style="95"/>
    <col min="10253" max="10255" width="0" style="95" hidden="1" customWidth="1"/>
    <col min="10256" max="10256" width="11" style="95" customWidth="1"/>
    <col min="10257" max="10258" width="0" style="95" hidden="1" customWidth="1"/>
    <col min="10259" max="10259" width="16.140625" style="95" customWidth="1"/>
    <col min="10260" max="10478" width="8.85546875" style="95"/>
    <col min="10479" max="10479" width="5.140625" style="95" customWidth="1"/>
    <col min="10480" max="10480" width="21.28515625" style="95" customWidth="1"/>
    <col min="10481" max="10484" width="8.85546875" style="95"/>
    <col min="10485" max="10486" width="0" style="95" hidden="1" customWidth="1"/>
    <col min="10487" max="10500" width="8.85546875" style="95"/>
    <col min="10501" max="10502" width="0" style="95" hidden="1" customWidth="1"/>
    <col min="10503" max="10503" width="8.85546875" style="95"/>
    <col min="10504" max="10505" width="0" style="95" hidden="1" customWidth="1"/>
    <col min="10506" max="10508" width="8.85546875" style="95"/>
    <col min="10509" max="10511" width="0" style="95" hidden="1" customWidth="1"/>
    <col min="10512" max="10512" width="11" style="95" customWidth="1"/>
    <col min="10513" max="10514" width="0" style="95" hidden="1" customWidth="1"/>
    <col min="10515" max="10515" width="16.140625" style="95" customWidth="1"/>
    <col min="10516" max="10734" width="8.85546875" style="95"/>
    <col min="10735" max="10735" width="5.140625" style="95" customWidth="1"/>
    <col min="10736" max="10736" width="21.28515625" style="95" customWidth="1"/>
    <col min="10737" max="10740" width="8.85546875" style="95"/>
    <col min="10741" max="10742" width="0" style="95" hidden="1" customWidth="1"/>
    <col min="10743" max="10756" width="8.85546875" style="95"/>
    <col min="10757" max="10758" width="0" style="95" hidden="1" customWidth="1"/>
    <col min="10759" max="10759" width="8.85546875" style="95"/>
    <col min="10760" max="10761" width="0" style="95" hidden="1" customWidth="1"/>
    <col min="10762" max="10764" width="8.85546875" style="95"/>
    <col min="10765" max="10767" width="0" style="95" hidden="1" customWidth="1"/>
    <col min="10768" max="10768" width="11" style="95" customWidth="1"/>
    <col min="10769" max="10770" width="0" style="95" hidden="1" customWidth="1"/>
    <col min="10771" max="10771" width="16.140625" style="95" customWidth="1"/>
    <col min="10772" max="10990" width="8.85546875" style="95"/>
    <col min="10991" max="10991" width="5.140625" style="95" customWidth="1"/>
    <col min="10992" max="10992" width="21.28515625" style="95" customWidth="1"/>
    <col min="10993" max="10996" width="8.85546875" style="95"/>
    <col min="10997" max="10998" width="0" style="95" hidden="1" customWidth="1"/>
    <col min="10999" max="11012" width="8.85546875" style="95"/>
    <col min="11013" max="11014" width="0" style="95" hidden="1" customWidth="1"/>
    <col min="11015" max="11015" width="8.85546875" style="95"/>
    <col min="11016" max="11017" width="0" style="95" hidden="1" customWidth="1"/>
    <col min="11018" max="11020" width="8.85546875" style="95"/>
    <col min="11021" max="11023" width="0" style="95" hidden="1" customWidth="1"/>
    <col min="11024" max="11024" width="11" style="95" customWidth="1"/>
    <col min="11025" max="11026" width="0" style="95" hidden="1" customWidth="1"/>
    <col min="11027" max="11027" width="16.140625" style="95" customWidth="1"/>
    <col min="11028" max="11246" width="8.85546875" style="95"/>
    <col min="11247" max="11247" width="5.140625" style="95" customWidth="1"/>
    <col min="11248" max="11248" width="21.28515625" style="95" customWidth="1"/>
    <col min="11249" max="11252" width="8.85546875" style="95"/>
    <col min="11253" max="11254" width="0" style="95" hidden="1" customWidth="1"/>
    <col min="11255" max="11268" width="8.85546875" style="95"/>
    <col min="11269" max="11270" width="0" style="95" hidden="1" customWidth="1"/>
    <col min="11271" max="11271" width="8.85546875" style="95"/>
    <col min="11272" max="11273" width="0" style="95" hidden="1" customWidth="1"/>
    <col min="11274" max="11276" width="8.85546875" style="95"/>
    <col min="11277" max="11279" width="0" style="95" hidden="1" customWidth="1"/>
    <col min="11280" max="11280" width="11" style="95" customWidth="1"/>
    <col min="11281" max="11282" width="0" style="95" hidden="1" customWidth="1"/>
    <col min="11283" max="11283" width="16.140625" style="95" customWidth="1"/>
    <col min="11284" max="11502" width="8.85546875" style="95"/>
    <col min="11503" max="11503" width="5.140625" style="95" customWidth="1"/>
    <col min="11504" max="11504" width="21.28515625" style="95" customWidth="1"/>
    <col min="11505" max="11508" width="8.85546875" style="95"/>
    <col min="11509" max="11510" width="0" style="95" hidden="1" customWidth="1"/>
    <col min="11511" max="11524" width="8.85546875" style="95"/>
    <col min="11525" max="11526" width="0" style="95" hidden="1" customWidth="1"/>
    <col min="11527" max="11527" width="8.85546875" style="95"/>
    <col min="11528" max="11529" width="0" style="95" hidden="1" customWidth="1"/>
    <col min="11530" max="11532" width="8.85546875" style="95"/>
    <col min="11533" max="11535" width="0" style="95" hidden="1" customWidth="1"/>
    <col min="11536" max="11536" width="11" style="95" customWidth="1"/>
    <col min="11537" max="11538" width="0" style="95" hidden="1" customWidth="1"/>
    <col min="11539" max="11539" width="16.140625" style="95" customWidth="1"/>
    <col min="11540" max="11758" width="8.85546875" style="95"/>
    <col min="11759" max="11759" width="5.140625" style="95" customWidth="1"/>
    <col min="11760" max="11760" width="21.28515625" style="95" customWidth="1"/>
    <col min="11761" max="11764" width="8.85546875" style="95"/>
    <col min="11765" max="11766" width="0" style="95" hidden="1" customWidth="1"/>
    <col min="11767" max="11780" width="8.85546875" style="95"/>
    <col min="11781" max="11782" width="0" style="95" hidden="1" customWidth="1"/>
    <col min="11783" max="11783" width="8.85546875" style="95"/>
    <col min="11784" max="11785" width="0" style="95" hidden="1" customWidth="1"/>
    <col min="11786" max="11788" width="8.85546875" style="95"/>
    <col min="11789" max="11791" width="0" style="95" hidden="1" customWidth="1"/>
    <col min="11792" max="11792" width="11" style="95" customWidth="1"/>
    <col min="11793" max="11794" width="0" style="95" hidden="1" customWidth="1"/>
    <col min="11795" max="11795" width="16.140625" style="95" customWidth="1"/>
    <col min="11796" max="12014" width="8.85546875" style="95"/>
    <col min="12015" max="12015" width="5.140625" style="95" customWidth="1"/>
    <col min="12016" max="12016" width="21.28515625" style="95" customWidth="1"/>
    <col min="12017" max="12020" width="8.85546875" style="95"/>
    <col min="12021" max="12022" width="0" style="95" hidden="1" customWidth="1"/>
    <col min="12023" max="12036" width="8.85546875" style="95"/>
    <col min="12037" max="12038" width="0" style="95" hidden="1" customWidth="1"/>
    <col min="12039" max="12039" width="8.85546875" style="95"/>
    <col min="12040" max="12041" width="0" style="95" hidden="1" customWidth="1"/>
    <col min="12042" max="12044" width="8.85546875" style="95"/>
    <col min="12045" max="12047" width="0" style="95" hidden="1" customWidth="1"/>
    <col min="12048" max="12048" width="11" style="95" customWidth="1"/>
    <col min="12049" max="12050" width="0" style="95" hidden="1" customWidth="1"/>
    <col min="12051" max="12051" width="16.140625" style="95" customWidth="1"/>
    <col min="12052" max="12270" width="8.85546875" style="95"/>
    <col min="12271" max="12271" width="5.140625" style="95" customWidth="1"/>
    <col min="12272" max="12272" width="21.28515625" style="95" customWidth="1"/>
    <col min="12273" max="12276" width="8.85546875" style="95"/>
    <col min="12277" max="12278" width="0" style="95" hidden="1" customWidth="1"/>
    <col min="12279" max="12292" width="8.85546875" style="95"/>
    <col min="12293" max="12294" width="0" style="95" hidden="1" customWidth="1"/>
    <col min="12295" max="12295" width="8.85546875" style="95"/>
    <col min="12296" max="12297" width="0" style="95" hidden="1" customWidth="1"/>
    <col min="12298" max="12300" width="8.85546875" style="95"/>
    <col min="12301" max="12303" width="0" style="95" hidden="1" customWidth="1"/>
    <col min="12304" max="12304" width="11" style="95" customWidth="1"/>
    <col min="12305" max="12306" width="0" style="95" hidden="1" customWidth="1"/>
    <col min="12307" max="12307" width="16.140625" style="95" customWidth="1"/>
    <col min="12308" max="12526" width="8.85546875" style="95"/>
    <col min="12527" max="12527" width="5.140625" style="95" customWidth="1"/>
    <col min="12528" max="12528" width="21.28515625" style="95" customWidth="1"/>
    <col min="12529" max="12532" width="8.85546875" style="95"/>
    <col min="12533" max="12534" width="0" style="95" hidden="1" customWidth="1"/>
    <col min="12535" max="12548" width="8.85546875" style="95"/>
    <col min="12549" max="12550" width="0" style="95" hidden="1" customWidth="1"/>
    <col min="12551" max="12551" width="8.85546875" style="95"/>
    <col min="12552" max="12553" width="0" style="95" hidden="1" customWidth="1"/>
    <col min="12554" max="12556" width="8.85546875" style="95"/>
    <col min="12557" max="12559" width="0" style="95" hidden="1" customWidth="1"/>
    <col min="12560" max="12560" width="11" style="95" customWidth="1"/>
    <col min="12561" max="12562" width="0" style="95" hidden="1" customWidth="1"/>
    <col min="12563" max="12563" width="16.140625" style="95" customWidth="1"/>
    <col min="12564" max="12782" width="8.85546875" style="95"/>
    <col min="12783" max="12783" width="5.140625" style="95" customWidth="1"/>
    <col min="12784" max="12784" width="21.28515625" style="95" customWidth="1"/>
    <col min="12785" max="12788" width="8.85546875" style="95"/>
    <col min="12789" max="12790" width="0" style="95" hidden="1" customWidth="1"/>
    <col min="12791" max="12804" width="8.85546875" style="95"/>
    <col min="12805" max="12806" width="0" style="95" hidden="1" customWidth="1"/>
    <col min="12807" max="12807" width="8.85546875" style="95"/>
    <col min="12808" max="12809" width="0" style="95" hidden="1" customWidth="1"/>
    <col min="12810" max="12812" width="8.85546875" style="95"/>
    <col min="12813" max="12815" width="0" style="95" hidden="1" customWidth="1"/>
    <col min="12816" max="12816" width="11" style="95" customWidth="1"/>
    <col min="12817" max="12818" width="0" style="95" hidden="1" customWidth="1"/>
    <col min="12819" max="12819" width="16.140625" style="95" customWidth="1"/>
    <col min="12820" max="13038" width="8.85546875" style="95"/>
    <col min="13039" max="13039" width="5.140625" style="95" customWidth="1"/>
    <col min="13040" max="13040" width="21.28515625" style="95" customWidth="1"/>
    <col min="13041" max="13044" width="8.85546875" style="95"/>
    <col min="13045" max="13046" width="0" style="95" hidden="1" customWidth="1"/>
    <col min="13047" max="13060" width="8.85546875" style="95"/>
    <col min="13061" max="13062" width="0" style="95" hidden="1" customWidth="1"/>
    <col min="13063" max="13063" width="8.85546875" style="95"/>
    <col min="13064" max="13065" width="0" style="95" hidden="1" customWidth="1"/>
    <col min="13066" max="13068" width="8.85546875" style="95"/>
    <col min="13069" max="13071" width="0" style="95" hidden="1" customWidth="1"/>
    <col min="13072" max="13072" width="11" style="95" customWidth="1"/>
    <col min="13073" max="13074" width="0" style="95" hidden="1" customWidth="1"/>
    <col min="13075" max="13075" width="16.140625" style="95" customWidth="1"/>
    <col min="13076" max="13294" width="8.85546875" style="95"/>
    <col min="13295" max="13295" width="5.140625" style="95" customWidth="1"/>
    <col min="13296" max="13296" width="21.28515625" style="95" customWidth="1"/>
    <col min="13297" max="13300" width="8.85546875" style="95"/>
    <col min="13301" max="13302" width="0" style="95" hidden="1" customWidth="1"/>
    <col min="13303" max="13316" width="8.85546875" style="95"/>
    <col min="13317" max="13318" width="0" style="95" hidden="1" customWidth="1"/>
    <col min="13319" max="13319" width="8.85546875" style="95"/>
    <col min="13320" max="13321" width="0" style="95" hidden="1" customWidth="1"/>
    <col min="13322" max="13324" width="8.85546875" style="95"/>
    <col min="13325" max="13327" width="0" style="95" hidden="1" customWidth="1"/>
    <col min="13328" max="13328" width="11" style="95" customWidth="1"/>
    <col min="13329" max="13330" width="0" style="95" hidden="1" customWidth="1"/>
    <col min="13331" max="13331" width="16.140625" style="95" customWidth="1"/>
    <col min="13332" max="13550" width="8.85546875" style="95"/>
    <col min="13551" max="13551" width="5.140625" style="95" customWidth="1"/>
    <col min="13552" max="13552" width="21.28515625" style="95" customWidth="1"/>
    <col min="13553" max="13556" width="8.85546875" style="95"/>
    <col min="13557" max="13558" width="0" style="95" hidden="1" customWidth="1"/>
    <col min="13559" max="13572" width="8.85546875" style="95"/>
    <col min="13573" max="13574" width="0" style="95" hidden="1" customWidth="1"/>
    <col min="13575" max="13575" width="8.85546875" style="95"/>
    <col min="13576" max="13577" width="0" style="95" hidden="1" customWidth="1"/>
    <col min="13578" max="13580" width="8.85546875" style="95"/>
    <col min="13581" max="13583" width="0" style="95" hidden="1" customWidth="1"/>
    <col min="13584" max="13584" width="11" style="95" customWidth="1"/>
    <col min="13585" max="13586" width="0" style="95" hidden="1" customWidth="1"/>
    <col min="13587" max="13587" width="16.140625" style="95" customWidth="1"/>
    <col min="13588" max="13806" width="8.85546875" style="95"/>
    <col min="13807" max="13807" width="5.140625" style="95" customWidth="1"/>
    <col min="13808" max="13808" width="21.28515625" style="95" customWidth="1"/>
    <col min="13809" max="13812" width="8.85546875" style="95"/>
    <col min="13813" max="13814" width="0" style="95" hidden="1" customWidth="1"/>
    <col min="13815" max="13828" width="8.85546875" style="95"/>
    <col min="13829" max="13830" width="0" style="95" hidden="1" customWidth="1"/>
    <col min="13831" max="13831" width="8.85546875" style="95"/>
    <col min="13832" max="13833" width="0" style="95" hidden="1" customWidth="1"/>
    <col min="13834" max="13836" width="8.85546875" style="95"/>
    <col min="13837" max="13839" width="0" style="95" hidden="1" customWidth="1"/>
    <col min="13840" max="13840" width="11" style="95" customWidth="1"/>
    <col min="13841" max="13842" width="0" style="95" hidden="1" customWidth="1"/>
    <col min="13843" max="13843" width="16.140625" style="95" customWidth="1"/>
    <col min="13844" max="14062" width="8.85546875" style="95"/>
    <col min="14063" max="14063" width="5.140625" style="95" customWidth="1"/>
    <col min="14064" max="14064" width="21.28515625" style="95" customWidth="1"/>
    <col min="14065" max="14068" width="8.85546875" style="95"/>
    <col min="14069" max="14070" width="0" style="95" hidden="1" customWidth="1"/>
    <col min="14071" max="14084" width="8.85546875" style="95"/>
    <col min="14085" max="14086" width="0" style="95" hidden="1" customWidth="1"/>
    <col min="14087" max="14087" width="8.85546875" style="95"/>
    <col min="14088" max="14089" width="0" style="95" hidden="1" customWidth="1"/>
    <col min="14090" max="14092" width="8.85546875" style="95"/>
    <col min="14093" max="14095" width="0" style="95" hidden="1" customWidth="1"/>
    <col min="14096" max="14096" width="11" style="95" customWidth="1"/>
    <col min="14097" max="14098" width="0" style="95" hidden="1" customWidth="1"/>
    <col min="14099" max="14099" width="16.140625" style="95" customWidth="1"/>
    <col min="14100" max="14318" width="8.85546875" style="95"/>
    <col min="14319" max="14319" width="5.140625" style="95" customWidth="1"/>
    <col min="14320" max="14320" width="21.28515625" style="95" customWidth="1"/>
    <col min="14321" max="14324" width="8.85546875" style="95"/>
    <col min="14325" max="14326" width="0" style="95" hidden="1" customWidth="1"/>
    <col min="14327" max="14340" width="8.85546875" style="95"/>
    <col min="14341" max="14342" width="0" style="95" hidden="1" customWidth="1"/>
    <col min="14343" max="14343" width="8.85546875" style="95"/>
    <col min="14344" max="14345" width="0" style="95" hidden="1" customWidth="1"/>
    <col min="14346" max="14348" width="8.85546875" style="95"/>
    <col min="14349" max="14351" width="0" style="95" hidden="1" customWidth="1"/>
    <col min="14352" max="14352" width="11" style="95" customWidth="1"/>
    <col min="14353" max="14354" width="0" style="95" hidden="1" customWidth="1"/>
    <col min="14355" max="14355" width="16.140625" style="95" customWidth="1"/>
    <col min="14356" max="14574" width="8.85546875" style="95"/>
    <col min="14575" max="14575" width="5.140625" style="95" customWidth="1"/>
    <col min="14576" max="14576" width="21.28515625" style="95" customWidth="1"/>
    <col min="14577" max="14580" width="8.85546875" style="95"/>
    <col min="14581" max="14582" width="0" style="95" hidden="1" customWidth="1"/>
    <col min="14583" max="14596" width="8.85546875" style="95"/>
    <col min="14597" max="14598" width="0" style="95" hidden="1" customWidth="1"/>
    <col min="14599" max="14599" width="8.85546875" style="95"/>
    <col min="14600" max="14601" width="0" style="95" hidden="1" customWidth="1"/>
    <col min="14602" max="14604" width="8.85546875" style="95"/>
    <col min="14605" max="14607" width="0" style="95" hidden="1" customWidth="1"/>
    <col min="14608" max="14608" width="11" style="95" customWidth="1"/>
    <col min="14609" max="14610" width="0" style="95" hidden="1" customWidth="1"/>
    <col min="14611" max="14611" width="16.140625" style="95" customWidth="1"/>
    <col min="14612" max="14830" width="8.85546875" style="95"/>
    <col min="14831" max="14831" width="5.140625" style="95" customWidth="1"/>
    <col min="14832" max="14832" width="21.28515625" style="95" customWidth="1"/>
    <col min="14833" max="14836" width="8.85546875" style="95"/>
    <col min="14837" max="14838" width="0" style="95" hidden="1" customWidth="1"/>
    <col min="14839" max="14852" width="8.85546875" style="95"/>
    <col min="14853" max="14854" width="0" style="95" hidden="1" customWidth="1"/>
    <col min="14855" max="14855" width="8.85546875" style="95"/>
    <col min="14856" max="14857" width="0" style="95" hidden="1" customWidth="1"/>
    <col min="14858" max="14860" width="8.85546875" style="95"/>
    <col min="14861" max="14863" width="0" style="95" hidden="1" customWidth="1"/>
    <col min="14864" max="14864" width="11" style="95" customWidth="1"/>
    <col min="14865" max="14866" width="0" style="95" hidden="1" customWidth="1"/>
    <col min="14867" max="14867" width="16.140625" style="95" customWidth="1"/>
    <col min="14868" max="15086" width="8.85546875" style="95"/>
    <col min="15087" max="15087" width="5.140625" style="95" customWidth="1"/>
    <col min="15088" max="15088" width="21.28515625" style="95" customWidth="1"/>
    <col min="15089" max="15092" width="8.85546875" style="95"/>
    <col min="15093" max="15094" width="0" style="95" hidden="1" customWidth="1"/>
    <col min="15095" max="15108" width="8.85546875" style="95"/>
    <col min="15109" max="15110" width="0" style="95" hidden="1" customWidth="1"/>
    <col min="15111" max="15111" width="8.85546875" style="95"/>
    <col min="15112" max="15113" width="0" style="95" hidden="1" customWidth="1"/>
    <col min="15114" max="15116" width="8.85546875" style="95"/>
    <col min="15117" max="15119" width="0" style="95" hidden="1" customWidth="1"/>
    <col min="15120" max="15120" width="11" style="95" customWidth="1"/>
    <col min="15121" max="15122" width="0" style="95" hidden="1" customWidth="1"/>
    <col min="15123" max="15123" width="16.140625" style="95" customWidth="1"/>
    <col min="15124" max="15342" width="8.85546875" style="95"/>
    <col min="15343" max="15343" width="5.140625" style="95" customWidth="1"/>
    <col min="15344" max="15344" width="21.28515625" style="95" customWidth="1"/>
    <col min="15345" max="15348" width="8.85546875" style="95"/>
    <col min="15349" max="15350" width="0" style="95" hidden="1" customWidth="1"/>
    <col min="15351" max="15364" width="8.85546875" style="95"/>
    <col min="15365" max="15366" width="0" style="95" hidden="1" customWidth="1"/>
    <col min="15367" max="15367" width="8.85546875" style="95"/>
    <col min="15368" max="15369" width="0" style="95" hidden="1" customWidth="1"/>
    <col min="15370" max="15372" width="8.85546875" style="95"/>
    <col min="15373" max="15375" width="0" style="95" hidden="1" customWidth="1"/>
    <col min="15376" max="15376" width="11" style="95" customWidth="1"/>
    <col min="15377" max="15378" width="0" style="95" hidden="1" customWidth="1"/>
    <col min="15379" max="15379" width="16.140625" style="95" customWidth="1"/>
    <col min="15380" max="15598" width="8.85546875" style="95"/>
    <col min="15599" max="15599" width="5.140625" style="95" customWidth="1"/>
    <col min="15600" max="15600" width="21.28515625" style="95" customWidth="1"/>
    <col min="15601" max="15604" width="8.85546875" style="95"/>
    <col min="15605" max="15606" width="0" style="95" hidden="1" customWidth="1"/>
    <col min="15607" max="15620" width="8.85546875" style="95"/>
    <col min="15621" max="15622" width="0" style="95" hidden="1" customWidth="1"/>
    <col min="15623" max="15623" width="8.85546875" style="95"/>
    <col min="15624" max="15625" width="0" style="95" hidden="1" customWidth="1"/>
    <col min="15626" max="15628" width="8.85546875" style="95"/>
    <col min="15629" max="15631" width="0" style="95" hidden="1" customWidth="1"/>
    <col min="15632" max="15632" width="11" style="95" customWidth="1"/>
    <col min="15633" max="15634" width="0" style="95" hidden="1" customWidth="1"/>
    <col min="15635" max="15635" width="16.140625" style="95" customWidth="1"/>
    <col min="15636" max="15854" width="8.85546875" style="95"/>
    <col min="15855" max="15855" width="5.140625" style="95" customWidth="1"/>
    <col min="15856" max="15856" width="21.28515625" style="95" customWidth="1"/>
    <col min="15857" max="15860" width="8.85546875" style="95"/>
    <col min="15861" max="15862" width="0" style="95" hidden="1" customWidth="1"/>
    <col min="15863" max="15876" width="8.85546875" style="95"/>
    <col min="15877" max="15878" width="0" style="95" hidden="1" customWidth="1"/>
    <col min="15879" max="15879" width="8.85546875" style="95"/>
    <col min="15880" max="15881" width="0" style="95" hidden="1" customWidth="1"/>
    <col min="15882" max="15884" width="8.85546875" style="95"/>
    <col min="15885" max="15887" width="0" style="95" hidden="1" customWidth="1"/>
    <col min="15888" max="15888" width="11" style="95" customWidth="1"/>
    <col min="15889" max="15890" width="0" style="95" hidden="1" customWidth="1"/>
    <col min="15891" max="15891" width="16.140625" style="95" customWidth="1"/>
    <col min="15892" max="16110" width="8.85546875" style="95"/>
    <col min="16111" max="16111" width="5.140625" style="95" customWidth="1"/>
    <col min="16112" max="16112" width="21.28515625" style="95" customWidth="1"/>
    <col min="16113" max="16116" width="8.85546875" style="95"/>
    <col min="16117" max="16118" width="0" style="95" hidden="1" customWidth="1"/>
    <col min="16119" max="16132" width="8.85546875" style="95"/>
    <col min="16133" max="16134" width="0" style="95" hidden="1" customWidth="1"/>
    <col min="16135" max="16135" width="8.85546875" style="95"/>
    <col min="16136" max="16137" width="0" style="95" hidden="1" customWidth="1"/>
    <col min="16138" max="16140" width="8.85546875" style="95"/>
    <col min="16141" max="16143" width="0" style="95" hidden="1" customWidth="1"/>
    <col min="16144" max="16144" width="11" style="95" customWidth="1"/>
    <col min="16145" max="16146" width="0" style="95" hidden="1" customWidth="1"/>
    <col min="16147" max="16147" width="16.140625" style="95" customWidth="1"/>
    <col min="16148" max="16384" width="8.85546875" style="95"/>
  </cols>
  <sheetData>
    <row r="1" spans="1:27" s="37" customFormat="1" ht="18.75" x14ac:dyDescent="0.3">
      <c r="B1" s="69" t="s">
        <v>185</v>
      </c>
      <c r="C1" s="69"/>
      <c r="D1" s="69"/>
      <c r="E1" s="69"/>
      <c r="F1" s="69"/>
      <c r="G1" s="69"/>
      <c r="H1" s="69"/>
      <c r="I1" s="69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91"/>
    </row>
    <row r="2" spans="1:27" s="37" customFormat="1" ht="15.75" x14ac:dyDescent="0.25">
      <c r="B2" s="92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91"/>
    </row>
    <row r="3" spans="1:27" ht="123.75" x14ac:dyDescent="0.2">
      <c r="A3" s="71"/>
      <c r="B3" s="93"/>
      <c r="C3" s="56" t="s">
        <v>177</v>
      </c>
      <c r="D3" s="56" t="s">
        <v>178</v>
      </c>
      <c r="E3" s="56" t="s">
        <v>179</v>
      </c>
      <c r="F3" s="56" t="s">
        <v>115</v>
      </c>
      <c r="G3" s="56" t="s">
        <v>116</v>
      </c>
      <c r="H3" s="56" t="s">
        <v>117</v>
      </c>
      <c r="I3" s="56" t="s">
        <v>118</v>
      </c>
      <c r="J3" s="56" t="s">
        <v>119</v>
      </c>
      <c r="K3" s="73" t="s">
        <v>120</v>
      </c>
      <c r="L3" s="73" t="s">
        <v>102</v>
      </c>
      <c r="M3" s="73" t="s">
        <v>103</v>
      </c>
      <c r="N3" s="73" t="s">
        <v>104</v>
      </c>
      <c r="O3" s="56" t="s">
        <v>105</v>
      </c>
      <c r="P3" s="74" t="s">
        <v>121</v>
      </c>
      <c r="Q3" s="74" t="s">
        <v>106</v>
      </c>
      <c r="R3" s="74" t="s">
        <v>107</v>
      </c>
      <c r="S3" s="74" t="s">
        <v>108</v>
      </c>
      <c r="T3" s="74" t="s">
        <v>140</v>
      </c>
      <c r="U3" s="56" t="s">
        <v>138</v>
      </c>
      <c r="V3" s="56" t="s">
        <v>180</v>
      </c>
      <c r="W3" s="75" t="s">
        <v>110</v>
      </c>
      <c r="X3" s="56" t="s">
        <v>136</v>
      </c>
      <c r="Y3" s="90" t="s">
        <v>181</v>
      </c>
      <c r="Z3" s="94"/>
    </row>
    <row r="4" spans="1:27" ht="15.75" hidden="1" x14ac:dyDescent="0.25">
      <c r="A4" s="96"/>
      <c r="B4" s="57" t="s">
        <v>22</v>
      </c>
      <c r="C4" s="76">
        <f t="shared" ref="C4:C37" si="0">SUM(D4,E4,F4,I4,O4,U4,V4,W4)</f>
        <v>967967.02627551032</v>
      </c>
      <c r="D4" s="76">
        <v>163417.51848999996</v>
      </c>
      <c r="E4" s="76">
        <v>440411.76277551026</v>
      </c>
      <c r="F4" s="76">
        <f>G4+H4</f>
        <v>43258.95248</v>
      </c>
      <c r="G4" s="76">
        <v>31252.95248</v>
      </c>
      <c r="H4" s="76">
        <v>12006</v>
      </c>
      <c r="I4" s="76">
        <f>J4+K4+L4+M4+N4</f>
        <v>206329.19742000004</v>
      </c>
      <c r="J4" s="76">
        <v>7064.9227899999996</v>
      </c>
      <c r="K4" s="76">
        <v>93245.975129999992</v>
      </c>
      <c r="L4" s="76">
        <v>47485.292870000019</v>
      </c>
      <c r="M4" s="76">
        <v>0</v>
      </c>
      <c r="N4" s="76">
        <v>58533.006630000003</v>
      </c>
      <c r="O4" s="76">
        <v>108618.21685999997</v>
      </c>
      <c r="P4" s="76">
        <v>70958.182950000002</v>
      </c>
      <c r="Q4" s="76">
        <v>102.64533000000006</v>
      </c>
      <c r="R4" s="76">
        <v>33451.027560000002</v>
      </c>
      <c r="S4" s="76">
        <v>4106.3610200000003</v>
      </c>
      <c r="T4" s="76">
        <v>0</v>
      </c>
      <c r="U4" s="76">
        <v>871</v>
      </c>
      <c r="V4" s="76">
        <v>5060.3779999999997</v>
      </c>
      <c r="W4" s="76">
        <v>2.5000000000000001E-4</v>
      </c>
      <c r="X4" s="76">
        <v>347904.25676000008</v>
      </c>
      <c r="Y4" s="76">
        <f t="shared" ref="Y4:Y37" si="1">C4+X4</f>
        <v>1315871.2830355105</v>
      </c>
      <c r="AA4" s="97"/>
    </row>
    <row r="5" spans="1:27" ht="15.75" hidden="1" x14ac:dyDescent="0.25">
      <c r="A5" s="96"/>
      <c r="B5" s="57" t="s">
        <v>23</v>
      </c>
      <c r="C5" s="76">
        <f t="shared" si="0"/>
        <v>1518790.9412700001</v>
      </c>
      <c r="D5" s="76">
        <v>167122.88795999993</v>
      </c>
      <c r="E5" s="76">
        <v>802818.13300000015</v>
      </c>
      <c r="F5" s="76">
        <f t="shared" ref="F5:F37" si="2">G5+H5</f>
        <v>75373.594490000003</v>
      </c>
      <c r="G5" s="76">
        <v>75373.594490000003</v>
      </c>
      <c r="H5" s="76"/>
      <c r="I5" s="76">
        <f t="shared" ref="I5:I37" si="3">J5+K5+L5+M5+N5</f>
        <v>367296.87800999999</v>
      </c>
      <c r="J5" s="76">
        <v>7639.7650899999999</v>
      </c>
      <c r="K5" s="76">
        <v>208613.42309999996</v>
      </c>
      <c r="L5" s="76">
        <v>59403.947950000002</v>
      </c>
      <c r="M5" s="76">
        <v>0</v>
      </c>
      <c r="N5" s="76">
        <v>91639.741869999998</v>
      </c>
      <c r="O5" s="76">
        <v>97293.612869999983</v>
      </c>
      <c r="P5" s="76">
        <v>77159.730059999973</v>
      </c>
      <c r="Q5" s="76">
        <v>46.772689999999983</v>
      </c>
      <c r="R5" s="76">
        <v>13957.290040000002</v>
      </c>
      <c r="S5" s="76">
        <v>6130.0440800000006</v>
      </c>
      <c r="T5" s="76">
        <v>-0.22</v>
      </c>
      <c r="U5" s="76">
        <v>2834</v>
      </c>
      <c r="V5" s="76">
        <v>6051.8349399999997</v>
      </c>
      <c r="W5" s="76">
        <v>0</v>
      </c>
      <c r="X5" s="76">
        <v>691200.90040000004</v>
      </c>
      <c r="Y5" s="76">
        <f t="shared" si="1"/>
        <v>2209991.84167</v>
      </c>
      <c r="AA5" s="97"/>
    </row>
    <row r="6" spans="1:27" ht="15.75" hidden="1" x14ac:dyDescent="0.25">
      <c r="A6" s="96"/>
      <c r="B6" s="57" t="s">
        <v>24</v>
      </c>
      <c r="C6" s="76">
        <f t="shared" si="0"/>
        <v>1039133.1817395918</v>
      </c>
      <c r="D6" s="76">
        <v>49119.388389999993</v>
      </c>
      <c r="E6" s="76">
        <v>694106.93697959185</v>
      </c>
      <c r="F6" s="76">
        <f t="shared" si="2"/>
        <v>23359.442220000001</v>
      </c>
      <c r="G6" s="76">
        <v>23359.442220000001</v>
      </c>
      <c r="H6" s="76"/>
      <c r="I6" s="76">
        <f t="shared" si="3"/>
        <v>131132.23725000001</v>
      </c>
      <c r="J6" s="76">
        <v>6753.4741899999999</v>
      </c>
      <c r="K6" s="76">
        <v>31508.59467000001</v>
      </c>
      <c r="L6" s="76">
        <v>49207.18505</v>
      </c>
      <c r="M6" s="76">
        <v>0</v>
      </c>
      <c r="N6" s="76">
        <v>43662.983339999999</v>
      </c>
      <c r="O6" s="76">
        <v>96717.264720000006</v>
      </c>
      <c r="P6" s="76">
        <v>74404.722170000008</v>
      </c>
      <c r="Q6" s="76">
        <v>-41.572150000000022</v>
      </c>
      <c r="R6" s="76">
        <v>14688.159970000001</v>
      </c>
      <c r="S6" s="76">
        <v>7666.0723600000001</v>
      </c>
      <c r="T6" s="76">
        <v>-0.12</v>
      </c>
      <c r="U6" s="76">
        <v>39320</v>
      </c>
      <c r="V6" s="76">
        <v>5371.3656000000001</v>
      </c>
      <c r="W6" s="76">
        <v>6.5465799999999996</v>
      </c>
      <c r="X6" s="76">
        <v>133866.61799</v>
      </c>
      <c r="Y6" s="76">
        <f t="shared" si="1"/>
        <v>1172999.7997295917</v>
      </c>
      <c r="AA6" s="97"/>
    </row>
    <row r="7" spans="1:27" ht="15.75" hidden="1" x14ac:dyDescent="0.25">
      <c r="A7" s="96"/>
      <c r="B7" s="57" t="s">
        <v>25</v>
      </c>
      <c r="C7" s="76">
        <f t="shared" si="0"/>
        <v>861280.81805040815</v>
      </c>
      <c r="D7" s="76">
        <v>21783.852720000003</v>
      </c>
      <c r="E7" s="76">
        <v>524981.52102040814</v>
      </c>
      <c r="F7" s="76">
        <f t="shared" si="2"/>
        <v>30398.143820000001</v>
      </c>
      <c r="G7" s="76">
        <v>30255.143820000001</v>
      </c>
      <c r="H7" s="76">
        <v>143</v>
      </c>
      <c r="I7" s="76">
        <f t="shared" si="3"/>
        <v>186062.06519999998</v>
      </c>
      <c r="J7" s="76">
        <v>10234.76555</v>
      </c>
      <c r="K7" s="76">
        <v>51798.583899999998</v>
      </c>
      <c r="L7" s="76">
        <v>60043.068899999991</v>
      </c>
      <c r="M7" s="76">
        <v>-5</v>
      </c>
      <c r="N7" s="76">
        <v>63990.646849999997</v>
      </c>
      <c r="O7" s="76">
        <v>93823.310280000049</v>
      </c>
      <c r="P7" s="76">
        <v>75197.897090000028</v>
      </c>
      <c r="Q7" s="76">
        <v>115.01302999999996</v>
      </c>
      <c r="R7" s="76">
        <v>11362.30063</v>
      </c>
      <c r="S7" s="76">
        <v>7148.0995300000004</v>
      </c>
      <c r="T7" s="76"/>
      <c r="U7" s="76"/>
      <c r="V7" s="76">
        <v>4231.9298500000004</v>
      </c>
      <c r="W7" s="76">
        <v>-4.8399999999999997E-3</v>
      </c>
      <c r="X7" s="76">
        <v>127699.77460999999</v>
      </c>
      <c r="Y7" s="76">
        <f t="shared" si="1"/>
        <v>988980.59266040812</v>
      </c>
      <c r="AA7" s="97"/>
    </row>
    <row r="8" spans="1:27" ht="15.75" hidden="1" x14ac:dyDescent="0.25">
      <c r="A8" s="96"/>
      <c r="B8" s="57" t="s">
        <v>26</v>
      </c>
      <c r="C8" s="76">
        <f t="shared" si="0"/>
        <v>344761.11095877551</v>
      </c>
      <c r="D8" s="76">
        <v>7713.948370000001</v>
      </c>
      <c r="E8" s="76">
        <v>212225.10693877551</v>
      </c>
      <c r="F8" s="76">
        <f t="shared" si="2"/>
        <v>13490.08555</v>
      </c>
      <c r="G8" s="76">
        <v>13490.08555</v>
      </c>
      <c r="H8" s="76"/>
      <c r="I8" s="76">
        <f t="shared" si="3"/>
        <v>67904.977679999996</v>
      </c>
      <c r="J8" s="76">
        <v>2909.7287000000001</v>
      </c>
      <c r="K8" s="76">
        <v>15813.495149999997</v>
      </c>
      <c r="L8" s="76">
        <v>19911.165959999998</v>
      </c>
      <c r="M8" s="76">
        <v>0</v>
      </c>
      <c r="N8" s="76">
        <v>29270.587869999999</v>
      </c>
      <c r="O8" s="76">
        <v>42230.254260000009</v>
      </c>
      <c r="P8" s="76">
        <v>31729.745470000002</v>
      </c>
      <c r="Q8" s="76">
        <v>86.551979999999986</v>
      </c>
      <c r="R8" s="76">
        <v>7756.828669999999</v>
      </c>
      <c r="S8" s="76">
        <v>2657.1281400000003</v>
      </c>
      <c r="T8" s="76"/>
      <c r="U8" s="76"/>
      <c r="V8" s="76">
        <v>1196.7381600000001</v>
      </c>
      <c r="W8" s="76">
        <v>0</v>
      </c>
      <c r="X8" s="76">
        <v>72679.420410000006</v>
      </c>
      <c r="Y8" s="76">
        <f t="shared" si="1"/>
        <v>417440.53136877553</v>
      </c>
      <c r="AA8" s="97"/>
    </row>
    <row r="9" spans="1:27" ht="15.75" hidden="1" x14ac:dyDescent="0.25">
      <c r="A9" s="96"/>
      <c r="B9" s="57" t="s">
        <v>27</v>
      </c>
      <c r="C9" s="76">
        <f t="shared" si="0"/>
        <v>845057.30560755113</v>
      </c>
      <c r="D9" s="76">
        <v>264193.20714000001</v>
      </c>
      <c r="E9" s="76">
        <v>340390.79587755108</v>
      </c>
      <c r="F9" s="76">
        <f t="shared" si="2"/>
        <v>33058.011330000001</v>
      </c>
      <c r="G9" s="76">
        <v>21922.011330000001</v>
      </c>
      <c r="H9" s="76">
        <v>11136</v>
      </c>
      <c r="I9" s="76">
        <f t="shared" si="3"/>
        <v>164957.81604000003</v>
      </c>
      <c r="J9" s="76">
        <v>7413.4655700000003</v>
      </c>
      <c r="K9" s="76">
        <v>89128.074550000019</v>
      </c>
      <c r="L9" s="76">
        <v>29295.105160000003</v>
      </c>
      <c r="M9" s="76">
        <v>0</v>
      </c>
      <c r="N9" s="76">
        <v>39121.170760000001</v>
      </c>
      <c r="O9" s="76">
        <v>41143.423670000018</v>
      </c>
      <c r="P9" s="76">
        <v>23575.746070000005</v>
      </c>
      <c r="Q9" s="76">
        <v>5.6464500000000051</v>
      </c>
      <c r="R9" s="76">
        <v>13892.53476</v>
      </c>
      <c r="S9" s="76">
        <v>3669.4963900000002</v>
      </c>
      <c r="T9" s="76"/>
      <c r="U9" s="76">
        <v>1</v>
      </c>
      <c r="V9" s="76">
        <v>1313.0515499999999</v>
      </c>
      <c r="W9" s="76">
        <v>0</v>
      </c>
      <c r="X9" s="76">
        <v>110730.05817</v>
      </c>
      <c r="Y9" s="76">
        <f t="shared" si="1"/>
        <v>955787.3637775511</v>
      </c>
      <c r="AA9" s="97"/>
    </row>
    <row r="10" spans="1:27" ht="15.75" hidden="1" x14ac:dyDescent="0.25">
      <c r="A10" s="96"/>
      <c r="B10" s="57" t="s">
        <v>28</v>
      </c>
      <c r="C10" s="76">
        <f t="shared" si="0"/>
        <v>271571.31923224498</v>
      </c>
      <c r="D10" s="76">
        <v>8179.1252000000004</v>
      </c>
      <c r="E10" s="76">
        <v>166941.2956122449</v>
      </c>
      <c r="F10" s="76">
        <f t="shared" si="2"/>
        <v>9661.8845000000001</v>
      </c>
      <c r="G10" s="76">
        <v>9661.8845000000001</v>
      </c>
      <c r="H10" s="76"/>
      <c r="I10" s="76">
        <f t="shared" si="3"/>
        <v>58646.184730000008</v>
      </c>
      <c r="J10" s="76">
        <v>1012.0209599999999</v>
      </c>
      <c r="K10" s="76">
        <v>13342.232940000002</v>
      </c>
      <c r="L10" s="76">
        <v>17820.621500000001</v>
      </c>
      <c r="M10" s="76">
        <v>0</v>
      </c>
      <c r="N10" s="76">
        <v>26471.30933</v>
      </c>
      <c r="O10" s="76">
        <v>27064.853709999996</v>
      </c>
      <c r="P10" s="76">
        <v>11444.11296</v>
      </c>
      <c r="Q10" s="76">
        <v>55.681370000000001</v>
      </c>
      <c r="R10" s="76">
        <v>13659.253829999998</v>
      </c>
      <c r="S10" s="76">
        <v>1905.80555</v>
      </c>
      <c r="T10" s="76"/>
      <c r="U10" s="76"/>
      <c r="V10" s="76">
        <v>1077.9754800000001</v>
      </c>
      <c r="W10" s="76">
        <v>0</v>
      </c>
      <c r="X10" s="76">
        <v>228846.96852999998</v>
      </c>
      <c r="Y10" s="76">
        <f t="shared" si="1"/>
        <v>500418.28776224493</v>
      </c>
      <c r="AA10" s="97"/>
    </row>
    <row r="11" spans="1:27" ht="15.75" hidden="1" x14ac:dyDescent="0.25">
      <c r="A11" s="96"/>
      <c r="B11" s="57" t="s">
        <v>29</v>
      </c>
      <c r="C11" s="76">
        <f t="shared" si="0"/>
        <v>747653.78540673468</v>
      </c>
      <c r="D11" s="76">
        <v>152664.98551</v>
      </c>
      <c r="E11" s="76">
        <v>401473.84983673471</v>
      </c>
      <c r="F11" s="76">
        <f t="shared" si="2"/>
        <v>21408.294180000001</v>
      </c>
      <c r="G11" s="76">
        <v>21408.294180000001</v>
      </c>
      <c r="H11" s="76"/>
      <c r="I11" s="76">
        <f t="shared" si="3"/>
        <v>129965.60476000002</v>
      </c>
      <c r="J11" s="76">
        <v>5150.5856800000001</v>
      </c>
      <c r="K11" s="76">
        <v>67394.143050000013</v>
      </c>
      <c r="L11" s="76">
        <v>30608.09548</v>
      </c>
      <c r="M11" s="76">
        <v>0</v>
      </c>
      <c r="N11" s="76">
        <v>26812.780549999999</v>
      </c>
      <c r="O11" s="76">
        <v>38046.062879999998</v>
      </c>
      <c r="P11" s="76">
        <v>25452.27116</v>
      </c>
      <c r="Q11" s="76">
        <v>107.39091999999998</v>
      </c>
      <c r="R11" s="76">
        <v>10741.471450000001</v>
      </c>
      <c r="S11" s="76">
        <v>1744.9293500000001</v>
      </c>
      <c r="T11" s="76"/>
      <c r="U11" s="76">
        <v>333</v>
      </c>
      <c r="V11" s="76">
        <v>3761.9900600000001</v>
      </c>
      <c r="W11" s="76">
        <v>-1.82E-3</v>
      </c>
      <c r="X11" s="76">
        <v>192711.53080000001</v>
      </c>
      <c r="Y11" s="76">
        <f t="shared" si="1"/>
        <v>940365.31620673463</v>
      </c>
      <c r="AA11" s="97"/>
    </row>
    <row r="12" spans="1:27" ht="15.75" hidden="1" x14ac:dyDescent="0.25">
      <c r="A12" s="96"/>
      <c r="B12" s="57" t="s">
        <v>30</v>
      </c>
      <c r="C12" s="76">
        <f t="shared" si="0"/>
        <v>2380636.0905108163</v>
      </c>
      <c r="D12" s="76">
        <v>1517690.9581900002</v>
      </c>
      <c r="E12" s="76">
        <v>504252.25604081631</v>
      </c>
      <c r="F12" s="76">
        <f t="shared" si="2"/>
        <v>28491.696960000001</v>
      </c>
      <c r="G12" s="76">
        <v>28491.696960000001</v>
      </c>
      <c r="H12" s="76"/>
      <c r="I12" s="76">
        <f t="shared" si="3"/>
        <v>203105.29887</v>
      </c>
      <c r="J12" s="76">
        <v>16757.15035</v>
      </c>
      <c r="K12" s="76">
        <v>52026.527400000006</v>
      </c>
      <c r="L12" s="76">
        <v>57648.988800000006</v>
      </c>
      <c r="M12" s="76">
        <v>0</v>
      </c>
      <c r="N12" s="76">
        <v>76672.632320000004</v>
      </c>
      <c r="O12" s="76">
        <v>120152.33831999998</v>
      </c>
      <c r="P12" s="76">
        <v>72499.155050000001</v>
      </c>
      <c r="Q12" s="76">
        <v>257.46115000000003</v>
      </c>
      <c r="R12" s="76">
        <v>40980.396500000003</v>
      </c>
      <c r="S12" s="76">
        <v>6415.3256200000005</v>
      </c>
      <c r="T12" s="76"/>
      <c r="U12" s="76">
        <v>1202</v>
      </c>
      <c r="V12" s="76">
        <v>5741.5421299999998</v>
      </c>
      <c r="W12" s="76">
        <v>0</v>
      </c>
      <c r="X12" s="76">
        <v>125511.03212999999</v>
      </c>
      <c r="Y12" s="76">
        <f t="shared" si="1"/>
        <v>2506147.1226408165</v>
      </c>
      <c r="AA12" s="97"/>
    </row>
    <row r="13" spans="1:27" ht="15.75" hidden="1" x14ac:dyDescent="0.25">
      <c r="A13" s="96"/>
      <c r="B13" s="57" t="s">
        <v>31</v>
      </c>
      <c r="C13" s="76">
        <f t="shared" si="0"/>
        <v>442448.73056714283</v>
      </c>
      <c r="D13" s="76">
        <v>85549.719439999986</v>
      </c>
      <c r="E13" s="76">
        <v>175125.20685714285</v>
      </c>
      <c r="F13" s="76">
        <f t="shared" si="2"/>
        <v>26407.18202</v>
      </c>
      <c r="G13" s="76">
        <v>26407.18202</v>
      </c>
      <c r="H13" s="76"/>
      <c r="I13" s="76">
        <f t="shared" si="3"/>
        <v>106217.9791</v>
      </c>
      <c r="J13" s="76">
        <v>2991.8147300000001</v>
      </c>
      <c r="K13" s="76">
        <v>61663.578120000006</v>
      </c>
      <c r="L13" s="76">
        <v>17079.734399999998</v>
      </c>
      <c r="M13" s="76">
        <v>0</v>
      </c>
      <c r="N13" s="76">
        <v>24482.851849999999</v>
      </c>
      <c r="O13" s="76">
        <v>47865.178189999999</v>
      </c>
      <c r="P13" s="76">
        <v>27908.412399999994</v>
      </c>
      <c r="Q13" s="76">
        <v>72.514719999999997</v>
      </c>
      <c r="R13" s="76">
        <v>17767.941409999999</v>
      </c>
      <c r="S13" s="76">
        <v>2116.3096599999999</v>
      </c>
      <c r="T13" s="76"/>
      <c r="U13" s="76"/>
      <c r="V13" s="76">
        <v>1283.46496</v>
      </c>
      <c r="W13" s="76">
        <v>0</v>
      </c>
      <c r="X13" s="76">
        <v>49100.895070000006</v>
      </c>
      <c r="Y13" s="76">
        <f t="shared" si="1"/>
        <v>491549.62563714286</v>
      </c>
      <c r="AA13" s="97"/>
    </row>
    <row r="14" spans="1:27" ht="15.75" hidden="1" x14ac:dyDescent="0.25">
      <c r="A14" s="96"/>
      <c r="B14" s="57" t="s">
        <v>32</v>
      </c>
      <c r="C14" s="76">
        <f t="shared" si="0"/>
        <v>656076.58575224492</v>
      </c>
      <c r="D14" s="76">
        <v>46327.508710000002</v>
      </c>
      <c r="E14" s="76">
        <v>369398.63761224493</v>
      </c>
      <c r="F14" s="76">
        <f t="shared" si="2"/>
        <v>26041.654829999999</v>
      </c>
      <c r="G14" s="76">
        <v>26041.654829999999</v>
      </c>
      <c r="H14" s="76"/>
      <c r="I14" s="76">
        <f t="shared" si="3"/>
        <v>138031.57224999997</v>
      </c>
      <c r="J14" s="76">
        <v>5271.6577699999998</v>
      </c>
      <c r="K14" s="76">
        <v>55746.716979999997</v>
      </c>
      <c r="L14" s="76">
        <v>38176.975899999983</v>
      </c>
      <c r="M14" s="76">
        <v>0</v>
      </c>
      <c r="N14" s="76">
        <v>38836.221599999997</v>
      </c>
      <c r="O14" s="76">
        <v>71166.99037</v>
      </c>
      <c r="P14" s="76">
        <v>48402.914699999987</v>
      </c>
      <c r="Q14" s="76">
        <v>114.83908000000001</v>
      </c>
      <c r="R14" s="76">
        <v>19441.604719999999</v>
      </c>
      <c r="S14" s="76">
        <v>3207.6318699999993</v>
      </c>
      <c r="T14" s="76"/>
      <c r="U14" s="76">
        <v>2253</v>
      </c>
      <c r="V14" s="76">
        <v>2857.2219799999998</v>
      </c>
      <c r="W14" s="76">
        <v>0</v>
      </c>
      <c r="X14" s="76">
        <v>75167.577279999998</v>
      </c>
      <c r="Y14" s="76">
        <f t="shared" si="1"/>
        <v>731244.16303224489</v>
      </c>
      <c r="AA14" s="97"/>
    </row>
    <row r="15" spans="1:27" ht="15.75" hidden="1" x14ac:dyDescent="0.25">
      <c r="A15" s="96"/>
      <c r="B15" s="57" t="s">
        <v>33</v>
      </c>
      <c r="C15" s="76">
        <f t="shared" si="0"/>
        <v>575250.14573510212</v>
      </c>
      <c r="D15" s="76">
        <v>138889.79628000004</v>
      </c>
      <c r="E15" s="76">
        <v>213347.41075510206</v>
      </c>
      <c r="F15" s="76">
        <f t="shared" si="2"/>
        <v>15658.581</v>
      </c>
      <c r="G15" s="76">
        <v>15658.581</v>
      </c>
      <c r="H15" s="76"/>
      <c r="I15" s="76">
        <f t="shared" si="3"/>
        <v>161197.29039000001</v>
      </c>
      <c r="J15" s="76">
        <v>6662.2505700000002</v>
      </c>
      <c r="K15" s="76">
        <v>90767.507190000004</v>
      </c>
      <c r="L15" s="76">
        <v>33317.60824999999</v>
      </c>
      <c r="M15" s="76">
        <v>0</v>
      </c>
      <c r="N15" s="76">
        <v>30449.92438</v>
      </c>
      <c r="O15" s="76">
        <v>41509.375510000013</v>
      </c>
      <c r="P15" s="76">
        <v>25063.997290000003</v>
      </c>
      <c r="Q15" s="76">
        <v>21.071769999999979</v>
      </c>
      <c r="R15" s="76">
        <v>14504.81121</v>
      </c>
      <c r="S15" s="76">
        <v>1919.4952400000002</v>
      </c>
      <c r="T15" s="76"/>
      <c r="U15" s="76">
        <v>2299</v>
      </c>
      <c r="V15" s="76">
        <v>2348.6918000000001</v>
      </c>
      <c r="W15" s="76">
        <v>0</v>
      </c>
      <c r="X15" s="76">
        <v>133811.82501000003</v>
      </c>
      <c r="Y15" s="76">
        <f t="shared" si="1"/>
        <v>709061.97074510215</v>
      </c>
      <c r="AA15" s="97"/>
    </row>
    <row r="16" spans="1:27" ht="15.75" hidden="1" x14ac:dyDescent="0.25">
      <c r="A16" s="96"/>
      <c r="B16" s="57" t="s">
        <v>34</v>
      </c>
      <c r="C16" s="76">
        <f t="shared" si="0"/>
        <v>4946304.6629287768</v>
      </c>
      <c r="D16" s="76">
        <v>1339865.5010300002</v>
      </c>
      <c r="E16" s="76">
        <v>2426527.6779387756</v>
      </c>
      <c r="F16" s="76">
        <f t="shared" si="2"/>
        <v>104418.52999</v>
      </c>
      <c r="G16" s="76">
        <v>104418.52999</v>
      </c>
      <c r="H16" s="76"/>
      <c r="I16" s="76">
        <f t="shared" si="3"/>
        <v>803704.13676000014</v>
      </c>
      <c r="J16" s="76">
        <v>19937.53803</v>
      </c>
      <c r="K16" s="76">
        <v>483753.47612000006</v>
      </c>
      <c r="L16" s="76">
        <v>125585.37047000004</v>
      </c>
      <c r="M16" s="76">
        <v>0</v>
      </c>
      <c r="N16" s="76">
        <v>174427.75214</v>
      </c>
      <c r="O16" s="76">
        <v>252439.61197000003</v>
      </c>
      <c r="P16" s="76">
        <v>227821.68295000002</v>
      </c>
      <c r="Q16" s="76">
        <v>218.98791</v>
      </c>
      <c r="R16" s="76">
        <v>2138.0641900000001</v>
      </c>
      <c r="S16" s="76">
        <v>22252.441729999999</v>
      </c>
      <c r="T16" s="76">
        <v>8.44</v>
      </c>
      <c r="U16" s="76">
        <v>4252</v>
      </c>
      <c r="V16" s="76">
        <v>15097.205239999999</v>
      </c>
      <c r="W16" s="76">
        <v>0</v>
      </c>
      <c r="X16" s="76">
        <v>186567.6066</v>
      </c>
      <c r="Y16" s="76">
        <f t="shared" si="1"/>
        <v>5132872.2695287764</v>
      </c>
      <c r="AA16" s="97"/>
    </row>
    <row r="17" spans="1:27" ht="15.75" hidden="1" x14ac:dyDescent="0.25">
      <c r="A17" s="96"/>
      <c r="B17" s="57" t="s">
        <v>35</v>
      </c>
      <c r="C17" s="76">
        <f t="shared" si="0"/>
        <v>348428.82498632651</v>
      </c>
      <c r="D17" s="76">
        <v>1451.3653299999996</v>
      </c>
      <c r="E17" s="76">
        <v>176368.03781632654</v>
      </c>
      <c r="F17" s="76">
        <f t="shared" si="2"/>
        <v>29538.90235</v>
      </c>
      <c r="G17" s="76">
        <v>29538.90235</v>
      </c>
      <c r="H17" s="76"/>
      <c r="I17" s="76">
        <f t="shared" si="3"/>
        <v>112989.61124</v>
      </c>
      <c r="J17" s="76">
        <v>3638.4185699999998</v>
      </c>
      <c r="K17" s="76">
        <v>63638.114989999995</v>
      </c>
      <c r="L17" s="76">
        <v>19478.616540000006</v>
      </c>
      <c r="M17" s="76">
        <v>0</v>
      </c>
      <c r="N17" s="76">
        <v>26234.461139999999</v>
      </c>
      <c r="O17" s="76">
        <v>26064.438010000005</v>
      </c>
      <c r="P17" s="76">
        <v>18300.247039999998</v>
      </c>
      <c r="Q17" s="76">
        <v>-71.210049999999967</v>
      </c>
      <c r="R17" s="76">
        <v>6332.3558799999992</v>
      </c>
      <c r="S17" s="76">
        <v>1503.0451400000002</v>
      </c>
      <c r="T17" s="76"/>
      <c r="U17" s="76">
        <v>311</v>
      </c>
      <c r="V17" s="76">
        <v>1705.4702400000001</v>
      </c>
      <c r="W17" s="76">
        <v>0</v>
      </c>
      <c r="X17" s="76">
        <v>71947.392110000001</v>
      </c>
      <c r="Y17" s="76">
        <f t="shared" si="1"/>
        <v>420376.21709632652</v>
      </c>
      <c r="AA17" s="97"/>
    </row>
    <row r="18" spans="1:27" ht="15.75" hidden="1" x14ac:dyDescent="0.25">
      <c r="A18" s="96"/>
      <c r="B18" s="57" t="s">
        <v>36</v>
      </c>
      <c r="C18" s="76">
        <f t="shared" si="0"/>
        <v>3255542.4818434697</v>
      </c>
      <c r="D18" s="76">
        <v>519044.67203999986</v>
      </c>
      <c r="E18" s="76">
        <v>1161132.6616734695</v>
      </c>
      <c r="F18" s="76">
        <f t="shared" si="2"/>
        <v>520818.60716999997</v>
      </c>
      <c r="G18" s="76">
        <v>43305.607170000003</v>
      </c>
      <c r="H18" s="76">
        <v>477513</v>
      </c>
      <c r="I18" s="76">
        <f t="shared" si="3"/>
        <v>704417.21830999991</v>
      </c>
      <c r="J18" s="76">
        <v>53848.321680000001</v>
      </c>
      <c r="K18" s="76">
        <v>255014.03297999996</v>
      </c>
      <c r="L18" s="76">
        <v>146642.13140000001</v>
      </c>
      <c r="M18" s="76">
        <v>106</v>
      </c>
      <c r="N18" s="76">
        <v>248806.73225</v>
      </c>
      <c r="O18" s="76">
        <v>334989.16421999998</v>
      </c>
      <c r="P18" s="76">
        <v>318818.82791999989</v>
      </c>
      <c r="Q18" s="76">
        <v>-39.158179999999902</v>
      </c>
      <c r="R18" s="76">
        <v>5664.08943</v>
      </c>
      <c r="S18" s="76">
        <v>10549.807049999998</v>
      </c>
      <c r="T18" s="76">
        <v>-4.4000000000000004</v>
      </c>
      <c r="U18" s="76">
        <v>6950</v>
      </c>
      <c r="V18" s="76">
        <v>8189.9745800000001</v>
      </c>
      <c r="W18" s="76">
        <v>0.18385000000000001</v>
      </c>
      <c r="X18" s="76">
        <v>165159.75149</v>
      </c>
      <c r="Y18" s="76">
        <f t="shared" si="1"/>
        <v>3420702.2333334698</v>
      </c>
      <c r="AA18" s="97"/>
    </row>
    <row r="19" spans="1:27" ht="15.75" hidden="1" x14ac:dyDescent="0.25">
      <c r="A19" s="96"/>
      <c r="B19" s="57" t="s">
        <v>37</v>
      </c>
      <c r="C19" s="76">
        <f t="shared" si="0"/>
        <v>1244776.5996200002</v>
      </c>
      <c r="D19" s="76">
        <v>561893.4972900002</v>
      </c>
      <c r="E19" s="76">
        <v>394534.95900000003</v>
      </c>
      <c r="F19" s="76">
        <f t="shared" si="2"/>
        <v>31072.400460000001</v>
      </c>
      <c r="G19" s="76">
        <v>29415.400460000001</v>
      </c>
      <c r="H19" s="76">
        <v>1657</v>
      </c>
      <c r="I19" s="76">
        <f t="shared" si="3"/>
        <v>173627.07220000002</v>
      </c>
      <c r="J19" s="76">
        <v>5152.9596199999996</v>
      </c>
      <c r="K19" s="76">
        <v>87803.863660000003</v>
      </c>
      <c r="L19" s="76">
        <v>35442.294590000012</v>
      </c>
      <c r="M19" s="76">
        <v>0</v>
      </c>
      <c r="N19" s="76">
        <v>45227.95433</v>
      </c>
      <c r="O19" s="76">
        <v>79633.637370000011</v>
      </c>
      <c r="P19" s="76">
        <v>59927.703130000002</v>
      </c>
      <c r="Q19" s="76">
        <v>53.466839999999998</v>
      </c>
      <c r="R19" s="76">
        <v>16314.54708</v>
      </c>
      <c r="S19" s="76">
        <v>3337.9203200000002</v>
      </c>
      <c r="T19" s="76"/>
      <c r="U19" s="76">
        <v>342</v>
      </c>
      <c r="V19" s="76">
        <v>3673.0333000000001</v>
      </c>
      <c r="W19" s="76">
        <v>0</v>
      </c>
      <c r="X19" s="76">
        <v>134412.66954999999</v>
      </c>
      <c r="Y19" s="76">
        <f t="shared" si="1"/>
        <v>1379189.2691700002</v>
      </c>
      <c r="AA19" s="97"/>
    </row>
    <row r="20" spans="1:27" ht="15.75" hidden="1" x14ac:dyDescent="0.25">
      <c r="A20" s="96"/>
      <c r="B20" s="57" t="s">
        <v>38</v>
      </c>
      <c r="C20" s="76">
        <f t="shared" si="0"/>
        <v>956630.35383530613</v>
      </c>
      <c r="D20" s="76">
        <v>584595.13946000009</v>
      </c>
      <c r="E20" s="76">
        <v>224050.17426530609</v>
      </c>
      <c r="F20" s="76">
        <f t="shared" si="2"/>
        <v>10793.05999</v>
      </c>
      <c r="G20" s="76">
        <v>10793.05999</v>
      </c>
      <c r="H20" s="76"/>
      <c r="I20" s="76">
        <f t="shared" si="3"/>
        <v>89115.56349</v>
      </c>
      <c r="J20" s="76">
        <v>3389.1968499999998</v>
      </c>
      <c r="K20" s="76">
        <v>27440.003050000003</v>
      </c>
      <c r="L20" s="76">
        <v>22089.892530000005</v>
      </c>
      <c r="M20" s="76">
        <v>0</v>
      </c>
      <c r="N20" s="76">
        <v>36196.471060000003</v>
      </c>
      <c r="O20" s="76">
        <v>46540.164799999984</v>
      </c>
      <c r="P20" s="76">
        <v>33157.184919999992</v>
      </c>
      <c r="Q20" s="76">
        <v>33.417540000000002</v>
      </c>
      <c r="R20" s="76">
        <v>10045.075769999999</v>
      </c>
      <c r="S20" s="76">
        <v>3304.48657</v>
      </c>
      <c r="T20" s="76"/>
      <c r="U20" s="76">
        <v>292</v>
      </c>
      <c r="V20" s="76">
        <v>1244.2518299999999</v>
      </c>
      <c r="W20" s="76">
        <v>0</v>
      </c>
      <c r="X20" s="76">
        <v>65833.565839999996</v>
      </c>
      <c r="Y20" s="76">
        <f t="shared" si="1"/>
        <v>1022463.9196753062</v>
      </c>
      <c r="AA20" s="97"/>
    </row>
    <row r="21" spans="1:27" ht="15.75" hidden="1" x14ac:dyDescent="0.25">
      <c r="A21" s="96"/>
      <c r="B21" s="57" t="s">
        <v>39</v>
      </c>
      <c r="C21" s="76">
        <f t="shared" si="0"/>
        <v>958810.61482755106</v>
      </c>
      <c r="D21" s="76">
        <v>54182.481720000003</v>
      </c>
      <c r="E21" s="76">
        <v>566323.23187755095</v>
      </c>
      <c r="F21" s="76">
        <f t="shared" si="2"/>
        <v>31064.68476</v>
      </c>
      <c r="G21" s="76">
        <v>30210.68476</v>
      </c>
      <c r="H21" s="76">
        <v>854</v>
      </c>
      <c r="I21" s="76">
        <f t="shared" si="3"/>
        <v>222397.98785</v>
      </c>
      <c r="J21" s="76">
        <v>10780.392830000001</v>
      </c>
      <c r="K21" s="76">
        <v>112457.47254</v>
      </c>
      <c r="L21" s="76">
        <v>49859.035060000017</v>
      </c>
      <c r="M21" s="76">
        <v>0</v>
      </c>
      <c r="N21" s="76">
        <v>49301.087420000003</v>
      </c>
      <c r="O21" s="76">
        <v>76547.74242000001</v>
      </c>
      <c r="P21" s="76">
        <v>64863.75824000001</v>
      </c>
      <c r="Q21" s="76">
        <v>263.11178000000007</v>
      </c>
      <c r="R21" s="76">
        <v>5649.0024800000001</v>
      </c>
      <c r="S21" s="76">
        <v>5771.8699200000001</v>
      </c>
      <c r="T21" s="76"/>
      <c r="U21" s="76">
        <v>3548</v>
      </c>
      <c r="V21" s="76">
        <v>4746.4862000000003</v>
      </c>
      <c r="W21" s="76">
        <v>0</v>
      </c>
      <c r="X21" s="76">
        <v>67733.753669999991</v>
      </c>
      <c r="Y21" s="76">
        <f t="shared" si="1"/>
        <v>1026544.3684975511</v>
      </c>
      <c r="AA21" s="97"/>
    </row>
    <row r="22" spans="1:27" ht="15.75" hidden="1" x14ac:dyDescent="0.25">
      <c r="A22" s="96"/>
      <c r="B22" s="57" t="s">
        <v>40</v>
      </c>
      <c r="C22" s="76">
        <f t="shared" si="0"/>
        <v>2232928.9848818365</v>
      </c>
      <c r="D22" s="76">
        <v>456094.70592999988</v>
      </c>
      <c r="E22" s="76">
        <v>987332.75459183671</v>
      </c>
      <c r="F22" s="76">
        <f t="shared" si="2"/>
        <v>27464.262599999998</v>
      </c>
      <c r="G22" s="76">
        <v>27464.262599999998</v>
      </c>
      <c r="H22" s="76"/>
      <c r="I22" s="76">
        <f t="shared" si="3"/>
        <v>265622.83461999998</v>
      </c>
      <c r="J22" s="76">
        <v>11763.337729999999</v>
      </c>
      <c r="K22" s="76">
        <v>92707.815450000024</v>
      </c>
      <c r="L22" s="76">
        <v>73636.131579999987</v>
      </c>
      <c r="M22" s="76">
        <v>0</v>
      </c>
      <c r="N22" s="76">
        <v>87515.549859999999</v>
      </c>
      <c r="O22" s="76">
        <v>237635.47217000011</v>
      </c>
      <c r="P22" s="76">
        <v>219824.35699000003</v>
      </c>
      <c r="Q22" s="76">
        <v>229.49402000000001</v>
      </c>
      <c r="R22" s="76">
        <v>9222.4995200000012</v>
      </c>
      <c r="S22" s="76">
        <v>8359.1155900000012</v>
      </c>
      <c r="T22" s="76"/>
      <c r="U22" s="76">
        <v>253270</v>
      </c>
      <c r="V22" s="76">
        <v>5508.9549699999998</v>
      </c>
      <c r="W22" s="76">
        <v>0</v>
      </c>
      <c r="X22" s="76">
        <v>85182.931229999987</v>
      </c>
      <c r="Y22" s="76">
        <f t="shared" si="1"/>
        <v>2318111.9161118362</v>
      </c>
      <c r="AA22" s="97"/>
    </row>
    <row r="23" spans="1:27" ht="15.75" hidden="1" x14ac:dyDescent="0.25">
      <c r="A23" s="96"/>
      <c r="B23" s="57" t="s">
        <v>41</v>
      </c>
      <c r="C23" s="76">
        <f t="shared" si="0"/>
        <v>665614.6522987755</v>
      </c>
      <c r="D23" s="76">
        <v>233077.58137000003</v>
      </c>
      <c r="E23" s="76">
        <v>235148.40293877549</v>
      </c>
      <c r="F23" s="76">
        <f t="shared" si="2"/>
        <v>24173.456750000001</v>
      </c>
      <c r="G23" s="76">
        <v>22376.456750000001</v>
      </c>
      <c r="H23" s="76">
        <v>1797</v>
      </c>
      <c r="I23" s="76">
        <f t="shared" si="3"/>
        <v>113914.28946999999</v>
      </c>
      <c r="J23" s="76">
        <v>4032.8640500000001</v>
      </c>
      <c r="K23" s="76">
        <v>27635.871709999999</v>
      </c>
      <c r="L23" s="76">
        <v>24551.781829999996</v>
      </c>
      <c r="M23" s="76">
        <v>0</v>
      </c>
      <c r="N23" s="76">
        <v>57693.77188</v>
      </c>
      <c r="O23" s="76">
        <v>56100.505349999992</v>
      </c>
      <c r="P23" s="76">
        <v>42826.869319999991</v>
      </c>
      <c r="Q23" s="76">
        <v>45.148449999999997</v>
      </c>
      <c r="R23" s="76">
        <v>10780.736120000001</v>
      </c>
      <c r="S23" s="76">
        <v>2447.7514599999995</v>
      </c>
      <c r="T23" s="76"/>
      <c r="U23" s="76"/>
      <c r="V23" s="76">
        <v>3201.29142</v>
      </c>
      <c r="W23" s="76">
        <v>-0.875</v>
      </c>
      <c r="X23" s="76">
        <v>71137.471139999994</v>
      </c>
      <c r="Y23" s="76">
        <f t="shared" si="1"/>
        <v>736752.12343877554</v>
      </c>
      <c r="AA23" s="97"/>
    </row>
    <row r="24" spans="1:27" ht="15.75" hidden="1" x14ac:dyDescent="0.25">
      <c r="A24" s="96"/>
      <c r="B24" s="57" t="s">
        <v>42</v>
      </c>
      <c r="C24" s="76">
        <f t="shared" si="0"/>
        <v>264702.61269938777</v>
      </c>
      <c r="D24" s="76">
        <v>723.88027000000011</v>
      </c>
      <c r="E24" s="76">
        <v>130059.59346938775</v>
      </c>
      <c r="F24" s="76">
        <f t="shared" si="2"/>
        <v>20662.416710000001</v>
      </c>
      <c r="G24" s="76">
        <v>20662.416710000001</v>
      </c>
      <c r="H24" s="76"/>
      <c r="I24" s="76">
        <f t="shared" si="3"/>
        <v>60430.913190000007</v>
      </c>
      <c r="J24" s="76">
        <v>3820.9294199999999</v>
      </c>
      <c r="K24" s="76">
        <v>12118.702410000002</v>
      </c>
      <c r="L24" s="76">
        <v>18758.920969999999</v>
      </c>
      <c r="M24" s="76">
        <v>0</v>
      </c>
      <c r="N24" s="76">
        <v>25732.360390000002</v>
      </c>
      <c r="O24" s="76">
        <v>51906.306229999995</v>
      </c>
      <c r="P24" s="76">
        <v>21966.728209999997</v>
      </c>
      <c r="Q24" s="76">
        <v>-35.858320000000006</v>
      </c>
      <c r="R24" s="76">
        <v>27715.618820000003</v>
      </c>
      <c r="S24" s="76">
        <v>2260.1543100000004</v>
      </c>
      <c r="T24" s="76">
        <v>0.34</v>
      </c>
      <c r="U24" s="76">
        <v>0.01</v>
      </c>
      <c r="V24" s="76">
        <v>919.49297000000001</v>
      </c>
      <c r="W24" s="76">
        <v>-1.3999999999999999E-4</v>
      </c>
      <c r="X24" s="76">
        <v>74877.526849999995</v>
      </c>
      <c r="Y24" s="76">
        <f t="shared" si="1"/>
        <v>339580.13954938774</v>
      </c>
      <c r="AA24" s="97"/>
    </row>
    <row r="25" spans="1:27" ht="15.75" hidden="1" x14ac:dyDescent="0.25">
      <c r="A25" s="96"/>
      <c r="B25" s="57" t="s">
        <v>43</v>
      </c>
      <c r="C25" s="76">
        <f t="shared" si="0"/>
        <v>630668.8765653061</v>
      </c>
      <c r="D25" s="76">
        <v>71975.660310000007</v>
      </c>
      <c r="E25" s="76">
        <v>364319.43526530609</v>
      </c>
      <c r="F25" s="76">
        <f t="shared" si="2"/>
        <v>18207.41649</v>
      </c>
      <c r="G25" s="76">
        <v>18207.41649</v>
      </c>
      <c r="H25" s="76"/>
      <c r="I25" s="76">
        <f t="shared" si="3"/>
        <v>104953.82519</v>
      </c>
      <c r="J25" s="76">
        <v>7399.90236</v>
      </c>
      <c r="K25" s="76">
        <v>36938.73747</v>
      </c>
      <c r="L25" s="76">
        <v>26064.224910000001</v>
      </c>
      <c r="M25" s="76">
        <v>0</v>
      </c>
      <c r="N25" s="76">
        <v>34550.960449999999</v>
      </c>
      <c r="O25" s="76">
        <v>67475.739699999991</v>
      </c>
      <c r="P25" s="76">
        <v>58192.011160000002</v>
      </c>
      <c r="Q25" s="76">
        <v>264.10254999999995</v>
      </c>
      <c r="R25" s="76">
        <v>6306.4126399999996</v>
      </c>
      <c r="S25" s="76">
        <v>2720.49199</v>
      </c>
      <c r="T25" s="76">
        <v>-7.28</v>
      </c>
      <c r="U25" s="76">
        <v>631</v>
      </c>
      <c r="V25" s="76">
        <v>3105.79961</v>
      </c>
      <c r="W25" s="76">
        <v>0</v>
      </c>
      <c r="X25" s="76">
        <v>107771.95484000001</v>
      </c>
      <c r="Y25" s="76">
        <f t="shared" si="1"/>
        <v>738440.83140530612</v>
      </c>
      <c r="AA25" s="97"/>
    </row>
    <row r="26" spans="1:27" ht="15.75" hidden="1" x14ac:dyDescent="0.25">
      <c r="A26" s="96"/>
      <c r="B26" s="57" t="s">
        <v>44</v>
      </c>
      <c r="C26" s="76">
        <f t="shared" si="0"/>
        <v>494275.68934183684</v>
      </c>
      <c r="D26" s="76">
        <v>-83514.862439999997</v>
      </c>
      <c r="E26" s="76">
        <v>248893.76659183676</v>
      </c>
      <c r="F26" s="76">
        <f t="shared" si="2"/>
        <v>22178.880120000002</v>
      </c>
      <c r="G26" s="76">
        <v>22178.880120000002</v>
      </c>
      <c r="H26" s="76"/>
      <c r="I26" s="76">
        <f t="shared" si="3"/>
        <v>250522.12591000006</v>
      </c>
      <c r="J26" s="76">
        <v>5626.47354</v>
      </c>
      <c r="K26" s="76">
        <v>188187.76868000004</v>
      </c>
      <c r="L26" s="76">
        <v>22905.716499999999</v>
      </c>
      <c r="M26" s="76">
        <v>0</v>
      </c>
      <c r="N26" s="76">
        <v>33802.16719</v>
      </c>
      <c r="O26" s="76">
        <v>44525.420759999994</v>
      </c>
      <c r="P26" s="76">
        <v>39039.03484</v>
      </c>
      <c r="Q26" s="76">
        <v>15.046809999999999</v>
      </c>
      <c r="R26" s="76">
        <v>3022.5411300000001</v>
      </c>
      <c r="S26" s="76">
        <v>2448.7979800000003</v>
      </c>
      <c r="T26" s="76"/>
      <c r="U26" s="76">
        <v>10057</v>
      </c>
      <c r="V26" s="76">
        <v>1613.3584000000001</v>
      </c>
      <c r="W26" s="76">
        <v>0</v>
      </c>
      <c r="X26" s="76">
        <v>50657.49577999999</v>
      </c>
      <c r="Y26" s="76">
        <f t="shared" si="1"/>
        <v>544933.18512183684</v>
      </c>
      <c r="AA26" s="97"/>
    </row>
    <row r="27" spans="1:27" ht="15.75" x14ac:dyDescent="0.25">
      <c r="A27" s="96"/>
      <c r="B27" s="57" t="s">
        <v>45</v>
      </c>
      <c r="C27" s="76">
        <f t="shared" si="0"/>
        <v>3852546.266828367</v>
      </c>
      <c r="D27" s="76">
        <v>813689.80810999998</v>
      </c>
      <c r="E27" s="76">
        <v>1812417.0359183671</v>
      </c>
      <c r="F27" s="76">
        <f t="shared" si="2"/>
        <v>38291.896209999999</v>
      </c>
      <c r="G27" s="76">
        <v>38291.896209999999</v>
      </c>
      <c r="H27" s="76"/>
      <c r="I27" s="76">
        <f t="shared" si="3"/>
        <v>833279.6729499998</v>
      </c>
      <c r="J27" s="76">
        <v>22558.29739</v>
      </c>
      <c r="K27" s="76">
        <v>480870.04373999988</v>
      </c>
      <c r="L27" s="76">
        <v>85492.452990000005</v>
      </c>
      <c r="M27" s="76">
        <v>0</v>
      </c>
      <c r="N27" s="76">
        <v>244358.87883</v>
      </c>
      <c r="O27" s="76">
        <v>343378.63588000007</v>
      </c>
      <c r="P27" s="76">
        <v>333447.69517000002</v>
      </c>
      <c r="Q27" s="76">
        <v>-120.96957000000003</v>
      </c>
      <c r="R27" s="76">
        <v>5411.7623600000006</v>
      </c>
      <c r="S27" s="76">
        <v>4640.1479200000003</v>
      </c>
      <c r="T27" s="76"/>
      <c r="U27" s="76">
        <v>5781</v>
      </c>
      <c r="V27" s="76">
        <v>5708.6850700000005</v>
      </c>
      <c r="W27" s="76">
        <v>-0.46731</v>
      </c>
      <c r="X27" s="76">
        <v>234354.43914</v>
      </c>
      <c r="Y27" s="76">
        <f t="shared" si="1"/>
        <v>4086900.7059683669</v>
      </c>
      <c r="AA27" s="97"/>
    </row>
    <row r="28" spans="1:27" ht="15.75" hidden="1" x14ac:dyDescent="0.25">
      <c r="A28" s="96"/>
      <c r="B28" s="57" t="s">
        <v>46</v>
      </c>
      <c r="C28" s="76">
        <f t="shared" si="0"/>
        <v>193026.27760959184</v>
      </c>
      <c r="D28" s="76">
        <v>2217.3534099999997</v>
      </c>
      <c r="E28" s="76">
        <v>110042.89297959184</v>
      </c>
      <c r="F28" s="76">
        <f t="shared" si="2"/>
        <v>12497.224759999999</v>
      </c>
      <c r="G28" s="76">
        <v>12497.224759999999</v>
      </c>
      <c r="H28" s="76"/>
      <c r="I28" s="76">
        <f t="shared" si="3"/>
        <v>45345.687689999992</v>
      </c>
      <c r="J28" s="76">
        <v>1900.5574300000001</v>
      </c>
      <c r="K28" s="76">
        <v>8432.2773099999977</v>
      </c>
      <c r="L28" s="76">
        <v>13638.05725</v>
      </c>
      <c r="M28" s="76">
        <v>0</v>
      </c>
      <c r="N28" s="76">
        <v>21374.795699999999</v>
      </c>
      <c r="O28" s="76">
        <v>22270.712770000006</v>
      </c>
      <c r="P28" s="76">
        <v>19923.750020000003</v>
      </c>
      <c r="Q28" s="76">
        <v>-27.860770000000002</v>
      </c>
      <c r="R28" s="76">
        <v>1423.7292500000001</v>
      </c>
      <c r="S28" s="76">
        <v>951.09427000000005</v>
      </c>
      <c r="T28" s="76"/>
      <c r="U28" s="76"/>
      <c r="V28" s="76">
        <v>652.40599999999995</v>
      </c>
      <c r="W28" s="76">
        <v>0</v>
      </c>
      <c r="X28" s="76">
        <v>12927.4563</v>
      </c>
      <c r="Y28" s="76">
        <f t="shared" si="1"/>
        <v>205953.73390959183</v>
      </c>
      <c r="AA28" s="97"/>
    </row>
    <row r="29" spans="1:27" ht="15.75" hidden="1" x14ac:dyDescent="0.25">
      <c r="A29" s="96"/>
      <c r="B29" s="57" t="s">
        <v>47</v>
      </c>
      <c r="C29" s="76">
        <f t="shared" si="0"/>
        <v>6957796.912138572</v>
      </c>
      <c r="D29" s="76">
        <v>4915267.7199000008</v>
      </c>
      <c r="E29" s="76">
        <v>1356830.6814285715</v>
      </c>
      <c r="F29" s="76">
        <f t="shared" si="2"/>
        <v>51386.368090000004</v>
      </c>
      <c r="G29" s="76">
        <v>47578.368090000004</v>
      </c>
      <c r="H29" s="76">
        <v>3808</v>
      </c>
      <c r="I29" s="76">
        <f t="shared" si="3"/>
        <v>346475.17336999997</v>
      </c>
      <c r="J29" s="76">
        <v>19834.734260000001</v>
      </c>
      <c r="K29" s="76">
        <v>69983.898109999995</v>
      </c>
      <c r="L29" s="76">
        <v>104467.28195</v>
      </c>
      <c r="M29" s="76">
        <v>63</v>
      </c>
      <c r="N29" s="76">
        <v>152126.25904999999</v>
      </c>
      <c r="O29" s="76">
        <v>275171.69214999996</v>
      </c>
      <c r="P29" s="76">
        <v>224781.34945999997</v>
      </c>
      <c r="Q29" s="76">
        <v>59.842540000000042</v>
      </c>
      <c r="R29" s="76">
        <v>36073.374189999995</v>
      </c>
      <c r="S29" s="76">
        <v>14235.458339999997</v>
      </c>
      <c r="T29" s="76">
        <v>21.67</v>
      </c>
      <c r="U29" s="76">
        <v>1948</v>
      </c>
      <c r="V29" s="76">
        <v>10717.2772</v>
      </c>
      <c r="W29" s="76">
        <v>0</v>
      </c>
      <c r="X29" s="76">
        <v>217551.43577000001</v>
      </c>
      <c r="Y29" s="76">
        <f t="shared" si="1"/>
        <v>7175348.3479085723</v>
      </c>
      <c r="AA29" s="97"/>
    </row>
    <row r="30" spans="1:27" ht="15.75" hidden="1" x14ac:dyDescent="0.25">
      <c r="A30" s="96"/>
      <c r="B30" s="57" t="s">
        <v>48</v>
      </c>
      <c r="C30" s="76">
        <f t="shared" si="0"/>
        <v>2022615.2200967348</v>
      </c>
      <c r="D30" s="76">
        <v>390752.21784999996</v>
      </c>
      <c r="E30" s="76">
        <v>922341.55383673473</v>
      </c>
      <c r="F30" s="76">
        <f t="shared" si="2"/>
        <v>41235.515720000003</v>
      </c>
      <c r="G30" s="76">
        <v>41023.515720000003</v>
      </c>
      <c r="H30" s="76">
        <v>212</v>
      </c>
      <c r="I30" s="76">
        <f t="shared" si="3"/>
        <v>457431.65560000011</v>
      </c>
      <c r="J30" s="76">
        <v>15572.39056</v>
      </c>
      <c r="K30" s="76">
        <v>213431.20937000011</v>
      </c>
      <c r="L30" s="76">
        <v>92126.521179999996</v>
      </c>
      <c r="M30" s="76">
        <v>0</v>
      </c>
      <c r="N30" s="76">
        <v>136301.53448999999</v>
      </c>
      <c r="O30" s="76">
        <v>203172.43003000005</v>
      </c>
      <c r="P30" s="76">
        <v>187559.94462000002</v>
      </c>
      <c r="Q30" s="76">
        <v>61.013460000000009</v>
      </c>
      <c r="R30" s="76">
        <v>10307.571420000002</v>
      </c>
      <c r="S30" s="76">
        <v>5243.9005299999999</v>
      </c>
      <c r="T30" s="76"/>
      <c r="U30" s="76">
        <v>210</v>
      </c>
      <c r="V30" s="76">
        <v>7471.8470600000001</v>
      </c>
      <c r="W30" s="76">
        <v>0</v>
      </c>
      <c r="X30" s="76">
        <v>235726.57548999999</v>
      </c>
      <c r="Y30" s="76">
        <f t="shared" si="1"/>
        <v>2258341.795586735</v>
      </c>
      <c r="AA30" s="97"/>
    </row>
    <row r="31" spans="1:27" ht="15.75" hidden="1" x14ac:dyDescent="0.25">
      <c r="A31" s="96"/>
      <c r="B31" s="57" t="s">
        <v>49</v>
      </c>
      <c r="C31" s="76">
        <f t="shared" si="0"/>
        <v>615817.01635061216</v>
      </c>
      <c r="D31" s="76">
        <v>7002.913410000001</v>
      </c>
      <c r="E31" s="76">
        <v>390825.94853061222</v>
      </c>
      <c r="F31" s="76">
        <f t="shared" si="2"/>
        <v>35071.278270000003</v>
      </c>
      <c r="G31" s="76">
        <v>35071.278270000003</v>
      </c>
      <c r="H31" s="76"/>
      <c r="I31" s="76">
        <f t="shared" si="3"/>
        <v>85494.122870000036</v>
      </c>
      <c r="J31" s="76">
        <v>7470.9045500000002</v>
      </c>
      <c r="K31" s="76">
        <v>-16192.176329999973</v>
      </c>
      <c r="L31" s="76">
        <v>39066.35414000001</v>
      </c>
      <c r="M31" s="76">
        <v>0</v>
      </c>
      <c r="N31" s="76">
        <v>55149.040509999999</v>
      </c>
      <c r="O31" s="76">
        <v>93280.833050000001</v>
      </c>
      <c r="P31" s="76">
        <v>67568.593449999971</v>
      </c>
      <c r="Q31" s="76">
        <v>48.238699999999994</v>
      </c>
      <c r="R31" s="76">
        <v>21894.79219</v>
      </c>
      <c r="S31" s="76">
        <v>3769.2087100000003</v>
      </c>
      <c r="T31" s="76"/>
      <c r="U31" s="76"/>
      <c r="V31" s="76">
        <v>4141.92022</v>
      </c>
      <c r="W31" s="76">
        <v>0</v>
      </c>
      <c r="X31" s="76">
        <v>204005.04083999997</v>
      </c>
      <c r="Y31" s="76">
        <f t="shared" si="1"/>
        <v>819822.05719061219</v>
      </c>
      <c r="AA31" s="97"/>
    </row>
    <row r="32" spans="1:27" ht="15.75" hidden="1" x14ac:dyDescent="0.25">
      <c r="A32" s="96"/>
      <c r="B32" s="57" t="s">
        <v>50</v>
      </c>
      <c r="C32" s="76">
        <f t="shared" si="0"/>
        <v>336602.55907632649</v>
      </c>
      <c r="D32" s="76">
        <v>47921.589019999999</v>
      </c>
      <c r="E32" s="76">
        <v>176650.34481632651</v>
      </c>
      <c r="F32" s="76">
        <f t="shared" si="2"/>
        <v>16285.9146</v>
      </c>
      <c r="G32" s="76">
        <v>16285.9146</v>
      </c>
      <c r="H32" s="76"/>
      <c r="I32" s="76">
        <f t="shared" si="3"/>
        <v>69089.67</v>
      </c>
      <c r="J32" s="76">
        <v>1648.3568600000001</v>
      </c>
      <c r="K32" s="76">
        <v>23380.114360000003</v>
      </c>
      <c r="L32" s="76">
        <v>19105.61291</v>
      </c>
      <c r="M32" s="76">
        <v>0</v>
      </c>
      <c r="N32" s="76">
        <v>24955.585869999999</v>
      </c>
      <c r="O32" s="76">
        <v>25607.921950000004</v>
      </c>
      <c r="P32" s="76">
        <v>17874.123829999997</v>
      </c>
      <c r="Q32" s="76">
        <v>90.488759999999999</v>
      </c>
      <c r="R32" s="76">
        <v>5795.3135600000005</v>
      </c>
      <c r="S32" s="76">
        <v>1847.9957999999999</v>
      </c>
      <c r="T32" s="76"/>
      <c r="U32" s="76"/>
      <c r="V32" s="76">
        <v>1047.1205500000001</v>
      </c>
      <c r="W32" s="76">
        <v>-1.8600000000000001E-3</v>
      </c>
      <c r="X32" s="76">
        <v>74428.946659999987</v>
      </c>
      <c r="Y32" s="76">
        <f t="shared" si="1"/>
        <v>411031.50573632645</v>
      </c>
      <c r="AA32" s="97"/>
    </row>
    <row r="33" spans="1:27" ht="15.75" hidden="1" x14ac:dyDescent="0.25">
      <c r="A33" s="96"/>
      <c r="B33" s="57" t="s">
        <v>51</v>
      </c>
      <c r="C33" s="76">
        <f t="shared" si="0"/>
        <v>814576.15074306121</v>
      </c>
      <c r="D33" s="76">
        <v>173503.20634000003</v>
      </c>
      <c r="E33" s="76">
        <v>333335.99765306117</v>
      </c>
      <c r="F33" s="76">
        <f t="shared" si="2"/>
        <v>31335.971959999999</v>
      </c>
      <c r="G33" s="76">
        <v>31168.971959999999</v>
      </c>
      <c r="H33" s="76">
        <v>167</v>
      </c>
      <c r="I33" s="76">
        <f t="shared" si="3"/>
        <v>149632.43979999999</v>
      </c>
      <c r="J33" s="76">
        <v>4441.9120999999996</v>
      </c>
      <c r="K33" s="76">
        <v>30868.838000000007</v>
      </c>
      <c r="L33" s="76">
        <v>41061.851239999996</v>
      </c>
      <c r="M33" s="76">
        <v>0</v>
      </c>
      <c r="N33" s="76">
        <v>73259.838459999999</v>
      </c>
      <c r="O33" s="76">
        <v>77742.534069999994</v>
      </c>
      <c r="P33" s="76">
        <v>69910.919719999991</v>
      </c>
      <c r="Q33" s="76">
        <v>18.271529999999995</v>
      </c>
      <c r="R33" s="76">
        <v>5425.1168399999988</v>
      </c>
      <c r="S33" s="76">
        <v>2388.2219800000007</v>
      </c>
      <c r="T33" s="76"/>
      <c r="U33" s="76">
        <v>45191</v>
      </c>
      <c r="V33" s="76">
        <v>3835.00092</v>
      </c>
      <c r="W33" s="76">
        <v>0</v>
      </c>
      <c r="X33" s="76">
        <v>81089.173750000016</v>
      </c>
      <c r="Y33" s="76">
        <f t="shared" si="1"/>
        <v>895665.32449306129</v>
      </c>
      <c r="AA33" s="97"/>
    </row>
    <row r="34" spans="1:27" ht="15.75" hidden="1" x14ac:dyDescent="0.25">
      <c r="A34" s="96"/>
      <c r="B34" s="57" t="s">
        <v>52</v>
      </c>
      <c r="C34" s="76">
        <f t="shared" si="0"/>
        <v>680041.1700912246</v>
      </c>
      <c r="D34" s="76">
        <v>273850.79729000008</v>
      </c>
      <c r="E34" s="76">
        <v>245743.8620612245</v>
      </c>
      <c r="F34" s="76">
        <f t="shared" si="2"/>
        <v>20494.46601</v>
      </c>
      <c r="G34" s="76">
        <v>20494.46601</v>
      </c>
      <c r="H34" s="76"/>
      <c r="I34" s="76">
        <f t="shared" si="3"/>
        <v>94329.61122999998</v>
      </c>
      <c r="J34" s="76">
        <v>4016.7573299999999</v>
      </c>
      <c r="K34" s="76">
        <v>48898.234899999981</v>
      </c>
      <c r="L34" s="76">
        <v>22461.170699999999</v>
      </c>
      <c r="M34" s="76">
        <v>0</v>
      </c>
      <c r="N34" s="76">
        <v>18953.4483</v>
      </c>
      <c r="O34" s="76">
        <v>43519.67518000002</v>
      </c>
      <c r="P34" s="76">
        <v>24825.229810000001</v>
      </c>
      <c r="Q34" s="76">
        <v>-63.524569999999997</v>
      </c>
      <c r="R34" s="76">
        <v>15721.745999999999</v>
      </c>
      <c r="S34" s="76">
        <v>3036.2239399999999</v>
      </c>
      <c r="T34" s="76"/>
      <c r="U34" s="76">
        <v>-3</v>
      </c>
      <c r="V34" s="76">
        <v>2105.7583199999999</v>
      </c>
      <c r="W34" s="76">
        <v>0</v>
      </c>
      <c r="X34" s="76">
        <v>78858.593599999993</v>
      </c>
      <c r="Y34" s="76">
        <f t="shared" si="1"/>
        <v>758899.76369122462</v>
      </c>
      <c r="AA34" s="97"/>
    </row>
    <row r="35" spans="1:27" ht="15.75" hidden="1" x14ac:dyDescent="0.25">
      <c r="A35" s="96"/>
      <c r="B35" s="57" t="s">
        <v>122</v>
      </c>
      <c r="C35" s="76">
        <f t="shared" si="0"/>
        <v>2232164.786343636</v>
      </c>
      <c r="D35" s="76">
        <v>421623.75234000001</v>
      </c>
      <c r="E35" s="76">
        <v>1118729.3393636362</v>
      </c>
      <c r="F35" s="76">
        <f t="shared" si="2"/>
        <v>18098.315760000001</v>
      </c>
      <c r="G35" s="76">
        <v>17807.315760000001</v>
      </c>
      <c r="H35" s="76">
        <v>291</v>
      </c>
      <c r="I35" s="76">
        <f t="shared" si="3"/>
        <v>285461.75753</v>
      </c>
      <c r="J35" s="76">
        <v>21230.98849</v>
      </c>
      <c r="K35" s="76">
        <v>87232.90118999999</v>
      </c>
      <c r="L35" s="76">
        <v>86990.123770000006</v>
      </c>
      <c r="M35" s="76">
        <v>168</v>
      </c>
      <c r="N35" s="76">
        <v>89839.744080000004</v>
      </c>
      <c r="O35" s="76">
        <v>378354.23524000001</v>
      </c>
      <c r="P35" s="76">
        <v>326751.20064000005</v>
      </c>
      <c r="Q35" s="76">
        <v>-47.273489999999981</v>
      </c>
      <c r="R35" s="76">
        <v>34550.803639999991</v>
      </c>
      <c r="S35" s="76">
        <v>17099.804499999998</v>
      </c>
      <c r="T35" s="76">
        <v>-0.3</v>
      </c>
      <c r="U35" s="76">
        <v>931</v>
      </c>
      <c r="V35" s="76">
        <v>8966.3861099999995</v>
      </c>
      <c r="W35" s="76">
        <v>0</v>
      </c>
      <c r="X35" s="76">
        <v>233321.85746</v>
      </c>
      <c r="Y35" s="76">
        <f t="shared" si="1"/>
        <v>2465486.6438036361</v>
      </c>
      <c r="AA35" s="97"/>
    </row>
    <row r="36" spans="1:27" ht="15.75" hidden="1" x14ac:dyDescent="0.25">
      <c r="A36" s="96"/>
      <c r="B36" s="57" t="s">
        <v>53</v>
      </c>
      <c r="C36" s="76">
        <f t="shared" si="0"/>
        <v>10046926.808473637</v>
      </c>
      <c r="D36" s="76">
        <v>4972261.7854300011</v>
      </c>
      <c r="E36" s="76">
        <v>1400216.7943636363</v>
      </c>
      <c r="F36" s="76">
        <f t="shared" si="2"/>
        <v>67365.818599999999</v>
      </c>
      <c r="G36" s="76">
        <v>10076.818600000001</v>
      </c>
      <c r="H36" s="76">
        <v>57289</v>
      </c>
      <c r="I36" s="76">
        <f t="shared" si="3"/>
        <v>3551016.4739199998</v>
      </c>
      <c r="J36" s="76">
        <v>16608.993559999999</v>
      </c>
      <c r="K36" s="76">
        <v>3408629.63472</v>
      </c>
      <c r="L36" s="76">
        <v>55733.303089999994</v>
      </c>
      <c r="M36" s="76">
        <v>0</v>
      </c>
      <c r="N36" s="76">
        <v>70044.542549999998</v>
      </c>
      <c r="O36" s="76">
        <v>53290.730240000004</v>
      </c>
      <c r="P36" s="76">
        <v>49302.180859999993</v>
      </c>
      <c r="Q36" s="76">
        <v>-32.515840000000026</v>
      </c>
      <c r="R36" s="76">
        <v>407.54751000000005</v>
      </c>
      <c r="S36" s="76">
        <v>3620.2677100000001</v>
      </c>
      <c r="T36" s="76">
        <v>-6.75</v>
      </c>
      <c r="U36" s="76"/>
      <c r="V36" s="76">
        <v>2775.2058200000001</v>
      </c>
      <c r="W36" s="76">
        <v>1E-4</v>
      </c>
      <c r="X36" s="76">
        <v>110177.67871000002</v>
      </c>
      <c r="Y36" s="76">
        <f t="shared" si="1"/>
        <v>10157104.487183638</v>
      </c>
      <c r="AA36" s="97"/>
    </row>
    <row r="37" spans="1:27" ht="15.75" hidden="1" x14ac:dyDescent="0.25">
      <c r="A37" s="96"/>
      <c r="B37" s="57" t="s">
        <v>54</v>
      </c>
      <c r="C37" s="76">
        <f t="shared" si="0"/>
        <v>73238352.284989074</v>
      </c>
      <c r="D37" s="76">
        <v>18075001.32489999</v>
      </c>
      <c r="E37" s="76">
        <v>33892706.121909089</v>
      </c>
      <c r="F37" s="76">
        <f t="shared" si="2"/>
        <v>2295699.2382800002</v>
      </c>
      <c r="G37" s="76">
        <v>72212.238280000005</v>
      </c>
      <c r="H37" s="76">
        <v>2223487</v>
      </c>
      <c r="I37" s="76">
        <f t="shared" si="3"/>
        <v>9710049.8201200031</v>
      </c>
      <c r="J37" s="76">
        <v>493152.25426999998</v>
      </c>
      <c r="K37" s="76">
        <v>5779160.1916900026</v>
      </c>
      <c r="L37" s="76">
        <v>1855535.9370200001</v>
      </c>
      <c r="M37" s="76">
        <v>3255</v>
      </c>
      <c r="N37" s="76">
        <v>1578946.4371400001</v>
      </c>
      <c r="O37" s="76">
        <v>9046406.8751799855</v>
      </c>
      <c r="P37" s="76">
        <v>8780618.1231499892</v>
      </c>
      <c r="Q37" s="76">
        <v>1254.2475300000015</v>
      </c>
      <c r="R37" s="76">
        <v>15413.059180000002</v>
      </c>
      <c r="S37" s="76">
        <v>248866.10565000001</v>
      </c>
      <c r="T37" s="76">
        <v>255.34</v>
      </c>
      <c r="U37" s="76">
        <v>34180</v>
      </c>
      <c r="V37" s="76">
        <v>183972.89058000001</v>
      </c>
      <c r="W37" s="76">
        <v>336.01402000000002</v>
      </c>
      <c r="X37" s="76">
        <v>1734809.94194</v>
      </c>
      <c r="Y37" s="76">
        <f t="shared" si="1"/>
        <v>74973162.226929069</v>
      </c>
      <c r="AA37" s="97"/>
    </row>
    <row r="38" spans="1:27" ht="15.75" hidden="1" x14ac:dyDescent="0.25">
      <c r="A38" s="96"/>
      <c r="B38" s="58" t="s">
        <v>55</v>
      </c>
      <c r="C38" s="77">
        <f t="shared" ref="C38:Y38" si="4">SUM(C4:C37)</f>
        <v>127639776.84767553</v>
      </c>
      <c r="D38" s="77">
        <f t="shared" si="4"/>
        <v>36455134.986709997</v>
      </c>
      <c r="E38" s="77">
        <f t="shared" si="4"/>
        <v>53520004.181595549</v>
      </c>
      <c r="F38" s="77">
        <f t="shared" si="4"/>
        <v>3814762.14903</v>
      </c>
      <c r="G38" s="77">
        <f t="shared" si="4"/>
        <v>1024402.1490300002</v>
      </c>
      <c r="H38" s="77">
        <f t="shared" si="4"/>
        <v>2790360</v>
      </c>
      <c r="I38" s="77">
        <f t="shared" si="4"/>
        <v>20450148.765010003</v>
      </c>
      <c r="J38" s="77">
        <f t="shared" si="4"/>
        <v>817688.08343</v>
      </c>
      <c r="K38" s="77">
        <f t="shared" si="4"/>
        <v>12353439.878300004</v>
      </c>
      <c r="L38" s="77">
        <f t="shared" si="4"/>
        <v>3440690.5728399996</v>
      </c>
      <c r="M38" s="77">
        <f t="shared" si="4"/>
        <v>3587</v>
      </c>
      <c r="N38" s="77">
        <f t="shared" si="4"/>
        <v>3834743.2304399996</v>
      </c>
      <c r="O38" s="77">
        <f t="shared" si="4"/>
        <v>12661685.360379986</v>
      </c>
      <c r="P38" s="77">
        <f t="shared" si="4"/>
        <v>11771098.402819989</v>
      </c>
      <c r="Q38" s="77">
        <f t="shared" si="4"/>
        <v>3160.5239700000016</v>
      </c>
      <c r="R38" s="77">
        <f t="shared" si="4"/>
        <v>467819.37994999986</v>
      </c>
      <c r="S38" s="77">
        <f t="shared" si="4"/>
        <v>419341.01022000005</v>
      </c>
      <c r="T38" s="77">
        <f t="shared" si="4"/>
        <v>266.72000000000003</v>
      </c>
      <c r="U38" s="77">
        <f t="shared" si="4"/>
        <v>417004.01</v>
      </c>
      <c r="V38" s="77">
        <f t="shared" si="4"/>
        <v>320696.00112000003</v>
      </c>
      <c r="W38" s="77">
        <f t="shared" si="4"/>
        <v>341.39383000000004</v>
      </c>
      <c r="X38" s="77">
        <f t="shared" si="4"/>
        <v>6587764.1159200007</v>
      </c>
      <c r="Y38" s="77">
        <f t="shared" si="4"/>
        <v>134227540.96359551</v>
      </c>
      <c r="Z38" s="77"/>
      <c r="AA38" s="97"/>
    </row>
    <row r="40" spans="1:27" s="78" customFormat="1" x14ac:dyDescent="0.2">
      <c r="B40" s="3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27"/>
  <sheetViews>
    <sheetView zoomScale="90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activeCell="F37" sqref="F37"/>
    </sheetView>
  </sheetViews>
  <sheetFormatPr defaultColWidth="9.140625" defaultRowHeight="12.75" x14ac:dyDescent="0.2"/>
  <cols>
    <col min="1" max="1" width="4.85546875" style="36" customWidth="1"/>
    <col min="2" max="2" width="20" style="36" customWidth="1"/>
    <col min="3" max="3" width="18" style="38" customWidth="1"/>
    <col min="4" max="4" width="13.42578125" style="38" customWidth="1"/>
    <col min="5" max="5" width="17" style="38" customWidth="1"/>
    <col min="6" max="6" width="13.28515625" style="38" customWidth="1"/>
    <col min="7" max="7" width="16.42578125" style="38" customWidth="1"/>
    <col min="8" max="8" width="14.5703125" style="38" customWidth="1"/>
    <col min="9" max="9" width="16.28515625" style="38" customWidth="1"/>
    <col min="10" max="10" width="13.85546875" style="38" customWidth="1"/>
    <col min="11" max="11" width="16.42578125" style="38" customWidth="1"/>
    <col min="12" max="12" width="13.28515625" style="38" customWidth="1"/>
    <col min="13" max="13" width="9.140625" style="36"/>
    <col min="14" max="14" width="7.42578125" style="36" customWidth="1"/>
    <col min="15" max="16384" width="9.140625" style="36"/>
  </cols>
  <sheetData>
    <row r="1" spans="1:13" x14ac:dyDescent="0.2">
      <c r="A1" s="286" t="s">
        <v>123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3" x14ac:dyDescent="0.2">
      <c r="A2" s="286" t="s">
        <v>124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</row>
    <row r="3" spans="1:13" x14ac:dyDescent="0.2">
      <c r="A3" s="287" t="s">
        <v>186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</row>
    <row r="4" spans="1:13" x14ac:dyDescent="0.2">
      <c r="B4" s="101" t="s">
        <v>187</v>
      </c>
      <c r="C4" s="38" t="s">
        <v>196</v>
      </c>
    </row>
    <row r="5" spans="1:13" ht="12.75" customHeight="1" x14ac:dyDescent="0.2">
      <c r="A5" s="288" t="s">
        <v>125</v>
      </c>
      <c r="B5" s="288" t="s">
        <v>56</v>
      </c>
      <c r="C5" s="291" t="s">
        <v>126</v>
      </c>
      <c r="D5" s="291"/>
      <c r="E5" s="291"/>
      <c r="F5" s="291"/>
      <c r="G5" s="291"/>
      <c r="H5" s="291"/>
      <c r="I5" s="291"/>
      <c r="J5" s="291"/>
      <c r="K5" s="291"/>
      <c r="L5" s="291"/>
    </row>
    <row r="6" spans="1:13" ht="25.5" customHeight="1" x14ac:dyDescent="0.2">
      <c r="A6" s="289"/>
      <c r="B6" s="289"/>
      <c r="C6" s="292" t="s">
        <v>188</v>
      </c>
      <c r="D6" s="292"/>
      <c r="E6" s="292" t="s">
        <v>189</v>
      </c>
      <c r="F6" s="292"/>
      <c r="G6" s="293" t="s">
        <v>139</v>
      </c>
      <c r="H6" s="294"/>
      <c r="I6" s="292" t="s">
        <v>190</v>
      </c>
      <c r="J6" s="292"/>
      <c r="K6" s="292" t="s">
        <v>191</v>
      </c>
      <c r="L6" s="292"/>
    </row>
    <row r="7" spans="1:13" ht="12.75" customHeight="1" x14ac:dyDescent="0.2">
      <c r="A7" s="289"/>
      <c r="B7" s="289"/>
      <c r="C7" s="285" t="s">
        <v>57</v>
      </c>
      <c r="D7" s="285" t="s">
        <v>127</v>
      </c>
      <c r="E7" s="285" t="s">
        <v>57</v>
      </c>
      <c r="F7" s="285" t="s">
        <v>127</v>
      </c>
      <c r="G7" s="285" t="s">
        <v>57</v>
      </c>
      <c r="H7" s="285" t="s">
        <v>127</v>
      </c>
      <c r="I7" s="285" t="s">
        <v>57</v>
      </c>
      <c r="J7" s="285" t="s">
        <v>127</v>
      </c>
      <c r="K7" s="285" t="s">
        <v>57</v>
      </c>
      <c r="L7" s="285" t="s">
        <v>127</v>
      </c>
    </row>
    <row r="8" spans="1:13" ht="17.25" customHeight="1" x14ac:dyDescent="0.2">
      <c r="A8" s="289"/>
      <c r="B8" s="289"/>
      <c r="C8" s="285"/>
      <c r="D8" s="285"/>
      <c r="E8" s="285"/>
      <c r="F8" s="285"/>
      <c r="G8" s="285"/>
      <c r="H8" s="285"/>
      <c r="I8" s="285"/>
      <c r="J8" s="285"/>
      <c r="K8" s="285"/>
      <c r="L8" s="285"/>
    </row>
    <row r="9" spans="1:13" ht="47.25" customHeight="1" x14ac:dyDescent="0.2">
      <c r="A9" s="290"/>
      <c r="B9" s="290"/>
      <c r="C9" s="285"/>
      <c r="D9" s="285"/>
      <c r="E9" s="285"/>
      <c r="F9" s="285"/>
      <c r="G9" s="285"/>
      <c r="H9" s="285"/>
      <c r="I9" s="285"/>
      <c r="J9" s="285"/>
      <c r="K9" s="285"/>
      <c r="L9" s="285"/>
    </row>
    <row r="10" spans="1:13" ht="15" hidden="1" x14ac:dyDescent="0.25">
      <c r="A10" s="39">
        <v>1</v>
      </c>
      <c r="B10" s="39" t="s">
        <v>22</v>
      </c>
      <c r="C10" s="40">
        <v>244750</v>
      </c>
      <c r="D10" s="40">
        <v>688133</v>
      </c>
      <c r="E10" s="40">
        <v>260169</v>
      </c>
      <c r="F10" s="40">
        <v>708777</v>
      </c>
      <c r="G10" s="40">
        <v>277080</v>
      </c>
      <c r="H10" s="40">
        <v>730040</v>
      </c>
      <c r="I10" s="40">
        <v>295645</v>
      </c>
      <c r="J10" s="40">
        <v>751942</v>
      </c>
      <c r="K10" s="40">
        <v>316340</v>
      </c>
      <c r="L10" s="40">
        <v>774500</v>
      </c>
      <c r="M10" s="59"/>
    </row>
    <row r="11" spans="1:13" ht="15" hidden="1" x14ac:dyDescent="0.25">
      <c r="A11" s="39">
        <v>2</v>
      </c>
      <c r="B11" s="39" t="s">
        <v>23</v>
      </c>
      <c r="C11" s="40">
        <v>786019</v>
      </c>
      <c r="D11" s="40">
        <v>181235</v>
      </c>
      <c r="E11" s="40">
        <v>1198279</v>
      </c>
      <c r="F11" s="40">
        <v>121179</v>
      </c>
      <c r="G11" s="40">
        <v>1222245</v>
      </c>
      <c r="H11" s="40">
        <v>175924</v>
      </c>
      <c r="I11" s="40">
        <v>1271134</v>
      </c>
      <c r="J11" s="40">
        <v>184691</v>
      </c>
      <c r="K11" s="40">
        <v>1272405</v>
      </c>
      <c r="L11" s="40">
        <v>184876</v>
      </c>
      <c r="M11" s="59"/>
    </row>
    <row r="12" spans="1:13" s="61" customFormat="1" ht="15" hidden="1" x14ac:dyDescent="0.25">
      <c r="A12" s="98">
        <v>3</v>
      </c>
      <c r="B12" s="39" t="s">
        <v>24</v>
      </c>
      <c r="C12" s="40">
        <v>109455</v>
      </c>
      <c r="D12" s="40">
        <v>265030</v>
      </c>
      <c r="E12" s="40">
        <v>92730</v>
      </c>
      <c r="F12" s="40">
        <v>23150</v>
      </c>
      <c r="G12" s="40">
        <v>97181</v>
      </c>
      <c r="H12" s="40">
        <v>24307</v>
      </c>
      <c r="I12" s="40">
        <v>101651</v>
      </c>
      <c r="J12" s="40">
        <v>25401</v>
      </c>
      <c r="K12" s="40">
        <v>105920</v>
      </c>
      <c r="L12" s="40">
        <v>26417</v>
      </c>
      <c r="M12" s="60"/>
    </row>
    <row r="13" spans="1:13" ht="15" hidden="1" x14ac:dyDescent="0.25">
      <c r="A13" s="39">
        <v>4</v>
      </c>
      <c r="B13" s="39" t="s">
        <v>25</v>
      </c>
      <c r="C13" s="40">
        <v>172525</v>
      </c>
      <c r="D13" s="40">
        <v>29334</v>
      </c>
      <c r="E13" s="40">
        <v>171000</v>
      </c>
      <c r="F13" s="40">
        <v>30918</v>
      </c>
      <c r="G13" s="40">
        <v>174000</v>
      </c>
      <c r="H13" s="40">
        <v>32680</v>
      </c>
      <c r="I13" s="40">
        <v>177000</v>
      </c>
      <c r="J13" s="40">
        <v>34641</v>
      </c>
      <c r="K13" s="40">
        <v>180000</v>
      </c>
      <c r="L13" s="40">
        <v>36858</v>
      </c>
      <c r="M13" s="59"/>
    </row>
    <row r="14" spans="1:13" ht="15" hidden="1" x14ac:dyDescent="0.25">
      <c r="A14" s="39">
        <v>5</v>
      </c>
      <c r="B14" s="39" t="s">
        <v>26</v>
      </c>
      <c r="C14" s="40">
        <v>60828</v>
      </c>
      <c r="D14" s="40">
        <v>9169</v>
      </c>
      <c r="E14" s="40">
        <v>51050</v>
      </c>
      <c r="F14" s="40">
        <v>6135</v>
      </c>
      <c r="G14" s="40">
        <v>53900</v>
      </c>
      <c r="H14" s="40">
        <v>6400</v>
      </c>
      <c r="I14" s="40">
        <v>55050</v>
      </c>
      <c r="J14" s="40">
        <v>6750</v>
      </c>
      <c r="K14" s="40">
        <v>57300</v>
      </c>
      <c r="L14" s="40">
        <v>7100</v>
      </c>
      <c r="M14" s="59"/>
    </row>
    <row r="15" spans="1:13" ht="15" hidden="1" x14ac:dyDescent="0.25">
      <c r="A15" s="39">
        <v>6</v>
      </c>
      <c r="B15" s="39" t="s">
        <v>27</v>
      </c>
      <c r="C15" s="40">
        <v>1569462</v>
      </c>
      <c r="D15" s="40">
        <v>5532</v>
      </c>
      <c r="E15" s="40">
        <v>1814765</v>
      </c>
      <c r="F15" s="40">
        <v>5000</v>
      </c>
      <c r="G15" s="40">
        <v>1997059</v>
      </c>
      <c r="H15" s="40">
        <v>5294</v>
      </c>
      <c r="I15" s="40">
        <v>1998333</v>
      </c>
      <c r="J15" s="40">
        <v>5378</v>
      </c>
      <c r="K15" s="40">
        <v>2002310</v>
      </c>
      <c r="L15" s="40">
        <v>5490</v>
      </c>
      <c r="M15" s="59"/>
    </row>
    <row r="16" spans="1:13" ht="15" hidden="1" x14ac:dyDescent="0.25">
      <c r="A16" s="39">
        <v>7</v>
      </c>
      <c r="B16" s="39" t="s">
        <v>28</v>
      </c>
      <c r="C16" s="40">
        <v>31157</v>
      </c>
      <c r="D16" s="40">
        <v>0</v>
      </c>
      <c r="E16" s="40">
        <v>20774</v>
      </c>
      <c r="F16" s="40">
        <v>30411</v>
      </c>
      <c r="G16" s="40">
        <v>25998</v>
      </c>
      <c r="H16" s="40">
        <v>32570</v>
      </c>
      <c r="I16" s="40">
        <v>26522</v>
      </c>
      <c r="J16" s="40">
        <v>33750</v>
      </c>
      <c r="K16" s="40">
        <v>27046</v>
      </c>
      <c r="L16" s="40">
        <v>34930</v>
      </c>
      <c r="M16" s="59"/>
    </row>
    <row r="17" spans="1:15" ht="15" hidden="1" x14ac:dyDescent="0.25">
      <c r="A17" s="39">
        <v>8</v>
      </c>
      <c r="B17" s="39" t="s">
        <v>29</v>
      </c>
      <c r="C17" s="40">
        <v>90955</v>
      </c>
      <c r="D17" s="40">
        <v>756691</v>
      </c>
      <c r="E17" s="40">
        <v>114701</v>
      </c>
      <c r="F17" s="40">
        <v>318465</v>
      </c>
      <c r="G17" s="40">
        <v>125320</v>
      </c>
      <c r="H17" s="40">
        <v>320014</v>
      </c>
      <c r="I17" s="40">
        <v>125825</v>
      </c>
      <c r="J17" s="40">
        <v>322158</v>
      </c>
      <c r="K17" s="40">
        <v>126328</v>
      </c>
      <c r="L17" s="40">
        <v>324316</v>
      </c>
      <c r="M17" s="59"/>
    </row>
    <row r="18" spans="1:15" s="61" customFormat="1" ht="15" hidden="1" x14ac:dyDescent="0.25">
      <c r="A18" s="39">
        <v>9</v>
      </c>
      <c r="B18" s="39" t="s">
        <v>30</v>
      </c>
      <c r="C18" s="40">
        <v>1030456</v>
      </c>
      <c r="D18" s="40">
        <v>7183693</v>
      </c>
      <c r="E18" s="40">
        <v>693188</v>
      </c>
      <c r="F18" s="40">
        <v>7369410</v>
      </c>
      <c r="G18" s="40">
        <v>700120</v>
      </c>
      <c r="H18" s="40">
        <v>7295716</v>
      </c>
      <c r="I18" s="40">
        <v>707121</v>
      </c>
      <c r="J18" s="40">
        <v>7222759</v>
      </c>
      <c r="K18" s="40">
        <v>714192</v>
      </c>
      <c r="L18" s="40">
        <v>7150532</v>
      </c>
      <c r="M18" s="60"/>
    </row>
    <row r="19" spans="1:15" s="61" customFormat="1" ht="15" hidden="1" x14ac:dyDescent="0.25">
      <c r="A19" s="39">
        <v>10</v>
      </c>
      <c r="B19" s="39" t="s">
        <v>31</v>
      </c>
      <c r="C19" s="40">
        <v>919252</v>
      </c>
      <c r="D19" s="40">
        <v>44408</v>
      </c>
      <c r="E19" s="40">
        <v>447370</v>
      </c>
      <c r="F19" s="40">
        <v>46890</v>
      </c>
      <c r="G19" s="40">
        <v>492110</v>
      </c>
      <c r="H19" s="40">
        <v>47690</v>
      </c>
      <c r="I19" s="40">
        <v>541320</v>
      </c>
      <c r="J19" s="40">
        <v>48500</v>
      </c>
      <c r="K19" s="40">
        <v>595450</v>
      </c>
      <c r="L19" s="40">
        <v>51900</v>
      </c>
      <c r="M19" s="60"/>
    </row>
    <row r="20" spans="1:15" s="61" customFormat="1" ht="15" hidden="1" x14ac:dyDescent="0.25">
      <c r="A20" s="39">
        <v>11</v>
      </c>
      <c r="B20" s="39" t="s">
        <v>32</v>
      </c>
      <c r="C20" s="40">
        <v>252707</v>
      </c>
      <c r="D20" s="40">
        <v>417</v>
      </c>
      <c r="E20" s="40">
        <v>300317</v>
      </c>
      <c r="F20" s="40">
        <v>519</v>
      </c>
      <c r="G20" s="40">
        <v>321038</v>
      </c>
      <c r="H20" s="40">
        <v>535</v>
      </c>
      <c r="I20" s="40">
        <v>321039</v>
      </c>
      <c r="J20" s="40">
        <v>556</v>
      </c>
      <c r="K20" s="40">
        <v>374793</v>
      </c>
      <c r="L20" s="40">
        <v>581</v>
      </c>
      <c r="M20" s="60"/>
    </row>
    <row r="21" spans="1:15" ht="15" hidden="1" x14ac:dyDescent="0.25">
      <c r="A21" s="39">
        <v>12</v>
      </c>
      <c r="B21" s="39" t="s">
        <v>33</v>
      </c>
      <c r="C21" s="40">
        <v>200550</v>
      </c>
      <c r="D21" s="40">
        <v>1437029</v>
      </c>
      <c r="E21" s="40">
        <v>136385</v>
      </c>
      <c r="F21" s="40">
        <v>1082083</v>
      </c>
      <c r="G21" s="40">
        <v>144100</v>
      </c>
      <c r="H21" s="40">
        <v>1085329</v>
      </c>
      <c r="I21" s="40">
        <v>152170</v>
      </c>
      <c r="J21" s="40">
        <v>1118974</v>
      </c>
      <c r="K21" s="40">
        <v>160691</v>
      </c>
      <c r="L21" s="40">
        <v>1158138</v>
      </c>
      <c r="M21" s="59"/>
    </row>
    <row r="22" spans="1:15" ht="15" hidden="1" x14ac:dyDescent="0.25">
      <c r="A22" s="39">
        <v>13</v>
      </c>
      <c r="B22" s="39" t="s">
        <v>34</v>
      </c>
      <c r="C22" s="40">
        <v>5853740</v>
      </c>
      <c r="D22" s="40">
        <v>2244907</v>
      </c>
      <c r="E22" s="40">
        <v>5742519</v>
      </c>
      <c r="F22" s="40">
        <v>2247152</v>
      </c>
      <c r="G22" s="40">
        <v>5748261</v>
      </c>
      <c r="H22" s="40">
        <v>2325802</v>
      </c>
      <c r="I22" s="40">
        <v>5983940</v>
      </c>
      <c r="J22" s="40">
        <v>2425812</v>
      </c>
      <c r="K22" s="40">
        <v>6295105</v>
      </c>
      <c r="L22" s="40">
        <v>2554380</v>
      </c>
      <c r="M22" s="59"/>
      <c r="N22" s="62"/>
      <c r="O22" s="62"/>
    </row>
    <row r="23" spans="1:15" s="61" customFormat="1" ht="15" hidden="1" x14ac:dyDescent="0.25">
      <c r="A23" s="39">
        <v>14</v>
      </c>
      <c r="B23" s="39" t="s">
        <v>35</v>
      </c>
      <c r="C23" s="40">
        <v>2065</v>
      </c>
      <c r="D23" s="40">
        <v>12482</v>
      </c>
      <c r="E23" s="40">
        <v>8905</v>
      </c>
      <c r="F23" s="40">
        <v>15670</v>
      </c>
      <c r="G23" s="40">
        <v>10045</v>
      </c>
      <c r="H23" s="40">
        <v>18852</v>
      </c>
      <c r="I23" s="40">
        <v>12576</v>
      </c>
      <c r="J23" s="40">
        <v>22721</v>
      </c>
      <c r="K23" s="40">
        <v>15732</v>
      </c>
      <c r="L23" s="40">
        <v>27333</v>
      </c>
      <c r="M23" s="60"/>
    </row>
    <row r="24" spans="1:15" ht="15" hidden="1" x14ac:dyDescent="0.25">
      <c r="A24" s="39">
        <v>15</v>
      </c>
      <c r="B24" s="39" t="s">
        <v>36</v>
      </c>
      <c r="C24" s="40">
        <v>1564999</v>
      </c>
      <c r="D24" s="40">
        <v>1859049</v>
      </c>
      <c r="E24" s="40">
        <v>1268579</v>
      </c>
      <c r="F24" s="40">
        <v>1864626</v>
      </c>
      <c r="G24" s="40">
        <v>1332008</v>
      </c>
      <c r="H24" s="40">
        <v>1920565</v>
      </c>
      <c r="I24" s="40">
        <v>1320908</v>
      </c>
      <c r="J24" s="40">
        <v>2016593</v>
      </c>
      <c r="K24" s="40">
        <v>1350000</v>
      </c>
      <c r="L24" s="40">
        <v>2143639</v>
      </c>
      <c r="M24" s="59"/>
    </row>
    <row r="25" spans="1:15" ht="15" hidden="1" x14ac:dyDescent="0.25">
      <c r="A25" s="39">
        <v>16</v>
      </c>
      <c r="B25" s="39" t="s">
        <v>37</v>
      </c>
      <c r="C25" s="40">
        <v>3109223</v>
      </c>
      <c r="D25" s="40">
        <v>23656</v>
      </c>
      <c r="E25" s="40">
        <v>1571569</v>
      </c>
      <c r="F25" s="40">
        <v>24437</v>
      </c>
      <c r="G25" s="40">
        <v>1381569</v>
      </c>
      <c r="H25" s="40">
        <v>25292</v>
      </c>
      <c r="I25" s="40">
        <v>1392569</v>
      </c>
      <c r="J25" s="40">
        <v>26253</v>
      </c>
      <c r="K25" s="40">
        <v>1404569</v>
      </c>
      <c r="L25" s="40">
        <v>27303</v>
      </c>
      <c r="M25" s="59"/>
    </row>
    <row r="26" spans="1:15" s="61" customFormat="1" ht="15" hidden="1" x14ac:dyDescent="0.25">
      <c r="A26" s="39">
        <v>17</v>
      </c>
      <c r="B26" s="39" t="s">
        <v>38</v>
      </c>
      <c r="C26" s="40">
        <v>2952658</v>
      </c>
      <c r="D26" s="40">
        <v>622</v>
      </c>
      <c r="E26" s="40">
        <v>1724888</v>
      </c>
      <c r="F26" s="40">
        <v>1225</v>
      </c>
      <c r="G26" s="40">
        <v>1795000</v>
      </c>
      <c r="H26" s="40">
        <v>1240</v>
      </c>
      <c r="I26" s="40">
        <v>1830000</v>
      </c>
      <c r="J26" s="40">
        <v>1340</v>
      </c>
      <c r="K26" s="40">
        <v>1940000</v>
      </c>
      <c r="L26" s="40">
        <v>1420</v>
      </c>
      <c r="M26" s="60"/>
    </row>
    <row r="27" spans="1:15" ht="15" hidden="1" x14ac:dyDescent="0.25">
      <c r="A27" s="39">
        <v>18</v>
      </c>
      <c r="B27" s="39" t="s">
        <v>39</v>
      </c>
      <c r="C27" s="40">
        <v>264038</v>
      </c>
      <c r="D27" s="40">
        <v>1641</v>
      </c>
      <c r="E27" s="40">
        <v>276590</v>
      </c>
      <c r="F27" s="40">
        <v>4910</v>
      </c>
      <c r="G27" s="40">
        <v>277645</v>
      </c>
      <c r="H27" s="40">
        <v>4915</v>
      </c>
      <c r="I27" s="40">
        <v>278000</v>
      </c>
      <c r="J27" s="40">
        <v>5000</v>
      </c>
      <c r="K27" s="40">
        <v>279900</v>
      </c>
      <c r="L27" s="40">
        <v>5100</v>
      </c>
      <c r="M27" s="59"/>
    </row>
    <row r="28" spans="1:15" ht="15" hidden="1" x14ac:dyDescent="0.25">
      <c r="A28" s="39">
        <v>19</v>
      </c>
      <c r="B28" s="39" t="s">
        <v>40</v>
      </c>
      <c r="C28" s="40">
        <v>3271331</v>
      </c>
      <c r="D28" s="40">
        <v>143408</v>
      </c>
      <c r="E28" s="40">
        <v>3189548</v>
      </c>
      <c r="F28" s="40">
        <v>147854</v>
      </c>
      <c r="G28" s="40">
        <v>3069137</v>
      </c>
      <c r="H28" s="40">
        <v>153029</v>
      </c>
      <c r="I28" s="40">
        <v>3208567</v>
      </c>
      <c r="J28" s="40">
        <v>159456</v>
      </c>
      <c r="K28" s="40">
        <v>3327284</v>
      </c>
      <c r="L28" s="40">
        <v>167429</v>
      </c>
      <c r="M28" s="59"/>
    </row>
    <row r="29" spans="1:15" ht="15" hidden="1" x14ac:dyDescent="0.25">
      <c r="A29" s="39">
        <v>20</v>
      </c>
      <c r="B29" s="39" t="s">
        <v>41</v>
      </c>
      <c r="C29" s="40">
        <v>1130092</v>
      </c>
      <c r="D29" s="40">
        <v>36890</v>
      </c>
      <c r="E29" s="40">
        <v>1209961</v>
      </c>
      <c r="F29" s="40">
        <v>48350</v>
      </c>
      <c r="G29" s="40">
        <v>1214961</v>
      </c>
      <c r="H29" s="40">
        <v>49270</v>
      </c>
      <c r="I29" s="40">
        <v>1304961</v>
      </c>
      <c r="J29" s="40">
        <v>51318</v>
      </c>
      <c r="K29" s="40">
        <v>1310961</v>
      </c>
      <c r="L29" s="40">
        <v>54870</v>
      </c>
      <c r="M29" s="59"/>
    </row>
    <row r="30" spans="1:15" ht="15" hidden="1" x14ac:dyDescent="0.25">
      <c r="A30" s="39">
        <v>21</v>
      </c>
      <c r="B30" s="39" t="s">
        <v>42</v>
      </c>
      <c r="C30" s="40">
        <v>4398</v>
      </c>
      <c r="D30" s="40">
        <v>0</v>
      </c>
      <c r="E30" s="40">
        <v>10063</v>
      </c>
      <c r="F30" s="39">
        <v>0</v>
      </c>
      <c r="G30" s="40">
        <v>10465</v>
      </c>
      <c r="H30" s="39">
        <v>0</v>
      </c>
      <c r="I30" s="39">
        <v>10884</v>
      </c>
      <c r="J30" s="39">
        <v>0</v>
      </c>
      <c r="K30" s="39">
        <v>11319</v>
      </c>
      <c r="L30" s="39">
        <v>0</v>
      </c>
      <c r="M30" s="59"/>
    </row>
    <row r="31" spans="1:15" ht="15" hidden="1" x14ac:dyDescent="0.25">
      <c r="A31" s="39">
        <v>22</v>
      </c>
      <c r="B31" s="39" t="s">
        <v>43</v>
      </c>
      <c r="C31" s="40">
        <v>483878</v>
      </c>
      <c r="D31" s="40">
        <v>68185</v>
      </c>
      <c r="E31" s="40">
        <v>451038</v>
      </c>
      <c r="F31" s="40">
        <v>70435</v>
      </c>
      <c r="G31" s="40">
        <v>466373</v>
      </c>
      <c r="H31" s="40">
        <v>73253</v>
      </c>
      <c r="I31" s="40">
        <v>486427</v>
      </c>
      <c r="J31" s="40">
        <v>76402</v>
      </c>
      <c r="K31" s="40">
        <v>510749</v>
      </c>
      <c r="L31" s="40">
        <v>80223</v>
      </c>
      <c r="M31" s="59"/>
    </row>
    <row r="32" spans="1:15" ht="15" hidden="1" x14ac:dyDescent="0.25">
      <c r="A32" s="39">
        <v>23</v>
      </c>
      <c r="B32" s="39" t="s">
        <v>44</v>
      </c>
      <c r="C32" s="40">
        <v>208252</v>
      </c>
      <c r="D32" s="40">
        <v>527407</v>
      </c>
      <c r="E32" s="40">
        <v>178254</v>
      </c>
      <c r="F32" s="39">
        <v>528989</v>
      </c>
      <c r="G32" s="40">
        <v>178967</v>
      </c>
      <c r="H32" s="39">
        <v>546975</v>
      </c>
      <c r="I32" s="40">
        <v>183083</v>
      </c>
      <c r="J32" s="39">
        <v>570495</v>
      </c>
      <c r="K32" s="40">
        <v>189491</v>
      </c>
      <c r="L32" s="39">
        <v>599019</v>
      </c>
      <c r="M32" s="59"/>
    </row>
    <row r="33" spans="1:15" ht="15" x14ac:dyDescent="0.25">
      <c r="A33" s="39">
        <v>24</v>
      </c>
      <c r="B33" s="39" t="s">
        <v>45</v>
      </c>
      <c r="C33" s="40">
        <v>2260610</v>
      </c>
      <c r="D33" s="40">
        <v>3145835</v>
      </c>
      <c r="E33" s="40">
        <v>2074760</v>
      </c>
      <c r="F33" s="40">
        <v>3153435</v>
      </c>
      <c r="G33" s="40">
        <v>2103807</v>
      </c>
      <c r="H33" s="40">
        <v>3342642</v>
      </c>
      <c r="I33" s="40">
        <v>2175336</v>
      </c>
      <c r="J33" s="40">
        <v>3543200</v>
      </c>
      <c r="K33" s="40">
        <v>2284103</v>
      </c>
      <c r="L33" s="40">
        <v>3755792</v>
      </c>
      <c r="M33" s="59"/>
      <c r="O33" s="62"/>
    </row>
    <row r="34" spans="1:15" ht="13.5" x14ac:dyDescent="0.25">
      <c r="A34" s="99"/>
      <c r="C34" s="41"/>
      <c r="D34" s="63"/>
      <c r="E34" s="63"/>
      <c r="F34" s="63"/>
      <c r="G34" s="63"/>
      <c r="H34" s="63"/>
      <c r="I34" s="63"/>
      <c r="J34" s="63"/>
      <c r="K34" s="63"/>
      <c r="L34" s="63"/>
      <c r="M34" s="59"/>
    </row>
    <row r="35" spans="1:15" ht="13.5" x14ac:dyDescent="0.25">
      <c r="A35" s="37"/>
      <c r="C35" s="41"/>
      <c r="D35" s="63"/>
      <c r="E35" s="63"/>
      <c r="F35" s="64"/>
      <c r="G35" s="63"/>
      <c r="H35" s="64"/>
      <c r="I35" s="63"/>
      <c r="J35" s="64"/>
      <c r="K35" s="63"/>
      <c r="L35" s="64"/>
      <c r="M35" s="59"/>
    </row>
    <row r="36" spans="1:15" x14ac:dyDescent="0.2"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59"/>
    </row>
    <row r="37" spans="1:15" x14ac:dyDescent="0.2"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59"/>
    </row>
    <row r="38" spans="1:15" x14ac:dyDescent="0.2"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59"/>
    </row>
    <row r="39" spans="1:15" x14ac:dyDescent="0.2"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59"/>
    </row>
    <row r="40" spans="1:15" x14ac:dyDescent="0.2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59"/>
    </row>
    <row r="41" spans="1:15" x14ac:dyDescent="0.2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59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59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59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59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59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59"/>
    </row>
    <row r="47" spans="1:15" x14ac:dyDescent="0.2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59"/>
    </row>
    <row r="48" spans="1:15" x14ac:dyDescent="0.2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59"/>
    </row>
    <row r="49" spans="3:13" x14ac:dyDescent="0.2"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59"/>
    </row>
    <row r="50" spans="3:13" x14ac:dyDescent="0.2"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59"/>
    </row>
    <row r="51" spans="3:13" x14ac:dyDescent="0.2"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59"/>
    </row>
    <row r="52" spans="3:13" x14ac:dyDescent="0.2"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59"/>
    </row>
    <row r="53" spans="3:13" x14ac:dyDescent="0.2"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59"/>
    </row>
    <row r="54" spans="3:13" x14ac:dyDescent="0.2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59"/>
    </row>
    <row r="55" spans="3:13" x14ac:dyDescent="0.2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59"/>
    </row>
    <row r="56" spans="3:13" x14ac:dyDescent="0.2"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59"/>
    </row>
    <row r="57" spans="3:13" x14ac:dyDescent="0.2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59"/>
    </row>
    <row r="58" spans="3:13" x14ac:dyDescent="0.2"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59"/>
    </row>
    <row r="59" spans="3:13" x14ac:dyDescent="0.2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59"/>
    </row>
    <row r="60" spans="3:13" x14ac:dyDescent="0.2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59"/>
    </row>
    <row r="61" spans="3:13" x14ac:dyDescent="0.2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59"/>
    </row>
    <row r="62" spans="3:13" x14ac:dyDescent="0.2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59"/>
    </row>
    <row r="63" spans="3:13" x14ac:dyDescent="0.2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59"/>
    </row>
    <row r="64" spans="3:13" x14ac:dyDescent="0.2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59"/>
    </row>
    <row r="65" spans="3:13" x14ac:dyDescent="0.2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59"/>
    </row>
    <row r="66" spans="3:13" x14ac:dyDescent="0.2"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59"/>
    </row>
    <row r="67" spans="3:13" x14ac:dyDescent="0.2"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59"/>
    </row>
    <row r="68" spans="3:13" x14ac:dyDescent="0.2"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59"/>
    </row>
    <row r="69" spans="3:13" x14ac:dyDescent="0.2"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59"/>
    </row>
    <row r="70" spans="3:13" x14ac:dyDescent="0.2"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59"/>
    </row>
    <row r="71" spans="3:13" x14ac:dyDescent="0.2"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59"/>
    </row>
    <row r="72" spans="3:13" x14ac:dyDescent="0.2"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59"/>
    </row>
    <row r="73" spans="3:13" x14ac:dyDescent="0.2"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59"/>
    </row>
    <row r="74" spans="3:13" x14ac:dyDescent="0.2"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59"/>
    </row>
    <row r="75" spans="3:13" x14ac:dyDescent="0.2"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59"/>
    </row>
    <row r="76" spans="3:13" x14ac:dyDescent="0.2"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59"/>
    </row>
    <row r="77" spans="3:13" x14ac:dyDescent="0.2"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59"/>
    </row>
    <row r="78" spans="3:13" x14ac:dyDescent="0.2"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59"/>
    </row>
    <row r="79" spans="3:13" x14ac:dyDescent="0.2"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59"/>
    </row>
    <row r="80" spans="3:13" x14ac:dyDescent="0.2"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59"/>
    </row>
    <row r="81" spans="3:13" x14ac:dyDescent="0.2"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59"/>
    </row>
    <row r="82" spans="3:13" x14ac:dyDescent="0.2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59"/>
    </row>
    <row r="83" spans="3:13" x14ac:dyDescent="0.2"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59"/>
    </row>
    <row r="84" spans="3:13" x14ac:dyDescent="0.2"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59"/>
    </row>
    <row r="85" spans="3:13" x14ac:dyDescent="0.2"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59"/>
    </row>
    <row r="86" spans="3:13" x14ac:dyDescent="0.2"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59"/>
    </row>
    <row r="87" spans="3:13" x14ac:dyDescent="0.2"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59"/>
    </row>
    <row r="88" spans="3:13" x14ac:dyDescent="0.2"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59"/>
    </row>
    <row r="89" spans="3:13" x14ac:dyDescent="0.2"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59"/>
    </row>
    <row r="90" spans="3:13" x14ac:dyDescent="0.2"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59"/>
    </row>
    <row r="91" spans="3:13" x14ac:dyDescent="0.2"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59"/>
    </row>
    <row r="92" spans="3:13" x14ac:dyDescent="0.2"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59"/>
    </row>
    <row r="93" spans="3:13" x14ac:dyDescent="0.2"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59"/>
    </row>
    <row r="94" spans="3:13" x14ac:dyDescent="0.2"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59"/>
    </row>
    <row r="95" spans="3:13" x14ac:dyDescent="0.2"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59"/>
    </row>
    <row r="96" spans="3:13" x14ac:dyDescent="0.2"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59"/>
    </row>
    <row r="97" spans="3:13" x14ac:dyDescent="0.2"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59"/>
    </row>
    <row r="98" spans="3:13" x14ac:dyDescent="0.2"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59"/>
    </row>
    <row r="99" spans="3:13" x14ac:dyDescent="0.2"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59"/>
    </row>
    <row r="100" spans="3:13" x14ac:dyDescent="0.2"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59"/>
    </row>
    <row r="101" spans="3:13" x14ac:dyDescent="0.2"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59"/>
    </row>
    <row r="102" spans="3:13" x14ac:dyDescent="0.2"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59"/>
    </row>
    <row r="103" spans="3:13" x14ac:dyDescent="0.2"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59"/>
    </row>
    <row r="104" spans="3:13" x14ac:dyDescent="0.2"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59"/>
    </row>
    <row r="105" spans="3:13" x14ac:dyDescent="0.2"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59"/>
    </row>
    <row r="106" spans="3:13" x14ac:dyDescent="0.2"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59"/>
    </row>
    <row r="107" spans="3:13" x14ac:dyDescent="0.2"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59"/>
    </row>
    <row r="108" spans="3:13" x14ac:dyDescent="0.2"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59"/>
    </row>
    <row r="109" spans="3:13" x14ac:dyDescent="0.2"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59"/>
    </row>
    <row r="110" spans="3:13" x14ac:dyDescent="0.2"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59"/>
    </row>
    <row r="111" spans="3:13" x14ac:dyDescent="0.2"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59"/>
    </row>
    <row r="112" spans="3:13" x14ac:dyDescent="0.2"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59"/>
    </row>
    <row r="113" spans="3:13" x14ac:dyDescent="0.2"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59"/>
    </row>
    <row r="114" spans="3:13" x14ac:dyDescent="0.2"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59"/>
    </row>
    <row r="115" spans="3:13" x14ac:dyDescent="0.2"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59"/>
    </row>
    <row r="116" spans="3:13" x14ac:dyDescent="0.2"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59"/>
    </row>
    <row r="117" spans="3:13" x14ac:dyDescent="0.2"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59"/>
    </row>
    <row r="118" spans="3:13" x14ac:dyDescent="0.2"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59"/>
    </row>
    <row r="119" spans="3:13" x14ac:dyDescent="0.2"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59"/>
    </row>
    <row r="120" spans="3:13" x14ac:dyDescent="0.2"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59"/>
    </row>
    <row r="121" spans="3:13" x14ac:dyDescent="0.2"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59"/>
    </row>
    <row r="122" spans="3:13" x14ac:dyDescent="0.2"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59"/>
    </row>
    <row r="123" spans="3:13" x14ac:dyDescent="0.2"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59"/>
    </row>
    <row r="124" spans="3:13" x14ac:dyDescent="0.2"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59"/>
    </row>
    <row r="125" spans="3:13" x14ac:dyDescent="0.2"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59"/>
    </row>
    <row r="126" spans="3:13" x14ac:dyDescent="0.2"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59"/>
    </row>
    <row r="127" spans="3:13" x14ac:dyDescent="0.2"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59"/>
    </row>
  </sheetData>
  <mergeCells count="21">
    <mergeCell ref="A1:L1"/>
    <mergeCell ref="A2:L2"/>
    <mergeCell ref="A3:L3"/>
    <mergeCell ref="A5:A9"/>
    <mergeCell ref="B5:B9"/>
    <mergeCell ref="C5:L5"/>
    <mergeCell ref="C6:D6"/>
    <mergeCell ref="E6:F6"/>
    <mergeCell ref="G6:H6"/>
    <mergeCell ref="I6:J6"/>
    <mergeCell ref="L7:L9"/>
    <mergeCell ref="K6:L6"/>
    <mergeCell ref="C7:C9"/>
    <mergeCell ref="D7:D9"/>
    <mergeCell ref="E7:E9"/>
    <mergeCell ref="F7:F9"/>
    <mergeCell ref="G7:G9"/>
    <mergeCell ref="H7:H9"/>
    <mergeCell ref="I7:I9"/>
    <mergeCell ref="J7:J9"/>
    <mergeCell ref="K7:K9"/>
  </mergeCells>
  <conditionalFormatting sqref="E10:L14 E17:L29 E15:E16 G15:G16 I15:I16 K15:K16 E31:L31 E30 G30 E33:L33 E32">
    <cfRule type="cellIs" dxfId="3" priority="4" stopIfTrue="1" operator="lessThan">
      <formula>1</formula>
    </cfRule>
  </conditionalFormatting>
  <conditionalFormatting sqref="G32">
    <cfRule type="cellIs" dxfId="2" priority="3" stopIfTrue="1" operator="lessThan">
      <formula>1</formula>
    </cfRule>
  </conditionalFormatting>
  <conditionalFormatting sqref="I32">
    <cfRule type="cellIs" dxfId="1" priority="2" stopIfTrue="1" operator="lessThan">
      <formula>1</formula>
    </cfRule>
  </conditionalFormatting>
  <conditionalFormatting sqref="K32">
    <cfRule type="cellIs" dxfId="0" priority="1" stopIfTrue="1" operator="lessThan">
      <formula>1</formula>
    </cfRule>
  </conditionalFormatting>
  <pageMargins left="0.27559055118110237" right="0.19685039370078741" top="1.03" bottom="0.19685039370078741" header="1.0236220472440944" footer="0.1574803149606299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Финансы</vt:lpstr>
      <vt:lpstr>Прибыль</vt:lpstr>
      <vt:lpstr>НДФЛ своддля ДЭР</vt:lpstr>
      <vt:lpstr>Акциз</vt:lpstr>
      <vt:lpstr>!Предприятия</vt:lpstr>
      <vt:lpstr>РФО 2022</vt:lpstr>
      <vt:lpstr>Налогооблагаемая прибыль-2022</vt:lpstr>
      <vt:lpstr>Лист2</vt:lpstr>
      <vt:lpstr>Финансы!Заголовки_для_печати</vt:lpstr>
      <vt:lpstr>'Налогооблагаемая прибыль-2022'!Область_печати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User</cp:lastModifiedBy>
  <cp:lastPrinted>2023-08-15T07:45:20Z</cp:lastPrinted>
  <dcterms:created xsi:type="dcterms:W3CDTF">2001-05-23T09:58:55Z</dcterms:created>
  <dcterms:modified xsi:type="dcterms:W3CDTF">2023-08-16T12:53:35Z</dcterms:modified>
</cp:coreProperties>
</file>