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.DESKTOP-BCS1VI0\Desktop\прогноз 2020-2022\Прогноз 2020\Формы_к_прогнозу_2021-2023\Формы к прогнозу 2021-2023\Основные фонды\"/>
    </mc:Choice>
  </mc:AlternateContent>
  <bookViews>
    <workbookView xWindow="120" yWindow="15" windowWidth="15480" windowHeight="11640" activeTab="1"/>
  </bookViews>
  <sheets>
    <sheet name="форма!" sheetId="1" r:id="rId1"/>
    <sheet name="динамика" sheetId="2" r:id="rId2"/>
  </sheets>
  <calcPr calcId="162913"/>
</workbook>
</file>

<file path=xl/calcChain.xml><?xml version="1.0" encoding="utf-8"?>
<calcChain xmlns="http://schemas.openxmlformats.org/spreadsheetml/2006/main">
  <c r="D11" i="1" l="1"/>
  <c r="D10" i="1"/>
  <c r="E10" i="1"/>
  <c r="E11" i="1" s="1"/>
  <c r="F10" i="1"/>
  <c r="F11" i="1" s="1"/>
  <c r="G10" i="1"/>
  <c r="G11" i="1" s="1"/>
  <c r="H10" i="1"/>
  <c r="H11" i="1" s="1"/>
  <c r="D13" i="2"/>
  <c r="C10" i="1" l="1"/>
  <c r="E15" i="2"/>
  <c r="F13" i="2"/>
  <c r="G15" i="2"/>
  <c r="H15" i="2"/>
  <c r="F15" i="2"/>
  <c r="D15" i="2"/>
  <c r="H18" i="2"/>
  <c r="G18" i="2"/>
  <c r="F18" i="2"/>
  <c r="E18" i="2"/>
  <c r="E19" i="2" s="1"/>
  <c r="D18" i="2"/>
  <c r="D19" i="2" s="1"/>
  <c r="H17" i="2"/>
  <c r="G17" i="2"/>
  <c r="F17" i="2"/>
  <c r="E17" i="2"/>
  <c r="D17" i="2"/>
  <c r="G13" i="2"/>
  <c r="H11" i="2"/>
  <c r="G11" i="2"/>
  <c r="H12" i="2" s="1"/>
  <c r="F11" i="2"/>
  <c r="F12" i="2" s="1"/>
  <c r="E11" i="2"/>
  <c r="D12" i="2"/>
  <c r="H9" i="2"/>
  <c r="H10" i="2" s="1"/>
  <c r="G9" i="2"/>
  <c r="G10" i="2" s="1"/>
  <c r="F9" i="2"/>
  <c r="F10" i="2" s="1"/>
  <c r="E9" i="2"/>
  <c r="D10" i="2"/>
  <c r="H7" i="2"/>
  <c r="G7" i="2"/>
  <c r="F7" i="2"/>
  <c r="F8" i="2" s="1"/>
  <c r="E7" i="2"/>
  <c r="D22" i="2"/>
  <c r="E10" i="2"/>
  <c r="E13" i="2"/>
  <c r="E8" i="2"/>
  <c r="H13" i="2"/>
  <c r="C11" i="1"/>
  <c r="G19" i="2" l="1"/>
  <c r="F19" i="2"/>
  <c r="G12" i="2"/>
  <c r="H14" i="2"/>
  <c r="G14" i="2"/>
  <c r="G16" i="2"/>
  <c r="E21" i="2"/>
  <c r="H19" i="2"/>
  <c r="H8" i="2"/>
  <c r="H21" i="2"/>
  <c r="H16" i="2"/>
  <c r="H22" i="2"/>
  <c r="E16" i="2"/>
  <c r="E22" i="2"/>
  <c r="E14" i="2"/>
  <c r="D21" i="2"/>
  <c r="F16" i="2"/>
  <c r="F14" i="2"/>
  <c r="F21" i="2"/>
  <c r="D16" i="2"/>
  <c r="G8" i="2"/>
  <c r="E12" i="2"/>
  <c r="F22" i="2"/>
  <c r="G21" i="2"/>
  <c r="G22" i="2"/>
  <c r="C22" i="2"/>
  <c r="D14" i="2"/>
  <c r="C21" i="2"/>
  <c r="D8" i="2"/>
</calcChain>
</file>

<file path=xl/sharedStrings.xml><?xml version="1.0" encoding="utf-8"?>
<sst xmlns="http://schemas.openxmlformats.org/spreadsheetml/2006/main" count="50" uniqueCount="20">
  <si>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</si>
  <si>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</si>
  <si>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</si>
  <si>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</si>
  <si>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</si>
  <si>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</si>
  <si>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</si>
  <si>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</si>
  <si>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</si>
  <si>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</si>
  <si>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</si>
  <si>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</si>
  <si>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</si>
  <si>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</si>
  <si>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</si>
  <si>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</si>
  <si>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 на 2021 год и на период до 2023 года</t>
  </si>
  <si>
    <t>Исполнитель:  Столповская И.Н.</t>
  </si>
  <si>
    <t>Телефон: 8-47340-2-18-62</t>
  </si>
  <si>
    <t xml:space="preserve">Рамонского муниципального  района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</si>
</sst>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/>
    </xf>
    <xf numFmtId="164" fontId="7" fillId="0" borderId="0" xfId="0" applyNumberFormat="1" applyFont="1"/>
    <xf numFmtId="0" fontId="3" fillId="0" borderId="0" xfId="0" applyFont="1" applyBorder="1" applyAlignment="1">
      <alignment vertical="top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Continuous" vertical="center" wrapText="1"/>
    </xf>
    <xf numFmtId="164" fontId="1" fillId="3" borderId="6" xfId="0" applyNumberFormat="1" applyFont="1" applyFill="1" applyBorder="1" applyAlignment="1">
      <alignment horizontal="right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L17"/>
  <sheetViews>
    <sheetView workbookViewId="0">
      <selection activeCell="D8" sqref="D8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4" width="12.85546875" customWidth="1"/>
    <col min="5" max="5" width="13.140625" customWidth="1"/>
    <col min="6" max="6" width="14" customWidth="1"/>
    <col min="7" max="7" width="13.140625" customWidth="1"/>
    <col min="8" max="8" width="14.5703125" customWidth="1"/>
    <col min="10" max="10" width="6.85546875" customWidth="1"/>
    <col min="11" max="11" width="13.7109375" customWidth="1"/>
  </cols>
  <sheetData>
    <row r="1" spans="1:12" ht="18.75" x14ac:dyDescent="0.3">
      <c r="A1" s="36" t="s">
        <v>15</v>
      </c>
      <c r="B1" s="36"/>
      <c r="C1" s="36"/>
      <c r="D1" s="36"/>
      <c r="E1" s="36"/>
      <c r="F1" s="36"/>
      <c r="G1" s="36"/>
      <c r="H1" s="36"/>
    </row>
    <row r="2" spans="1:12" ht="18.75" x14ac:dyDescent="0.3">
      <c r="A2" s="36" t="s">
        <v>19</v>
      </c>
      <c r="B2" s="36"/>
      <c r="C2" s="36"/>
      <c r="D2" s="36"/>
      <c r="E2" s="36"/>
      <c r="F2" s="36"/>
      <c r="G2" s="36"/>
      <c r="H2" s="36"/>
    </row>
    <row r="3" spans="1:12" ht="18.75" x14ac:dyDescent="0.3">
      <c r="A3" s="36" t="s">
        <v>16</v>
      </c>
      <c r="B3" s="36"/>
      <c r="C3" s="36"/>
      <c r="D3" s="36"/>
      <c r="E3" s="36"/>
      <c r="F3" s="36"/>
      <c r="G3" s="36"/>
      <c r="H3" s="36"/>
    </row>
    <row r="5" spans="1:12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7" t="s">
        <v>13</v>
      </c>
      <c r="G5" s="38"/>
      <c r="H5" s="38"/>
    </row>
    <row r="6" spans="1:12" x14ac:dyDescent="0.25">
      <c r="A6" s="10"/>
      <c r="B6" s="2" t="s">
        <v>14</v>
      </c>
      <c r="C6" s="11">
        <v>2018</v>
      </c>
      <c r="D6" s="11">
        <v>2019</v>
      </c>
      <c r="E6" s="11">
        <v>2020</v>
      </c>
      <c r="F6" s="12">
        <v>2021</v>
      </c>
      <c r="G6" s="12">
        <v>2022</v>
      </c>
      <c r="H6" s="12">
        <v>2023</v>
      </c>
    </row>
    <row r="7" spans="1:12" s="15" customFormat="1" ht="35.25" customHeight="1" x14ac:dyDescent="0.3">
      <c r="A7" s="13" t="s">
        <v>0</v>
      </c>
      <c r="B7" s="14" t="s">
        <v>1</v>
      </c>
      <c r="C7" s="16">
        <v>43159.3</v>
      </c>
      <c r="D7" s="16">
        <v>53223.9</v>
      </c>
      <c r="E7" s="16">
        <v>62846.3</v>
      </c>
      <c r="F7" s="16">
        <v>66921.5</v>
      </c>
      <c r="G7" s="16">
        <v>70951.7</v>
      </c>
      <c r="H7" s="16">
        <v>73736.7</v>
      </c>
    </row>
    <row r="8" spans="1:12" s="15" customFormat="1" ht="35.25" customHeight="1" x14ac:dyDescent="0.3">
      <c r="A8" s="13" t="s">
        <v>2</v>
      </c>
      <c r="B8" s="14" t="s">
        <v>1</v>
      </c>
      <c r="C8" s="16">
        <v>11069.6</v>
      </c>
      <c r="D8" s="15">
        <v>10478.6</v>
      </c>
      <c r="E8" s="16">
        <v>4680.3999999999996</v>
      </c>
      <c r="F8" s="16">
        <v>4580.3</v>
      </c>
      <c r="G8" s="16">
        <v>3125.1</v>
      </c>
      <c r="H8" s="16">
        <v>3075.3</v>
      </c>
    </row>
    <row r="9" spans="1:12" s="15" customFormat="1" ht="35.25" customHeight="1" x14ac:dyDescent="0.3">
      <c r="A9" s="13" t="s">
        <v>3</v>
      </c>
      <c r="B9" s="14" t="s">
        <v>1</v>
      </c>
      <c r="C9" s="16">
        <v>1005</v>
      </c>
      <c r="D9" s="16">
        <v>856.3</v>
      </c>
      <c r="E9" s="16">
        <v>605.20000000000005</v>
      </c>
      <c r="F9" s="16">
        <v>550.1</v>
      </c>
      <c r="G9" s="16">
        <v>340.1</v>
      </c>
      <c r="H9" s="16">
        <v>389.6</v>
      </c>
    </row>
    <row r="10" spans="1:12" s="15" customFormat="1" ht="35.25" customHeight="1" x14ac:dyDescent="0.3">
      <c r="A10" s="21" t="s">
        <v>4</v>
      </c>
      <c r="B10" s="22" t="s">
        <v>1</v>
      </c>
      <c r="C10" s="23">
        <f t="shared" ref="C10:H10" si="0">C7+C8-C9</f>
        <v>53223.9</v>
      </c>
      <c r="D10" s="23">
        <f t="shared" si="0"/>
        <v>62846.2</v>
      </c>
      <c r="E10" s="23">
        <f t="shared" si="0"/>
        <v>66921.5</v>
      </c>
      <c r="F10" s="23">
        <f t="shared" si="0"/>
        <v>70951.7</v>
      </c>
      <c r="G10" s="23">
        <f t="shared" si="0"/>
        <v>73736.7</v>
      </c>
      <c r="H10" s="23">
        <f t="shared" si="0"/>
        <v>76422.399999999994</v>
      </c>
      <c r="K10" s="27"/>
      <c r="L10" s="27"/>
    </row>
    <row r="11" spans="1:12" s="15" customFormat="1" ht="35.25" customHeight="1" x14ac:dyDescent="0.3">
      <c r="A11" s="24" t="s">
        <v>5</v>
      </c>
      <c r="B11" s="25" t="s">
        <v>1</v>
      </c>
      <c r="C11" s="26">
        <f t="shared" ref="C11:H11" si="1">(C7+C10)/2</f>
        <v>48191.600000000006</v>
      </c>
      <c r="D11" s="26">
        <f t="shared" si="1"/>
        <v>58035.05</v>
      </c>
      <c r="E11" s="26">
        <f t="shared" si="1"/>
        <v>64883.9</v>
      </c>
      <c r="F11" s="26">
        <f t="shared" si="1"/>
        <v>68936.600000000006</v>
      </c>
      <c r="G11" s="26">
        <f t="shared" si="1"/>
        <v>72344.2</v>
      </c>
      <c r="H11" s="26">
        <f t="shared" si="1"/>
        <v>75079.549999999988</v>
      </c>
    </row>
    <row r="12" spans="1:12" s="15" customFormat="1" ht="35.25" customHeight="1" x14ac:dyDescent="0.3">
      <c r="A12" s="13" t="s">
        <v>6</v>
      </c>
      <c r="B12" s="14" t="s">
        <v>7</v>
      </c>
      <c r="C12" s="16">
        <v>31.7</v>
      </c>
      <c r="D12" s="16">
        <v>42</v>
      </c>
      <c r="E12" s="16">
        <v>46.9</v>
      </c>
      <c r="F12" s="16">
        <v>49.8</v>
      </c>
      <c r="G12" s="16">
        <v>52.3</v>
      </c>
      <c r="H12" s="16">
        <v>54.2</v>
      </c>
    </row>
    <row r="13" spans="1:12" s="15" customFormat="1" ht="35.25" customHeight="1" x14ac:dyDescent="0.3">
      <c r="A13" s="24" t="s">
        <v>8</v>
      </c>
      <c r="B13" s="25" t="s">
        <v>1</v>
      </c>
      <c r="C13" s="26">
        <v>3416.3</v>
      </c>
      <c r="D13" s="26">
        <v>5055.6000000000004</v>
      </c>
      <c r="E13" s="26">
        <v>5652.2</v>
      </c>
      <c r="F13" s="26">
        <v>6005.3</v>
      </c>
      <c r="G13" s="26">
        <v>6302.1</v>
      </c>
      <c r="H13" s="26">
        <v>6540.4</v>
      </c>
    </row>
    <row r="14" spans="1:12" ht="16.5" x14ac:dyDescent="0.25">
      <c r="A14" s="3"/>
      <c r="B14" s="4"/>
      <c r="C14" s="5"/>
      <c r="D14" s="5"/>
      <c r="E14" s="5"/>
      <c r="F14" s="5"/>
      <c r="G14" s="5"/>
      <c r="H14" s="5"/>
    </row>
    <row r="15" spans="1:12" ht="16.5" x14ac:dyDescent="0.25">
      <c r="A15" s="3"/>
      <c r="B15" s="4"/>
      <c r="C15" s="5"/>
      <c r="D15" s="5"/>
      <c r="E15" s="5"/>
      <c r="F15" s="5"/>
      <c r="G15" s="5"/>
      <c r="H15" s="5"/>
    </row>
    <row r="16" spans="1:12" ht="21" customHeight="1" x14ac:dyDescent="0.25">
      <c r="A16" s="6" t="s">
        <v>17</v>
      </c>
      <c r="B16" s="4"/>
      <c r="C16" s="5"/>
      <c r="D16" s="5"/>
      <c r="E16" s="5"/>
      <c r="F16" s="5"/>
      <c r="G16" s="5"/>
      <c r="H16" s="5"/>
    </row>
    <row r="17" spans="1:8" ht="21" customHeight="1" x14ac:dyDescent="0.25">
      <c r="A17" s="28" t="s">
        <v>18</v>
      </c>
      <c r="B17" s="4"/>
      <c r="C17" s="5"/>
      <c r="D17" s="5"/>
      <c r="E17" s="5"/>
      <c r="F17" s="5"/>
      <c r="G17" s="5"/>
      <c r="H17" s="5"/>
    </row>
  </sheetData>
  <mergeCells count="4">
    <mergeCell ref="A1:H1"/>
    <mergeCell ref="A2:H2"/>
    <mergeCell ref="A3:H3"/>
    <mergeCell ref="F5:H5"/>
  </mergeCells>
  <phoneticPr fontId="5" type="noConversion"/>
  <pageMargins left="1.1811023622047245" right="0.39370078740157483" top="0.9448818897637796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D12" sqref="D12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style="35" customWidth="1"/>
    <col min="4" max="4" width="11.85546875" customWidth="1"/>
    <col min="5" max="5" width="13.5703125" customWidth="1"/>
    <col min="6" max="6" width="12.28515625" customWidth="1"/>
    <col min="7" max="7" width="13.140625" customWidth="1"/>
    <col min="8" max="8" width="15.85546875" customWidth="1"/>
  </cols>
  <sheetData>
    <row r="1" spans="1:8" ht="18.75" x14ac:dyDescent="0.3">
      <c r="A1" s="36" t="s">
        <v>15</v>
      </c>
      <c r="B1" s="36"/>
      <c r="C1" s="36"/>
      <c r="D1" s="36"/>
      <c r="E1" s="36"/>
      <c r="F1" s="36"/>
      <c r="G1" s="36"/>
      <c r="H1" s="36"/>
    </row>
    <row r="2" spans="1:8" ht="18.75" x14ac:dyDescent="0.3">
      <c r="A2" s="36" t="s">
        <v>19</v>
      </c>
      <c r="B2" s="36"/>
      <c r="C2" s="36"/>
      <c r="D2" s="36"/>
      <c r="E2" s="36"/>
      <c r="F2" s="36"/>
      <c r="G2" s="36"/>
      <c r="H2" s="36"/>
    </row>
    <row r="3" spans="1:8" ht="18.75" x14ac:dyDescent="0.3">
      <c r="A3" s="36" t="s">
        <v>16</v>
      </c>
      <c r="B3" s="36"/>
      <c r="C3" s="36"/>
      <c r="D3" s="36"/>
      <c r="E3" s="36"/>
      <c r="F3" s="36"/>
      <c r="G3" s="36"/>
      <c r="H3" s="36"/>
    </row>
    <row r="5" spans="1:8" x14ac:dyDescent="0.25">
      <c r="A5" s="7" t="s">
        <v>9</v>
      </c>
      <c r="B5" s="8" t="s">
        <v>10</v>
      </c>
      <c r="C5" s="29" t="s">
        <v>11</v>
      </c>
      <c r="D5" s="1" t="s">
        <v>11</v>
      </c>
      <c r="E5" s="9" t="s">
        <v>12</v>
      </c>
      <c r="F5" s="37" t="s">
        <v>13</v>
      </c>
      <c r="G5" s="38"/>
      <c r="H5" s="38"/>
    </row>
    <row r="6" spans="1:8" x14ac:dyDescent="0.25">
      <c r="A6" s="10"/>
      <c r="B6" s="2" t="s">
        <v>14</v>
      </c>
      <c r="C6" s="30">
        <v>2018</v>
      </c>
      <c r="D6" s="11">
        <v>2019</v>
      </c>
      <c r="E6" s="11">
        <v>2020</v>
      </c>
      <c r="F6" s="12">
        <v>2021</v>
      </c>
      <c r="G6" s="12">
        <v>2022</v>
      </c>
      <c r="H6" s="12">
        <v>2023</v>
      </c>
    </row>
    <row r="7" spans="1:8" ht="33" x14ac:dyDescent="0.25">
      <c r="A7" s="13" t="s">
        <v>0</v>
      </c>
      <c r="B7" s="14" t="s">
        <v>1</v>
      </c>
      <c r="C7" s="31">
        <v>43159.3</v>
      </c>
      <c r="D7" s="16">
        <v>53223.9</v>
      </c>
      <c r="E7" s="16">
        <f>'форма!'!E7</f>
        <v>62846.3</v>
      </c>
      <c r="F7" s="16">
        <f>'форма!'!F7</f>
        <v>66921.5</v>
      </c>
      <c r="G7" s="16">
        <f>'форма!'!G7</f>
        <v>70951.7</v>
      </c>
      <c r="H7" s="16">
        <f>'форма!'!H7</f>
        <v>73736.7</v>
      </c>
    </row>
    <row r="8" spans="1:8" ht="16.5" x14ac:dyDescent="0.25">
      <c r="A8" s="13"/>
      <c r="B8" s="14"/>
      <c r="C8" s="31"/>
      <c r="D8" s="19">
        <f>D7/C7%</f>
        <v>123.31965532341813</v>
      </c>
      <c r="E8" s="19">
        <f>E7/D7%</f>
        <v>118.07909604519774</v>
      </c>
      <c r="F8" s="19">
        <f>F7/E7%</f>
        <v>106.48439128476933</v>
      </c>
      <c r="G8" s="19">
        <f>G7/F7%</f>
        <v>106.02227983532944</v>
      </c>
      <c r="H8" s="19">
        <f>H7/G7%</f>
        <v>103.92520545666983</v>
      </c>
    </row>
    <row r="9" spans="1:8" ht="16.5" x14ac:dyDescent="0.25">
      <c r="A9" s="13" t="s">
        <v>2</v>
      </c>
      <c r="B9" s="14" t="s">
        <v>1</v>
      </c>
      <c r="C9" s="31">
        <v>11069.6</v>
      </c>
      <c r="D9" s="16">
        <v>10478.6</v>
      </c>
      <c r="E9" s="16">
        <f>'форма!'!E8</f>
        <v>4680.3999999999996</v>
      </c>
      <c r="F9" s="16">
        <f>'форма!'!F8</f>
        <v>4580.3</v>
      </c>
      <c r="G9" s="16">
        <f>'форма!'!G8</f>
        <v>3125.1</v>
      </c>
      <c r="H9" s="16">
        <f>'форма!'!H8</f>
        <v>3075.3</v>
      </c>
    </row>
    <row r="10" spans="1:8" ht="16.5" x14ac:dyDescent="0.25">
      <c r="A10" s="13"/>
      <c r="B10" s="14"/>
      <c r="C10" s="31"/>
      <c r="D10" s="19">
        <f>D9/C9%</f>
        <v>94.661053696610537</v>
      </c>
      <c r="E10" s="19">
        <f>E9/D9%</f>
        <v>44.666272211936707</v>
      </c>
      <c r="F10" s="19">
        <f>F9/E9%</f>
        <v>97.861293906503732</v>
      </c>
      <c r="G10" s="19">
        <f>G9/F9%</f>
        <v>68.229155295504654</v>
      </c>
      <c r="H10" s="19">
        <f>H9/G9%</f>
        <v>98.406450993568214</v>
      </c>
    </row>
    <row r="11" spans="1:8" ht="16.5" x14ac:dyDescent="0.25">
      <c r="A11" s="13" t="s">
        <v>3</v>
      </c>
      <c r="B11" s="14" t="s">
        <v>1</v>
      </c>
      <c r="C11" s="31">
        <v>1005</v>
      </c>
      <c r="D11" s="16">
        <v>856.3</v>
      </c>
      <c r="E11" s="16">
        <f>'форма!'!E9</f>
        <v>605.20000000000005</v>
      </c>
      <c r="F11" s="16">
        <f>'форма!'!F9</f>
        <v>550.1</v>
      </c>
      <c r="G11" s="16">
        <f>'форма!'!G9</f>
        <v>340.1</v>
      </c>
      <c r="H11" s="16">
        <f>'форма!'!H9</f>
        <v>389.6</v>
      </c>
    </row>
    <row r="12" spans="1:8" ht="16.5" x14ac:dyDescent="0.25">
      <c r="A12" s="13"/>
      <c r="B12" s="14"/>
      <c r="C12" s="31"/>
      <c r="D12" s="19">
        <f>D11/C11%</f>
        <v>85.203980099502473</v>
      </c>
      <c r="E12" s="19">
        <f>E11/D11%</f>
        <v>70.676164895480568</v>
      </c>
      <c r="F12" s="19">
        <f>F11/E11%</f>
        <v>90.895571711830797</v>
      </c>
      <c r="G12" s="19">
        <f>G11/F11%</f>
        <v>61.825122704962737</v>
      </c>
      <c r="H12" s="19">
        <f>H11/G11%</f>
        <v>114.55454278153483</v>
      </c>
    </row>
    <row r="13" spans="1:8" ht="33" x14ac:dyDescent="0.25">
      <c r="A13" s="13" t="s">
        <v>4</v>
      </c>
      <c r="B13" s="14" t="s">
        <v>1</v>
      </c>
      <c r="C13" s="31">
        <v>53223.9</v>
      </c>
      <c r="D13" s="16">
        <f>D7+D9-D11</f>
        <v>62846.2</v>
      </c>
      <c r="E13" s="16">
        <f>'форма!'!E10</f>
        <v>66921.5</v>
      </c>
      <c r="F13" s="16">
        <f>'форма!'!F10</f>
        <v>70951.7</v>
      </c>
      <c r="G13" s="16">
        <f>'форма!'!G10</f>
        <v>73736.7</v>
      </c>
      <c r="H13" s="16">
        <f>'форма!'!H10</f>
        <v>76422.399999999994</v>
      </c>
    </row>
    <row r="14" spans="1:8" ht="16.5" x14ac:dyDescent="0.25">
      <c r="A14" s="13"/>
      <c r="B14" s="14"/>
      <c r="C14" s="31"/>
      <c r="D14" s="19">
        <f>D13/C13%</f>
        <v>118.07890815968013</v>
      </c>
      <c r="E14" s="19">
        <f>E13/D13%</f>
        <v>106.48456072125283</v>
      </c>
      <c r="F14" s="19">
        <f>F13/E13%</f>
        <v>106.02227983532944</v>
      </c>
      <c r="G14" s="19">
        <f>G13/F13%</f>
        <v>103.92520545666983</v>
      </c>
      <c r="H14" s="19">
        <f>H13/G13%</f>
        <v>103.64228396443019</v>
      </c>
    </row>
    <row r="15" spans="1:8" ht="33" x14ac:dyDescent="0.25">
      <c r="A15" s="13" t="s">
        <v>5</v>
      </c>
      <c r="B15" s="14" t="s">
        <v>1</v>
      </c>
      <c r="C15" s="31">
        <v>48191.6</v>
      </c>
      <c r="D15" s="16">
        <f>'форма!'!D11</f>
        <v>58035.05</v>
      </c>
      <c r="E15" s="16">
        <f>'форма!'!E11</f>
        <v>64883.9</v>
      </c>
      <c r="F15" s="16">
        <f>'форма!'!F11</f>
        <v>68936.600000000006</v>
      </c>
      <c r="G15" s="16">
        <f>'форма!'!G11</f>
        <v>72344.2</v>
      </c>
      <c r="H15" s="16">
        <f>'форма!'!H11</f>
        <v>75079.549999999988</v>
      </c>
    </row>
    <row r="16" spans="1:8" ht="16.5" x14ac:dyDescent="0.25">
      <c r="A16" s="13"/>
      <c r="B16" s="14"/>
      <c r="C16" s="31"/>
      <c r="D16" s="19">
        <f>D15/C15%</f>
        <v>120.42565509341878</v>
      </c>
      <c r="E16" s="19">
        <f>E15/D15%</f>
        <v>111.80123046331484</v>
      </c>
      <c r="F16" s="19">
        <f>F15/E15%</f>
        <v>106.24607953590953</v>
      </c>
      <c r="G16" s="19">
        <f>G15/F15%</f>
        <v>104.94309263874341</v>
      </c>
      <c r="H16" s="19">
        <f>H15/G15%</f>
        <v>103.78102183727236</v>
      </c>
    </row>
    <row r="17" spans="1:8" ht="16.5" x14ac:dyDescent="0.25">
      <c r="A17" s="13" t="s">
        <v>6</v>
      </c>
      <c r="B17" s="14" t="s">
        <v>7</v>
      </c>
      <c r="C17" s="31">
        <v>31.7</v>
      </c>
      <c r="D17" s="16">
        <f>'форма!'!D12</f>
        <v>42</v>
      </c>
      <c r="E17" s="16">
        <f>'форма!'!E12</f>
        <v>46.9</v>
      </c>
      <c r="F17" s="16">
        <f>'форма!'!F12</f>
        <v>49.8</v>
      </c>
      <c r="G17" s="16">
        <f>'форма!'!G12</f>
        <v>52.3</v>
      </c>
      <c r="H17" s="16">
        <f>'форма!'!H12</f>
        <v>54.2</v>
      </c>
    </row>
    <row r="18" spans="1:8" ht="16.5" x14ac:dyDescent="0.25">
      <c r="A18" s="13" t="s">
        <v>8</v>
      </c>
      <c r="B18" s="14" t="s">
        <v>1</v>
      </c>
      <c r="C18" s="31">
        <v>3416</v>
      </c>
      <c r="D18" s="16">
        <f>'форма!'!D13</f>
        <v>5055.6000000000004</v>
      </c>
      <c r="E18" s="16">
        <f>'форма!'!E13</f>
        <v>5652.2</v>
      </c>
      <c r="F18" s="16">
        <f>'форма!'!F13</f>
        <v>6005.3</v>
      </c>
      <c r="G18" s="16">
        <f>'форма!'!G13</f>
        <v>6302.1</v>
      </c>
      <c r="H18" s="16">
        <f>'форма!'!H13</f>
        <v>6540.4</v>
      </c>
    </row>
    <row r="19" spans="1:8" ht="16.5" x14ac:dyDescent="0.25">
      <c r="A19" s="17"/>
      <c r="B19" s="18"/>
      <c r="C19" s="32"/>
      <c r="D19" s="19">
        <f>D18/C18%</f>
        <v>147.99765807962532</v>
      </c>
      <c r="E19" s="19">
        <f>E18/D18%</f>
        <v>111.80077537779886</v>
      </c>
      <c r="F19" s="19">
        <f>F18/E18%</f>
        <v>106.24712501326917</v>
      </c>
      <c r="G19" s="19">
        <f>G18/F18%</f>
        <v>104.94230096747873</v>
      </c>
      <c r="H19" s="19">
        <f>H18/G18%</f>
        <v>103.78127925612097</v>
      </c>
    </row>
    <row r="20" spans="1:8" ht="16.5" x14ac:dyDescent="0.25">
      <c r="A20" s="3"/>
      <c r="B20" s="4"/>
      <c r="C20" s="33"/>
      <c r="D20" s="5"/>
      <c r="E20" s="5"/>
      <c r="F20" s="5"/>
      <c r="G20" s="5"/>
      <c r="H20" s="5"/>
    </row>
    <row r="21" spans="1:8" ht="15.75" x14ac:dyDescent="0.25">
      <c r="A21" s="6"/>
      <c r="B21" s="4"/>
      <c r="C21" s="34">
        <f t="shared" ref="C21:H21" si="0">C7+C9-C11-C13</f>
        <v>0</v>
      </c>
      <c r="D21" s="20">
        <f t="shared" si="0"/>
        <v>0</v>
      </c>
      <c r="E21" s="20">
        <f t="shared" si="0"/>
        <v>0</v>
      </c>
      <c r="F21" s="20">
        <f t="shared" si="0"/>
        <v>0</v>
      </c>
      <c r="G21" s="20">
        <f t="shared" si="0"/>
        <v>0</v>
      </c>
      <c r="H21" s="20">
        <f t="shared" si="0"/>
        <v>0</v>
      </c>
    </row>
    <row r="22" spans="1:8" ht="15.75" x14ac:dyDescent="0.25">
      <c r="A22" s="6"/>
      <c r="B22" s="4"/>
      <c r="C22" s="34">
        <f t="shared" ref="C22:H22" si="1">(C7+C13)/2-C15</f>
        <v>0</v>
      </c>
      <c r="D22" s="20">
        <f t="shared" si="1"/>
        <v>0</v>
      </c>
      <c r="E22" s="20">
        <f t="shared" si="1"/>
        <v>0</v>
      </c>
      <c r="F22" s="20">
        <f t="shared" si="1"/>
        <v>0</v>
      </c>
      <c r="G22" s="20">
        <f t="shared" si="1"/>
        <v>0</v>
      </c>
      <c r="H22" s="20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Хухуа Екатерина Ревазовна</cp:lastModifiedBy>
  <cp:lastPrinted>2020-08-13T07:37:53Z</cp:lastPrinted>
  <dcterms:created xsi:type="dcterms:W3CDTF">2009-06-24T11:51:37Z</dcterms:created>
  <dcterms:modified xsi:type="dcterms:W3CDTF">2020-08-13T07:37:58Z</dcterms:modified>
</cp:coreProperties>
</file>