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P9" i="1"/>
  <c r="O9" i="1"/>
  <c r="N9" i="1"/>
  <c r="Q928" i="1" l="1"/>
  <c r="J928" i="1"/>
  <c r="F928" i="1"/>
  <c r="J927" i="1"/>
  <c r="F927" i="1"/>
  <c r="M926" i="1"/>
  <c r="I926" i="1"/>
  <c r="I922" i="1" s="1"/>
  <c r="H926" i="1"/>
  <c r="H922" i="1" s="1"/>
  <c r="G926" i="1"/>
  <c r="M924" i="1"/>
  <c r="I924" i="1"/>
  <c r="F924" i="1" s="1"/>
  <c r="J923" i="1"/>
  <c r="I923" i="1"/>
  <c r="F923" i="1" s="1"/>
  <c r="J920" i="1"/>
  <c r="F920" i="1"/>
  <c r="M919" i="1"/>
  <c r="J919" i="1" s="1"/>
  <c r="I919" i="1"/>
  <c r="H919" i="1"/>
  <c r="G919" i="1"/>
  <c r="Q917" i="1"/>
  <c r="J917" i="1"/>
  <c r="F917" i="1"/>
  <c r="J916" i="1"/>
  <c r="F916" i="1"/>
  <c r="M915" i="1"/>
  <c r="L915" i="1"/>
  <c r="I915" i="1"/>
  <c r="H915" i="1"/>
  <c r="G915" i="1"/>
  <c r="M913" i="1"/>
  <c r="J913" i="1" s="1"/>
  <c r="I913" i="1"/>
  <c r="F913" i="1" s="1"/>
  <c r="M912" i="1"/>
  <c r="M910" i="1" s="1"/>
  <c r="I912" i="1"/>
  <c r="H912" i="1"/>
  <c r="G912" i="1"/>
  <c r="L911" i="1"/>
  <c r="J911" i="1" s="1"/>
  <c r="H911" i="1"/>
  <c r="F911" i="1" s="1"/>
  <c r="K910" i="1"/>
  <c r="Q908" i="1"/>
  <c r="J908" i="1"/>
  <c r="F908" i="1"/>
  <c r="F907" i="1" s="1"/>
  <c r="M907" i="1"/>
  <c r="I907" i="1"/>
  <c r="H907" i="1"/>
  <c r="G907" i="1"/>
  <c r="Q905" i="1"/>
  <c r="J905" i="1"/>
  <c r="F905" i="1"/>
  <c r="F904" i="1" s="1"/>
  <c r="M904" i="1"/>
  <c r="I904" i="1"/>
  <c r="H904" i="1"/>
  <c r="G904" i="1"/>
  <c r="J902" i="1"/>
  <c r="J901" i="1" s="1"/>
  <c r="F902" i="1"/>
  <c r="F901" i="1" s="1"/>
  <c r="M901" i="1"/>
  <c r="L901" i="1"/>
  <c r="K901" i="1"/>
  <c r="I901" i="1"/>
  <c r="H901" i="1"/>
  <c r="G901" i="1"/>
  <c r="Q899" i="1"/>
  <c r="J899" i="1"/>
  <c r="F899" i="1"/>
  <c r="F898" i="1" s="1"/>
  <c r="M898" i="1"/>
  <c r="I898" i="1"/>
  <c r="H898" i="1"/>
  <c r="G898" i="1"/>
  <c r="Q896" i="1"/>
  <c r="J896" i="1"/>
  <c r="F896" i="1"/>
  <c r="F895" i="1" s="1"/>
  <c r="M895" i="1"/>
  <c r="I895" i="1"/>
  <c r="H895" i="1"/>
  <c r="G895" i="1"/>
  <c r="Q893" i="1"/>
  <c r="J893" i="1"/>
  <c r="F893" i="1"/>
  <c r="F892" i="1" s="1"/>
  <c r="M892" i="1"/>
  <c r="L892" i="1"/>
  <c r="K892" i="1"/>
  <c r="I892" i="1"/>
  <c r="H892" i="1"/>
  <c r="G892" i="1"/>
  <c r="Q890" i="1"/>
  <c r="J890" i="1"/>
  <c r="F890" i="1"/>
  <c r="F889" i="1" s="1"/>
  <c r="M889" i="1"/>
  <c r="L889" i="1"/>
  <c r="K889" i="1"/>
  <c r="I889" i="1"/>
  <c r="H889" i="1"/>
  <c r="G889" i="1"/>
  <c r="M887" i="1"/>
  <c r="I887" i="1"/>
  <c r="F887" i="1" s="1"/>
  <c r="M886" i="1"/>
  <c r="I886" i="1"/>
  <c r="F886" i="1" s="1"/>
  <c r="M885" i="1"/>
  <c r="J885" i="1" s="1"/>
  <c r="I885" i="1"/>
  <c r="F885" i="1" s="1"/>
  <c r="M884" i="1"/>
  <c r="I884" i="1"/>
  <c r="F884" i="1" s="1"/>
  <c r="M883" i="1"/>
  <c r="I883" i="1"/>
  <c r="F883" i="1" s="1"/>
  <c r="M882" i="1"/>
  <c r="I882" i="1"/>
  <c r="F882" i="1" s="1"/>
  <c r="M881" i="1"/>
  <c r="I881" i="1"/>
  <c r="F881" i="1" s="1"/>
  <c r="Q878" i="1"/>
  <c r="J878" i="1"/>
  <c r="J876" i="1" s="1"/>
  <c r="F878" i="1"/>
  <c r="F877" i="1"/>
  <c r="M876" i="1"/>
  <c r="L876" i="1"/>
  <c r="K876" i="1"/>
  <c r="I876" i="1"/>
  <c r="I872" i="1" s="1"/>
  <c r="H876" i="1"/>
  <c r="H872" i="1" s="1"/>
  <c r="G876" i="1"/>
  <c r="M874" i="1"/>
  <c r="Q874" i="1" s="1"/>
  <c r="M873" i="1"/>
  <c r="L873" i="1"/>
  <c r="K873" i="1"/>
  <c r="I873" i="1"/>
  <c r="H873" i="1"/>
  <c r="G873" i="1"/>
  <c r="L872" i="1"/>
  <c r="K872" i="1"/>
  <c r="J870" i="1"/>
  <c r="F870" i="1"/>
  <c r="M869" i="1"/>
  <c r="L869" i="1"/>
  <c r="K869" i="1"/>
  <c r="I869" i="1"/>
  <c r="H869" i="1"/>
  <c r="G869" i="1"/>
  <c r="M867" i="1"/>
  <c r="M866" i="1" s="1"/>
  <c r="L867" i="1"/>
  <c r="L866" i="1" s="1"/>
  <c r="K867" i="1"/>
  <c r="I867" i="1"/>
  <c r="I866" i="1" s="1"/>
  <c r="H867" i="1"/>
  <c r="H866" i="1" s="1"/>
  <c r="G867" i="1"/>
  <c r="G866" i="1" s="1"/>
  <c r="Q864" i="1"/>
  <c r="P864" i="1"/>
  <c r="O864" i="1"/>
  <c r="J864" i="1"/>
  <c r="J863" i="1" s="1"/>
  <c r="F864" i="1"/>
  <c r="F863" i="1" s="1"/>
  <c r="M863" i="1"/>
  <c r="L863" i="1"/>
  <c r="K863" i="1"/>
  <c r="I863" i="1"/>
  <c r="H863" i="1"/>
  <c r="G863" i="1"/>
  <c r="Q861" i="1"/>
  <c r="J861" i="1"/>
  <c r="F861" i="1"/>
  <c r="F860" i="1"/>
  <c r="J859" i="1"/>
  <c r="F859" i="1"/>
  <c r="J858" i="1"/>
  <c r="F858" i="1"/>
  <c r="J857" i="1"/>
  <c r="F857" i="1"/>
  <c r="Q856" i="1"/>
  <c r="J856" i="1"/>
  <c r="F856" i="1"/>
  <c r="J855" i="1"/>
  <c r="F855" i="1"/>
  <c r="M854" i="1"/>
  <c r="L854" i="1"/>
  <c r="K854" i="1"/>
  <c r="I854" i="1"/>
  <c r="H854" i="1"/>
  <c r="G854" i="1"/>
  <c r="Q852" i="1"/>
  <c r="P852" i="1"/>
  <c r="O852" i="1"/>
  <c r="J852" i="1"/>
  <c r="F852" i="1"/>
  <c r="F851" i="1" s="1"/>
  <c r="M851" i="1"/>
  <c r="L851" i="1"/>
  <c r="K851" i="1"/>
  <c r="I851" i="1"/>
  <c r="H851" i="1"/>
  <c r="G851" i="1"/>
  <c r="M849" i="1"/>
  <c r="L849" i="1"/>
  <c r="K849" i="1"/>
  <c r="I849" i="1"/>
  <c r="F849" i="1" s="1"/>
  <c r="I848" i="1"/>
  <c r="H848" i="1"/>
  <c r="G848" i="1"/>
  <c r="H847" i="1"/>
  <c r="F847" i="1" s="1"/>
  <c r="M846" i="1"/>
  <c r="L846" i="1"/>
  <c r="K846" i="1"/>
  <c r="I846" i="1"/>
  <c r="H846" i="1"/>
  <c r="G846" i="1"/>
  <c r="M845" i="1"/>
  <c r="L845" i="1"/>
  <c r="K845" i="1"/>
  <c r="I845" i="1"/>
  <c r="H845" i="1"/>
  <c r="G845" i="1"/>
  <c r="M844" i="1"/>
  <c r="L844" i="1"/>
  <c r="K844" i="1"/>
  <c r="I844" i="1"/>
  <c r="H844" i="1"/>
  <c r="M843" i="1"/>
  <c r="L843" i="1"/>
  <c r="K843" i="1"/>
  <c r="I843" i="1"/>
  <c r="F843" i="1" s="1"/>
  <c r="M842" i="1"/>
  <c r="L842" i="1"/>
  <c r="K842" i="1"/>
  <c r="I842" i="1"/>
  <c r="H842" i="1"/>
  <c r="G842" i="1"/>
  <c r="M841" i="1"/>
  <c r="L841" i="1"/>
  <c r="K841" i="1"/>
  <c r="I841" i="1"/>
  <c r="H841" i="1"/>
  <c r="G841" i="1"/>
  <c r="Q838" i="1"/>
  <c r="J838" i="1"/>
  <c r="F838" i="1"/>
  <c r="F837" i="1" s="1"/>
  <c r="M837" i="1"/>
  <c r="L837" i="1"/>
  <c r="K837" i="1"/>
  <c r="I837" i="1"/>
  <c r="I832" i="1" s="1"/>
  <c r="F832" i="1" s="1"/>
  <c r="H837" i="1"/>
  <c r="G837" i="1"/>
  <c r="Q835" i="1"/>
  <c r="J835" i="1"/>
  <c r="J834" i="1" s="1"/>
  <c r="F835" i="1"/>
  <c r="F834" i="1" s="1"/>
  <c r="M834" i="1"/>
  <c r="L834" i="1"/>
  <c r="K834" i="1"/>
  <c r="I834" i="1"/>
  <c r="H834" i="1"/>
  <c r="G834" i="1"/>
  <c r="G830" i="1" s="1"/>
  <c r="M832" i="1"/>
  <c r="M831" i="1"/>
  <c r="I831" i="1"/>
  <c r="F831" i="1" s="1"/>
  <c r="L830" i="1"/>
  <c r="K830" i="1"/>
  <c r="Q892" i="1" l="1"/>
  <c r="M830" i="1"/>
  <c r="I880" i="1"/>
  <c r="N899" i="1"/>
  <c r="Q924" i="1"/>
  <c r="N928" i="1"/>
  <c r="N856" i="1"/>
  <c r="H880" i="1"/>
  <c r="I830" i="1"/>
  <c r="O851" i="1"/>
  <c r="Q854" i="1"/>
  <c r="L840" i="1"/>
  <c r="G840" i="1"/>
  <c r="M872" i="1"/>
  <c r="J872" i="1" s="1"/>
  <c r="N896" i="1"/>
  <c r="Q837" i="1"/>
  <c r="N893" i="1"/>
  <c r="Q926" i="1"/>
  <c r="P851" i="1"/>
  <c r="J867" i="1"/>
  <c r="K840" i="1"/>
  <c r="K827" i="1" s="1"/>
  <c r="K826" i="1" s="1"/>
  <c r="M880" i="1"/>
  <c r="M840" i="1"/>
  <c r="J854" i="1"/>
  <c r="J892" i="1"/>
  <c r="N892" i="1" s="1"/>
  <c r="Q898" i="1"/>
  <c r="N864" i="1"/>
  <c r="Q895" i="1"/>
  <c r="F880" i="1"/>
  <c r="G880" i="1"/>
  <c r="J843" i="1"/>
  <c r="N843" i="1" s="1"/>
  <c r="J869" i="1"/>
  <c r="F876" i="1"/>
  <c r="F872" i="1" s="1"/>
  <c r="Q889" i="1"/>
  <c r="I910" i="1"/>
  <c r="Q910" i="1" s="1"/>
  <c r="F919" i="1"/>
  <c r="N890" i="1"/>
  <c r="J842" i="1"/>
  <c r="I840" i="1"/>
  <c r="K866" i="1"/>
  <c r="J866" i="1" s="1"/>
  <c r="J873" i="1"/>
  <c r="F830" i="1"/>
  <c r="H830" i="1"/>
  <c r="F841" i="1"/>
  <c r="F842" i="1"/>
  <c r="F844" i="1"/>
  <c r="J844" i="1"/>
  <c r="J845" i="1"/>
  <c r="J846" i="1"/>
  <c r="F848" i="1"/>
  <c r="J849" i="1"/>
  <c r="N849" i="1" s="1"/>
  <c r="F866" i="1"/>
  <c r="F867" i="1"/>
  <c r="F869" i="1"/>
  <c r="G872" i="1"/>
  <c r="F873" i="1"/>
  <c r="Q912" i="1"/>
  <c r="J915" i="1"/>
  <c r="N917" i="1"/>
  <c r="N838" i="1"/>
  <c r="J837" i="1"/>
  <c r="N837" i="1" s="1"/>
  <c r="N834" i="1"/>
  <c r="O841" i="1"/>
  <c r="Q841" i="1"/>
  <c r="Q843" i="1"/>
  <c r="N863" i="1"/>
  <c r="P863" i="1"/>
  <c r="Q866" i="1"/>
  <c r="Q869" i="1"/>
  <c r="Q876" i="1"/>
  <c r="J830" i="1"/>
  <c r="Q831" i="1"/>
  <c r="Q832" i="1"/>
  <c r="Q834" i="1"/>
  <c r="N835" i="1"/>
  <c r="H840" i="1"/>
  <c r="P840" i="1" s="1"/>
  <c r="J841" i="1"/>
  <c r="N841" i="1" s="1"/>
  <c r="P841" i="1"/>
  <c r="F845" i="1"/>
  <c r="F846" i="1"/>
  <c r="Q851" i="1"/>
  <c r="F854" i="1"/>
  <c r="N861" i="1"/>
  <c r="O863" i="1"/>
  <c r="Q863" i="1"/>
  <c r="J874" i="1"/>
  <c r="N874" i="1" s="1"/>
  <c r="N878" i="1"/>
  <c r="Q881" i="1"/>
  <c r="Q882" i="1"/>
  <c r="Q883" i="1"/>
  <c r="Q884" i="1"/>
  <c r="Q886" i="1"/>
  <c r="Q887" i="1"/>
  <c r="Q904" i="1"/>
  <c r="N905" i="1"/>
  <c r="Q907" i="1"/>
  <c r="N908" i="1"/>
  <c r="G910" i="1"/>
  <c r="F912" i="1"/>
  <c r="F915" i="1"/>
  <c r="Q915" i="1"/>
  <c r="H910" i="1"/>
  <c r="F926" i="1"/>
  <c r="J831" i="1"/>
  <c r="N831" i="1" s="1"/>
  <c r="J832" i="1"/>
  <c r="N832" i="1" s="1"/>
  <c r="Q849" i="1"/>
  <c r="N852" i="1"/>
  <c r="J851" i="1"/>
  <c r="N851" i="1" s="1"/>
  <c r="J881" i="1"/>
  <c r="N881" i="1" s="1"/>
  <c r="J882" i="1"/>
  <c r="N882" i="1" s="1"/>
  <c r="J883" i="1"/>
  <c r="N883" i="1" s="1"/>
  <c r="J884" i="1"/>
  <c r="N884" i="1" s="1"/>
  <c r="J886" i="1"/>
  <c r="N886" i="1" s="1"/>
  <c r="J887" i="1"/>
  <c r="N887" i="1" s="1"/>
  <c r="J889" i="1"/>
  <c r="N889" i="1" s="1"/>
  <c r="J895" i="1"/>
  <c r="N895" i="1" s="1"/>
  <c r="J898" i="1"/>
  <c r="N898" i="1" s="1"/>
  <c r="J904" i="1"/>
  <c r="N904" i="1" s="1"/>
  <c r="J907" i="1"/>
  <c r="N907" i="1" s="1"/>
  <c r="L910" i="1"/>
  <c r="L827" i="1" s="1"/>
  <c r="J912" i="1"/>
  <c r="G922" i="1"/>
  <c r="M922" i="1"/>
  <c r="J924" i="1"/>
  <c r="N924" i="1" s="1"/>
  <c r="J926" i="1"/>
  <c r="O840" i="1" l="1"/>
  <c r="N830" i="1"/>
  <c r="N915" i="1"/>
  <c r="J840" i="1"/>
  <c r="Q880" i="1"/>
  <c r="J880" i="1"/>
  <c r="N880" i="1" s="1"/>
  <c r="Q830" i="1"/>
  <c r="N912" i="1"/>
  <c r="N872" i="1"/>
  <c r="N876" i="1"/>
  <c r="N854" i="1"/>
  <c r="Q872" i="1"/>
  <c r="I827" i="1"/>
  <c r="I826" i="1" s="1"/>
  <c r="Q840" i="1"/>
  <c r="N869" i="1"/>
  <c r="N866" i="1"/>
  <c r="N926" i="1"/>
  <c r="F910" i="1"/>
  <c r="H827" i="1"/>
  <c r="H826" i="1" s="1"/>
  <c r="F840" i="1"/>
  <c r="N840" i="1" s="1"/>
  <c r="J922" i="1"/>
  <c r="Q922" i="1"/>
  <c r="M827" i="1"/>
  <c r="J910" i="1"/>
  <c r="F922" i="1"/>
  <c r="G827" i="1"/>
  <c r="L826" i="1"/>
  <c r="J827" i="1" l="1"/>
  <c r="N910" i="1"/>
  <c r="P827" i="1"/>
  <c r="F827" i="1"/>
  <c r="P826" i="1"/>
  <c r="G826" i="1"/>
  <c r="O827" i="1"/>
  <c r="Q827" i="1"/>
  <c r="M826" i="1"/>
  <c r="Q826" i="1" s="1"/>
  <c r="N922" i="1"/>
  <c r="N827" i="1" l="1"/>
  <c r="J826" i="1"/>
  <c r="F826" i="1"/>
  <c r="O826" i="1"/>
  <c r="N826" i="1" l="1"/>
  <c r="N824" i="1" l="1"/>
  <c r="N823" i="1"/>
  <c r="P822" i="1"/>
  <c r="O822" i="1"/>
  <c r="M822" i="1"/>
  <c r="L822" i="1"/>
  <c r="K822" i="1"/>
  <c r="J822" i="1"/>
  <c r="I822" i="1"/>
  <c r="H822" i="1"/>
  <c r="G822" i="1"/>
  <c r="F822" i="1"/>
  <c r="Q820" i="1"/>
  <c r="Q819" i="1" s="1"/>
  <c r="N820" i="1"/>
  <c r="N819" i="1" s="1"/>
  <c r="P819" i="1"/>
  <c r="O819" i="1"/>
  <c r="L819" i="1"/>
  <c r="K819" i="1"/>
  <c r="H819" i="1"/>
  <c r="G819" i="1"/>
  <c r="Q816" i="1"/>
  <c r="N816" i="1"/>
  <c r="M814" i="1"/>
  <c r="J814" i="1"/>
  <c r="I814" i="1"/>
  <c r="F814" i="1"/>
  <c r="Q813" i="1"/>
  <c r="N813" i="1"/>
  <c r="Q812" i="1"/>
  <c r="N812" i="1"/>
  <c r="M810" i="1"/>
  <c r="L810" i="1"/>
  <c r="K810" i="1"/>
  <c r="J810" i="1"/>
  <c r="I810" i="1"/>
  <c r="H810" i="1"/>
  <c r="G810" i="1"/>
  <c r="F810" i="1"/>
  <c r="Q808" i="1"/>
  <c r="N808" i="1"/>
  <c r="Q807" i="1"/>
  <c r="N807" i="1"/>
  <c r="M806" i="1"/>
  <c r="L806" i="1"/>
  <c r="K806" i="1"/>
  <c r="J806" i="1"/>
  <c r="I806" i="1"/>
  <c r="H806" i="1"/>
  <c r="G806" i="1"/>
  <c r="F806" i="1"/>
  <c r="Q805" i="1"/>
  <c r="N805" i="1"/>
  <c r="Q804" i="1"/>
  <c r="N804" i="1"/>
  <c r="M803" i="1"/>
  <c r="L803" i="1"/>
  <c r="J803" i="1"/>
  <c r="I803" i="1"/>
  <c r="H803" i="1"/>
  <c r="G803" i="1"/>
  <c r="F803" i="1"/>
  <c r="Q802" i="1"/>
  <c r="N802" i="1"/>
  <c r="Q801" i="1"/>
  <c r="N801" i="1"/>
  <c r="Q800" i="1"/>
  <c r="N800" i="1"/>
  <c r="Q799" i="1"/>
  <c r="N799" i="1"/>
  <c r="Q798" i="1"/>
  <c r="N798" i="1"/>
  <c r="M797" i="1"/>
  <c r="L797" i="1"/>
  <c r="K797" i="1"/>
  <c r="J797" i="1"/>
  <c r="I797" i="1"/>
  <c r="H797" i="1"/>
  <c r="G797" i="1"/>
  <c r="F797" i="1"/>
  <c r="Q793" i="1"/>
  <c r="N793" i="1"/>
  <c r="Q792" i="1"/>
  <c r="N792" i="1"/>
  <c r="P791" i="1"/>
  <c r="O791" i="1"/>
  <c r="M791" i="1"/>
  <c r="L791" i="1"/>
  <c r="K791" i="1"/>
  <c r="J791" i="1"/>
  <c r="I791" i="1"/>
  <c r="H791" i="1"/>
  <c r="G791" i="1"/>
  <c r="F791" i="1"/>
  <c r="Q790" i="1"/>
  <c r="N790" i="1"/>
  <c r="Q789" i="1"/>
  <c r="N789" i="1"/>
  <c r="M788" i="1"/>
  <c r="L788" i="1"/>
  <c r="K788" i="1"/>
  <c r="J788" i="1"/>
  <c r="I788" i="1"/>
  <c r="H788" i="1"/>
  <c r="G788" i="1"/>
  <c r="F788" i="1"/>
  <c r="Q787" i="1"/>
  <c r="N787" i="1"/>
  <c r="Q786" i="1"/>
  <c r="N786" i="1"/>
  <c r="Q785" i="1"/>
  <c r="N785" i="1"/>
  <c r="Q784" i="1"/>
  <c r="N784" i="1"/>
  <c r="Q783" i="1"/>
  <c r="N783" i="1"/>
  <c r="L783" i="1"/>
  <c r="L782" i="1" s="1"/>
  <c r="K783" i="1"/>
  <c r="K782" i="1" s="1"/>
  <c r="M782" i="1"/>
  <c r="J782" i="1"/>
  <c r="I782" i="1"/>
  <c r="F782" i="1"/>
  <c r="F765" i="1"/>
  <c r="Q764" i="1"/>
  <c r="J764" i="1"/>
  <c r="F764" i="1"/>
  <c r="L762" i="1"/>
  <c r="K762" i="1"/>
  <c r="H762" i="1"/>
  <c r="G762" i="1"/>
  <c r="Q741" i="1"/>
  <c r="N741" i="1"/>
  <c r="Q740" i="1"/>
  <c r="N740" i="1"/>
  <c r="Q739" i="1"/>
  <c r="N739" i="1"/>
  <c r="M738" i="1"/>
  <c r="L738" i="1"/>
  <c r="K738" i="1"/>
  <c r="J738" i="1"/>
  <c r="I738" i="1"/>
  <c r="H738" i="1"/>
  <c r="G738" i="1"/>
  <c r="F738" i="1"/>
  <c r="Q733" i="1"/>
  <c r="N733" i="1"/>
  <c r="Q732" i="1"/>
  <c r="N732" i="1"/>
  <c r="Q731" i="1"/>
  <c r="N731" i="1"/>
  <c r="M730" i="1"/>
  <c r="L730" i="1"/>
  <c r="K730" i="1"/>
  <c r="J730" i="1"/>
  <c r="I730" i="1"/>
  <c r="H730" i="1"/>
  <c r="G730" i="1"/>
  <c r="F730" i="1"/>
  <c r="M729" i="1"/>
  <c r="L729" i="1"/>
  <c r="K729" i="1"/>
  <c r="J729" i="1"/>
  <c r="I729" i="1"/>
  <c r="H729" i="1"/>
  <c r="G729" i="1"/>
  <c r="F729" i="1"/>
  <c r="L687" i="1"/>
  <c r="K687" i="1"/>
  <c r="J687" i="1"/>
  <c r="I687" i="1"/>
  <c r="Q687" i="1" s="1"/>
  <c r="H687" i="1"/>
  <c r="G687" i="1"/>
  <c r="F687" i="1"/>
  <c r="M684" i="1"/>
  <c r="L684" i="1"/>
  <c r="K684" i="1"/>
  <c r="J684" i="1"/>
  <c r="I684" i="1"/>
  <c r="H684" i="1"/>
  <c r="G684" i="1"/>
  <c r="F684" i="1"/>
  <c r="Q682" i="1"/>
  <c r="N682" i="1"/>
  <c r="M681" i="1"/>
  <c r="L681" i="1"/>
  <c r="K681" i="1"/>
  <c r="J681" i="1"/>
  <c r="I681" i="1"/>
  <c r="H681" i="1"/>
  <c r="G681" i="1"/>
  <c r="F681" i="1"/>
  <c r="Q680" i="1"/>
  <c r="N680" i="1"/>
  <c r="Q679" i="1"/>
  <c r="N679" i="1"/>
  <c r="P677" i="1"/>
  <c r="O677" i="1"/>
  <c r="M677" i="1"/>
  <c r="L677" i="1"/>
  <c r="K677" i="1"/>
  <c r="J677" i="1"/>
  <c r="I677" i="1"/>
  <c r="H677" i="1"/>
  <c r="G677" i="1"/>
  <c r="F677" i="1"/>
  <c r="N675" i="1"/>
  <c r="P674" i="1"/>
  <c r="P668" i="1" s="1"/>
  <c r="N674" i="1"/>
  <c r="Q673" i="1"/>
  <c r="Q672" i="1"/>
  <c r="N672" i="1"/>
  <c r="Q671" i="1"/>
  <c r="N671" i="1"/>
  <c r="N670" i="1"/>
  <c r="O668" i="1"/>
  <c r="M668" i="1"/>
  <c r="L668" i="1"/>
  <c r="K668" i="1"/>
  <c r="J668" i="1"/>
  <c r="I668" i="1"/>
  <c r="H668" i="1"/>
  <c r="G668" i="1"/>
  <c r="F668" i="1"/>
  <c r="F631" i="1" s="1"/>
  <c r="P658" i="1"/>
  <c r="P657" i="1"/>
  <c r="N657" i="1"/>
  <c r="Q656" i="1"/>
  <c r="O656" i="1"/>
  <c r="M656" i="1"/>
  <c r="K656" i="1"/>
  <c r="I656" i="1"/>
  <c r="H656" i="1"/>
  <c r="P656" i="1" s="1"/>
  <c r="G656" i="1"/>
  <c r="F656" i="1"/>
  <c r="N656" i="1" s="1"/>
  <c r="N655" i="1"/>
  <c r="P654" i="1"/>
  <c r="N654" i="1"/>
  <c r="M653" i="1"/>
  <c r="L653" i="1"/>
  <c r="K653" i="1"/>
  <c r="J653" i="1"/>
  <c r="I653" i="1"/>
  <c r="H653" i="1"/>
  <c r="G653" i="1"/>
  <c r="F653" i="1"/>
  <c r="Q649" i="1"/>
  <c r="N649" i="1"/>
  <c r="Q648" i="1"/>
  <c r="N648" i="1"/>
  <c r="Q647" i="1"/>
  <c r="N647" i="1"/>
  <c r="Q646" i="1"/>
  <c r="N646" i="1"/>
  <c r="Q645" i="1"/>
  <c r="N645" i="1"/>
  <c r="N644" i="1"/>
  <c r="Q643" i="1"/>
  <c r="N643" i="1"/>
  <c r="Q642" i="1"/>
  <c r="N642" i="1"/>
  <c r="Q641" i="1"/>
  <c r="N641" i="1"/>
  <c r="Q640" i="1"/>
  <c r="N640" i="1"/>
  <c r="Q639" i="1"/>
  <c r="P639" i="1"/>
  <c r="N639" i="1"/>
  <c r="P638" i="1"/>
  <c r="N638" i="1"/>
  <c r="P637" i="1"/>
  <c r="N637" i="1"/>
  <c r="P636" i="1"/>
  <c r="N636" i="1"/>
  <c r="P635" i="1"/>
  <c r="P630" i="1" s="1"/>
  <c r="N635" i="1"/>
  <c r="O634" i="1"/>
  <c r="O630" i="1" s="1"/>
  <c r="N634" i="1"/>
  <c r="I633" i="1"/>
  <c r="Q633" i="1" s="1"/>
  <c r="H633" i="1"/>
  <c r="P633" i="1" s="1"/>
  <c r="G633" i="1"/>
  <c r="O633" i="1" s="1"/>
  <c r="F633" i="1"/>
  <c r="N633" i="1" s="1"/>
  <c r="I632" i="1"/>
  <c r="Q632" i="1" s="1"/>
  <c r="H632" i="1"/>
  <c r="P632" i="1" s="1"/>
  <c r="G632" i="1"/>
  <c r="O632" i="1" s="1"/>
  <c r="F632" i="1"/>
  <c r="N632" i="1" s="1"/>
  <c r="M631" i="1"/>
  <c r="L631" i="1"/>
  <c r="K631" i="1"/>
  <c r="J631" i="1"/>
  <c r="I631" i="1"/>
  <c r="H631" i="1"/>
  <c r="G631" i="1"/>
  <c r="M630" i="1"/>
  <c r="L630" i="1"/>
  <c r="L625" i="1" s="1"/>
  <c r="P625" i="1" s="1"/>
  <c r="K630" i="1"/>
  <c r="J630" i="1"/>
  <c r="I630" i="1"/>
  <c r="H630" i="1"/>
  <c r="G630" i="1"/>
  <c r="F630" i="1"/>
  <c r="Q628" i="1"/>
  <c r="N628" i="1"/>
  <c r="Q627" i="1"/>
  <c r="N627" i="1"/>
  <c r="Q626" i="1"/>
  <c r="N626" i="1"/>
  <c r="Q625" i="1"/>
  <c r="O625" i="1"/>
  <c r="N625" i="1"/>
  <c r="Q624" i="1"/>
  <c r="P624" i="1"/>
  <c r="N624" i="1"/>
  <c r="K624" i="1"/>
  <c r="G624" i="1"/>
  <c r="Q630" i="1" l="1"/>
  <c r="K781" i="1"/>
  <c r="F781" i="1"/>
  <c r="I795" i="1"/>
  <c r="Q668" i="1"/>
  <c r="K795" i="1"/>
  <c r="J781" i="1"/>
  <c r="N781" i="1" s="1"/>
  <c r="G795" i="1"/>
  <c r="G783" i="1" s="1"/>
  <c r="G782" i="1" s="1"/>
  <c r="G781" i="1" s="1"/>
  <c r="M781" i="1"/>
  <c r="N764" i="1"/>
  <c r="I781" i="1"/>
  <c r="N630" i="1"/>
  <c r="P653" i="1"/>
  <c r="N803" i="1"/>
  <c r="Q803" i="1"/>
  <c r="O631" i="1"/>
  <c r="Q631" i="1"/>
  <c r="Q681" i="1"/>
  <c r="N729" i="1"/>
  <c r="N730" i="1"/>
  <c r="P730" i="1"/>
  <c r="N738" i="1"/>
  <c r="N788" i="1"/>
  <c r="N791" i="1"/>
  <c r="N797" i="1"/>
  <c r="F795" i="1"/>
  <c r="H795" i="1"/>
  <c r="H783" i="1" s="1"/>
  <c r="H782" i="1" s="1"/>
  <c r="H781" i="1" s="1"/>
  <c r="J795" i="1"/>
  <c r="N810" i="1"/>
  <c r="N814" i="1"/>
  <c r="N822" i="1"/>
  <c r="O624" i="1"/>
  <c r="N631" i="1"/>
  <c r="P631" i="1"/>
  <c r="N653" i="1"/>
  <c r="N668" i="1"/>
  <c r="N677" i="1"/>
  <c r="N681" i="1"/>
  <c r="N684" i="1"/>
  <c r="Q729" i="1"/>
  <c r="O730" i="1"/>
  <c r="Q730" i="1"/>
  <c r="Q738" i="1"/>
  <c r="N782" i="1"/>
  <c r="Q782" i="1"/>
  <c r="L781" i="1"/>
  <c r="Q788" i="1"/>
  <c r="Q791" i="1"/>
  <c r="M795" i="1"/>
  <c r="Q795" i="1" s="1"/>
  <c r="Q797" i="1"/>
  <c r="L795" i="1"/>
  <c r="Q806" i="1"/>
  <c r="Q810" i="1"/>
  <c r="Q814" i="1"/>
  <c r="Q822" i="1"/>
  <c r="N806" i="1"/>
  <c r="N795" i="1" l="1"/>
  <c r="Q781" i="1"/>
  <c r="Q614" i="1"/>
  <c r="J614" i="1"/>
  <c r="F614" i="1"/>
  <c r="Q613" i="1"/>
  <c r="J613" i="1"/>
  <c r="F613" i="1"/>
  <c r="Q612" i="1"/>
  <c r="J612" i="1"/>
  <c r="F612" i="1"/>
  <c r="M611" i="1"/>
  <c r="M610" i="1" s="1"/>
  <c r="L611" i="1"/>
  <c r="L610" i="1" s="1"/>
  <c r="K611" i="1"/>
  <c r="K610" i="1" s="1"/>
  <c r="I611" i="1"/>
  <c r="I610" i="1" s="1"/>
  <c r="H611" i="1"/>
  <c r="H610" i="1" s="1"/>
  <c r="G611" i="1"/>
  <c r="G610" i="1" s="1"/>
  <c r="M603" i="1"/>
  <c r="J603" i="1" s="1"/>
  <c r="J598" i="1" s="1"/>
  <c r="I603" i="1"/>
  <c r="F603" i="1" s="1"/>
  <c r="F598" i="1" s="1"/>
  <c r="M602" i="1"/>
  <c r="L602" i="1"/>
  <c r="L597" i="1" s="1"/>
  <c r="K602" i="1"/>
  <c r="J602" i="1" s="1"/>
  <c r="I602" i="1"/>
  <c r="I597" i="1" s="1"/>
  <c r="H602" i="1"/>
  <c r="H597" i="1" s="1"/>
  <c r="G602" i="1"/>
  <c r="G597" i="1" s="1"/>
  <c r="M601" i="1"/>
  <c r="L601" i="1"/>
  <c r="L596" i="1" s="1"/>
  <c r="K601" i="1"/>
  <c r="K596" i="1" s="1"/>
  <c r="I601" i="1"/>
  <c r="I596" i="1" s="1"/>
  <c r="H601" i="1"/>
  <c r="G601" i="1"/>
  <c r="G596" i="1" s="1"/>
  <c r="M597" i="1"/>
  <c r="J593" i="1"/>
  <c r="F593" i="1"/>
  <c r="J592" i="1"/>
  <c r="F592" i="1"/>
  <c r="J591" i="1"/>
  <c r="J584" i="1" s="1"/>
  <c r="F591" i="1"/>
  <c r="F584" i="1" s="1"/>
  <c r="J590" i="1"/>
  <c r="F590" i="1"/>
  <c r="Q589" i="1"/>
  <c r="J589" i="1"/>
  <c r="F589" i="1"/>
  <c r="Q588" i="1"/>
  <c r="J588" i="1"/>
  <c r="F588" i="1"/>
  <c r="Q587" i="1"/>
  <c r="J587" i="1"/>
  <c r="F587" i="1"/>
  <c r="M586" i="1"/>
  <c r="M585" i="1" s="1"/>
  <c r="L586" i="1"/>
  <c r="L585" i="1" s="1"/>
  <c r="K586" i="1"/>
  <c r="K585" i="1" s="1"/>
  <c r="I586" i="1"/>
  <c r="I585" i="1" s="1"/>
  <c r="H586" i="1"/>
  <c r="H585" i="1" s="1"/>
  <c r="G586" i="1"/>
  <c r="G585" i="1" s="1"/>
  <c r="M584" i="1"/>
  <c r="L584" i="1"/>
  <c r="L537" i="1" s="1"/>
  <c r="K584" i="1"/>
  <c r="K537" i="1" s="1"/>
  <c r="H584" i="1"/>
  <c r="M583" i="1"/>
  <c r="M537" i="1" s="1"/>
  <c r="L583" i="1"/>
  <c r="L536" i="1" s="1"/>
  <c r="K583" i="1"/>
  <c r="K536" i="1" s="1"/>
  <c r="I583" i="1"/>
  <c r="I537" i="1" s="1"/>
  <c r="H583" i="1"/>
  <c r="H536" i="1" s="1"/>
  <c r="G583" i="1"/>
  <c r="G536" i="1" s="1"/>
  <c r="M582" i="1"/>
  <c r="L582" i="1"/>
  <c r="L535" i="1" s="1"/>
  <c r="K582" i="1"/>
  <c r="K535" i="1" s="1"/>
  <c r="I582" i="1"/>
  <c r="I535" i="1" s="1"/>
  <c r="H582" i="1"/>
  <c r="H535" i="1" s="1"/>
  <c r="G582" i="1"/>
  <c r="M581" i="1"/>
  <c r="M534" i="1" s="1"/>
  <c r="L581" i="1"/>
  <c r="L534" i="1" s="1"/>
  <c r="K581" i="1"/>
  <c r="I581" i="1"/>
  <c r="H581" i="1"/>
  <c r="H534" i="1" s="1"/>
  <c r="Q578" i="1"/>
  <c r="J578" i="1"/>
  <c r="F578" i="1"/>
  <c r="F572" i="1" s="1"/>
  <c r="M577" i="1"/>
  <c r="M571" i="1" s="1"/>
  <c r="L577" i="1"/>
  <c r="K577" i="1"/>
  <c r="K576" i="1" s="1"/>
  <c r="I577" i="1"/>
  <c r="I571" i="1" s="1"/>
  <c r="I570" i="1" s="1"/>
  <c r="H577" i="1"/>
  <c r="H576" i="1" s="1"/>
  <c r="G577" i="1"/>
  <c r="M572" i="1"/>
  <c r="M533" i="1" s="1"/>
  <c r="L572" i="1"/>
  <c r="L533" i="1" s="1"/>
  <c r="K572" i="1"/>
  <c r="K533" i="1" s="1"/>
  <c r="I572" i="1"/>
  <c r="I533" i="1" s="1"/>
  <c r="H572" i="1"/>
  <c r="H533" i="1" s="1"/>
  <c r="G572" i="1"/>
  <c r="K571" i="1"/>
  <c r="K570" i="1" s="1"/>
  <c r="Q563" i="1"/>
  <c r="J563" i="1"/>
  <c r="F563" i="1"/>
  <c r="F557" i="1" s="1"/>
  <c r="F555" i="1" s="1"/>
  <c r="M562" i="1"/>
  <c r="M556" i="1" s="1"/>
  <c r="L562" i="1"/>
  <c r="L556" i="1" s="1"/>
  <c r="K562" i="1"/>
  <c r="K556" i="1" s="1"/>
  <c r="I562" i="1"/>
  <c r="H562" i="1"/>
  <c r="H561" i="1" s="1"/>
  <c r="G562" i="1"/>
  <c r="K561" i="1"/>
  <c r="M557" i="1"/>
  <c r="M555" i="1" s="1"/>
  <c r="L557" i="1"/>
  <c r="K557" i="1"/>
  <c r="K555" i="1" s="1"/>
  <c r="I557" i="1"/>
  <c r="I532" i="1" s="1"/>
  <c r="H557" i="1"/>
  <c r="H555" i="1" s="1"/>
  <c r="G557" i="1"/>
  <c r="G555" i="1" s="1"/>
  <c r="Q554" i="1"/>
  <c r="J554" i="1"/>
  <c r="F554" i="1"/>
  <c r="P553" i="1"/>
  <c r="J553" i="1"/>
  <c r="J546" i="1" s="1"/>
  <c r="F553" i="1"/>
  <c r="M552" i="1"/>
  <c r="M545" i="1" s="1"/>
  <c r="L552" i="1"/>
  <c r="L551" i="1" s="1"/>
  <c r="K552" i="1"/>
  <c r="K551" i="1" s="1"/>
  <c r="I552" i="1"/>
  <c r="I551" i="1" s="1"/>
  <c r="H552" i="1"/>
  <c r="H551" i="1" s="1"/>
  <c r="G552" i="1"/>
  <c r="G551" i="1" s="1"/>
  <c r="M547" i="1"/>
  <c r="M531" i="1" s="1"/>
  <c r="L547" i="1"/>
  <c r="L531" i="1" s="1"/>
  <c r="K547" i="1"/>
  <c r="I547" i="1"/>
  <c r="F547" i="1" s="1"/>
  <c r="M546" i="1"/>
  <c r="M530" i="1" s="1"/>
  <c r="L546" i="1"/>
  <c r="K546" i="1"/>
  <c r="I546" i="1"/>
  <c r="I530" i="1" s="1"/>
  <c r="H546" i="1"/>
  <c r="H545" i="1" s="1"/>
  <c r="G546" i="1"/>
  <c r="G530" i="1" s="1"/>
  <c r="H537" i="1"/>
  <c r="M535" i="1"/>
  <c r="K534" i="1"/>
  <c r="I534" i="1"/>
  <c r="G533" i="1"/>
  <c r="H532" i="1"/>
  <c r="L530" i="1"/>
  <c r="K530" i="1"/>
  <c r="O529" i="1"/>
  <c r="J467" i="1"/>
  <c r="F467" i="1"/>
  <c r="J466" i="1"/>
  <c r="F466" i="1"/>
  <c r="J465" i="1"/>
  <c r="F465" i="1"/>
  <c r="Q464" i="1"/>
  <c r="J464" i="1"/>
  <c r="J463" i="1" s="1"/>
  <c r="J462" i="1" s="1"/>
  <c r="F464" i="1"/>
  <c r="M463" i="1"/>
  <c r="M462" i="1" s="1"/>
  <c r="L463" i="1"/>
  <c r="L462" i="1" s="1"/>
  <c r="K463" i="1"/>
  <c r="K462" i="1" s="1"/>
  <c r="I463" i="1"/>
  <c r="I462" i="1" s="1"/>
  <c r="H463" i="1"/>
  <c r="H462" i="1" s="1"/>
  <c r="G463" i="1"/>
  <c r="G462" i="1" s="1"/>
  <c r="J458" i="1"/>
  <c r="I458" i="1"/>
  <c r="F458" i="1" s="1"/>
  <c r="J457" i="1"/>
  <c r="I457" i="1"/>
  <c r="F457" i="1" s="1"/>
  <c r="J456" i="1"/>
  <c r="I456" i="1"/>
  <c r="F456" i="1" s="1"/>
  <c r="M455" i="1"/>
  <c r="M374" i="1" s="1"/>
  <c r="M373" i="1" s="1"/>
  <c r="M372" i="1" s="1"/>
  <c r="L455" i="1"/>
  <c r="L374" i="1" s="1"/>
  <c r="L373" i="1" s="1"/>
  <c r="L372" i="1" s="1"/>
  <c r="K455" i="1"/>
  <c r="I455" i="1"/>
  <c r="H455" i="1"/>
  <c r="H454" i="1" s="1"/>
  <c r="H453" i="1" s="1"/>
  <c r="G455" i="1"/>
  <c r="G454" i="1" s="1"/>
  <c r="G453" i="1" s="1"/>
  <c r="J377" i="1"/>
  <c r="H377" i="1"/>
  <c r="G377" i="1"/>
  <c r="J376" i="1"/>
  <c r="H376" i="1"/>
  <c r="G376" i="1"/>
  <c r="J375" i="1"/>
  <c r="I375" i="1"/>
  <c r="H375" i="1"/>
  <c r="G375" i="1"/>
  <c r="H374" i="1"/>
  <c r="H373" i="1" s="1"/>
  <c r="H372" i="1" s="1"/>
  <c r="G374" i="1"/>
  <c r="G373" i="1" s="1"/>
  <c r="G372" i="1" s="1"/>
  <c r="G580" i="1" l="1"/>
  <c r="G579" i="1" s="1"/>
  <c r="K532" i="1"/>
  <c r="N587" i="1"/>
  <c r="G532" i="1"/>
  <c r="F532" i="1" s="1"/>
  <c r="L545" i="1"/>
  <c r="L544" i="1" s="1"/>
  <c r="K580" i="1"/>
  <c r="K579" i="1" s="1"/>
  <c r="L454" i="1"/>
  <c r="L453" i="1" s="1"/>
  <c r="H556" i="1"/>
  <c r="M454" i="1"/>
  <c r="M453" i="1" s="1"/>
  <c r="I580" i="1"/>
  <c r="I579" i="1" s="1"/>
  <c r="H600" i="1"/>
  <c r="H599" i="1" s="1"/>
  <c r="J455" i="1"/>
  <c r="M600" i="1"/>
  <c r="M595" i="1" s="1"/>
  <c r="M594" i="1" s="1"/>
  <c r="M580" i="1"/>
  <c r="M579" i="1" s="1"/>
  <c r="F582" i="1"/>
  <c r="F586" i="1"/>
  <c r="F585" i="1" s="1"/>
  <c r="K600" i="1"/>
  <c r="K599" i="1" s="1"/>
  <c r="Q597" i="1"/>
  <c r="K454" i="1"/>
  <c r="K453" i="1" s="1"/>
  <c r="L561" i="1"/>
  <c r="K374" i="1"/>
  <c r="J374" i="1" s="1"/>
  <c r="G535" i="1"/>
  <c r="H571" i="1"/>
  <c r="H570" i="1" s="1"/>
  <c r="J586" i="1"/>
  <c r="J585" i="1" s="1"/>
  <c r="N585" i="1" s="1"/>
  <c r="M532" i="1"/>
  <c r="Q602" i="1"/>
  <c r="N589" i="1"/>
  <c r="I377" i="1"/>
  <c r="F377" i="1" s="1"/>
  <c r="F455" i="1"/>
  <c r="F374" i="1" s="1"/>
  <c r="I374" i="1"/>
  <c r="Q374" i="1" s="1"/>
  <c r="J547" i="1"/>
  <c r="N547" i="1" s="1"/>
  <c r="M551" i="1"/>
  <c r="M561" i="1"/>
  <c r="F583" i="1"/>
  <c r="K595" i="1"/>
  <c r="K594" i="1" s="1"/>
  <c r="M596" i="1"/>
  <c r="Q596" i="1" s="1"/>
  <c r="M598" i="1"/>
  <c r="J601" i="1"/>
  <c r="J600" i="1" s="1"/>
  <c r="I376" i="1"/>
  <c r="F375" i="1"/>
  <c r="I454" i="1"/>
  <c r="I453" i="1" s="1"/>
  <c r="Q453" i="1" s="1"/>
  <c r="L600" i="1"/>
  <c r="H530" i="1"/>
  <c r="H529" i="1" s="1"/>
  <c r="H528" i="1" s="1"/>
  <c r="J552" i="1"/>
  <c r="J551" i="1" s="1"/>
  <c r="Q571" i="1"/>
  <c r="J581" i="1"/>
  <c r="J582" i="1"/>
  <c r="J583" i="1"/>
  <c r="H596" i="1"/>
  <c r="K597" i="1"/>
  <c r="F463" i="1"/>
  <c r="F462" i="1" s="1"/>
  <c r="N462" i="1" s="1"/>
  <c r="I598" i="1"/>
  <c r="Q610" i="1"/>
  <c r="Q611" i="1"/>
  <c r="J535" i="1"/>
  <c r="J537" i="1"/>
  <c r="M529" i="1"/>
  <c r="Q534" i="1"/>
  <c r="K531" i="1"/>
  <c r="J531" i="1" s="1"/>
  <c r="F533" i="1"/>
  <c r="Q535" i="1"/>
  <c r="J536" i="1"/>
  <c r="K545" i="1"/>
  <c r="K544" i="1" s="1"/>
  <c r="F552" i="1"/>
  <c r="F551" i="1" s="1"/>
  <c r="N554" i="1"/>
  <c r="F534" i="1"/>
  <c r="F454" i="1"/>
  <c r="F453" i="1" s="1"/>
  <c r="J530" i="1"/>
  <c r="Q533" i="1"/>
  <c r="F577" i="1"/>
  <c r="F576" i="1" s="1"/>
  <c r="G571" i="1"/>
  <c r="G570" i="1" s="1"/>
  <c r="L576" i="1"/>
  <c r="L571" i="1"/>
  <c r="L570" i="1" s="1"/>
  <c r="N582" i="1"/>
  <c r="N586" i="1"/>
  <c r="F376" i="1"/>
  <c r="I531" i="1"/>
  <c r="F531" i="1" s="1"/>
  <c r="Q532" i="1"/>
  <c r="J533" i="1"/>
  <c r="N533" i="1" s="1"/>
  <c r="J534" i="1"/>
  <c r="Q537" i="1"/>
  <c r="I545" i="1"/>
  <c r="I544" i="1" s="1"/>
  <c r="F546" i="1"/>
  <c r="N546" i="1" s="1"/>
  <c r="G545" i="1"/>
  <c r="G544" i="1" s="1"/>
  <c r="Q547" i="1"/>
  <c r="Q552" i="1"/>
  <c r="Q557" i="1"/>
  <c r="I555" i="1"/>
  <c r="Q555" i="1" s="1"/>
  <c r="L555" i="1"/>
  <c r="L532" i="1"/>
  <c r="L529" i="1" s="1"/>
  <c r="F562" i="1"/>
  <c r="F556" i="1" s="1"/>
  <c r="G556" i="1"/>
  <c r="I561" i="1"/>
  <c r="Q561" i="1" s="1"/>
  <c r="I556" i="1"/>
  <c r="Q556" i="1" s="1"/>
  <c r="G576" i="1"/>
  <c r="I576" i="1"/>
  <c r="Q455" i="1"/>
  <c r="Q462" i="1"/>
  <c r="Q463" i="1"/>
  <c r="N464" i="1"/>
  <c r="F536" i="1"/>
  <c r="F537" i="1"/>
  <c r="N537" i="1" s="1"/>
  <c r="P546" i="1"/>
  <c r="P551" i="1"/>
  <c r="N553" i="1"/>
  <c r="J562" i="1"/>
  <c r="J561" i="1" s="1"/>
  <c r="Q572" i="1"/>
  <c r="Q577" i="1"/>
  <c r="Q581" i="1"/>
  <c r="Q582" i="1"/>
  <c r="Q583" i="1"/>
  <c r="Q585" i="1"/>
  <c r="Q586" i="1"/>
  <c r="N588" i="1"/>
  <c r="F601" i="1"/>
  <c r="Q601" i="1"/>
  <c r="F602" i="1"/>
  <c r="F597" i="1" s="1"/>
  <c r="F611" i="1"/>
  <c r="F610" i="1" s="1"/>
  <c r="N613" i="1"/>
  <c r="P545" i="1"/>
  <c r="H544" i="1"/>
  <c r="P544" i="1" s="1"/>
  <c r="P552" i="1"/>
  <c r="Q562" i="1"/>
  <c r="N563" i="1"/>
  <c r="J557" i="1"/>
  <c r="G600" i="1"/>
  <c r="I600" i="1"/>
  <c r="N612" i="1"/>
  <c r="J611" i="1"/>
  <c r="M544" i="1"/>
  <c r="Q551" i="1"/>
  <c r="G561" i="1"/>
  <c r="M570" i="1"/>
  <c r="Q570" i="1" s="1"/>
  <c r="M576" i="1"/>
  <c r="N578" i="1"/>
  <c r="J577" i="1"/>
  <c r="J572" i="1"/>
  <c r="N572" i="1" s="1"/>
  <c r="F581" i="1"/>
  <c r="H580" i="1"/>
  <c r="H579" i="1" s="1"/>
  <c r="L580" i="1"/>
  <c r="L579" i="1" s="1"/>
  <c r="J597" i="1"/>
  <c r="N455" i="1" l="1"/>
  <c r="J454" i="1"/>
  <c r="J453" i="1" s="1"/>
  <c r="N453" i="1" s="1"/>
  <c r="H595" i="1"/>
  <c r="H594" i="1" s="1"/>
  <c r="F580" i="1"/>
  <c r="F579" i="1" s="1"/>
  <c r="G529" i="1"/>
  <c r="M371" i="1"/>
  <c r="M370" i="1" s="1"/>
  <c r="J556" i="1"/>
  <c r="M599" i="1"/>
  <c r="Q579" i="1"/>
  <c r="N562" i="1"/>
  <c r="J580" i="1"/>
  <c r="Q580" i="1"/>
  <c r="K373" i="1"/>
  <c r="K372" i="1" s="1"/>
  <c r="J373" i="1"/>
  <c r="J372" i="1" s="1"/>
  <c r="N374" i="1"/>
  <c r="N463" i="1"/>
  <c r="I373" i="1"/>
  <c r="F530" i="1"/>
  <c r="N530" i="1" s="1"/>
  <c r="J596" i="1"/>
  <c r="N601" i="1"/>
  <c r="F535" i="1"/>
  <c r="N535" i="1" s="1"/>
  <c r="P530" i="1"/>
  <c r="N552" i="1"/>
  <c r="F545" i="1"/>
  <c r="F544" i="1" s="1"/>
  <c r="N551" i="1"/>
  <c r="N583" i="1"/>
  <c r="L599" i="1"/>
  <c r="L595" i="1"/>
  <c r="L594" i="1" s="1"/>
  <c r="J545" i="1"/>
  <c r="J544" i="1" s="1"/>
  <c r="N602" i="1"/>
  <c r="N534" i="1"/>
  <c r="Q454" i="1"/>
  <c r="F600" i="1"/>
  <c r="F599" i="1" s="1"/>
  <c r="N581" i="1"/>
  <c r="Q576" i="1"/>
  <c r="F561" i="1"/>
  <c r="N561" i="1" s="1"/>
  <c r="I529" i="1"/>
  <c r="I528" i="1" s="1"/>
  <c r="Q531" i="1"/>
  <c r="N597" i="1"/>
  <c r="F596" i="1"/>
  <c r="F571" i="1"/>
  <c r="F570" i="1" s="1"/>
  <c r="N454" i="1"/>
  <c r="N531" i="1"/>
  <c r="M528" i="1"/>
  <c r="K529" i="1"/>
  <c r="K528" i="1" s="1"/>
  <c r="H371" i="1"/>
  <c r="H370" i="1" s="1"/>
  <c r="N556" i="1"/>
  <c r="Q544" i="1"/>
  <c r="P529" i="1"/>
  <c r="L528" i="1"/>
  <c r="P528" i="1" s="1"/>
  <c r="G528" i="1"/>
  <c r="Q545" i="1"/>
  <c r="J532" i="1"/>
  <c r="N532" i="1" s="1"/>
  <c r="J579" i="1"/>
  <c r="N579" i="1" s="1"/>
  <c r="N577" i="1"/>
  <c r="J576" i="1"/>
  <c r="N576" i="1" s="1"/>
  <c r="J571" i="1"/>
  <c r="J599" i="1"/>
  <c r="J595" i="1"/>
  <c r="I599" i="1"/>
  <c r="Q599" i="1" s="1"/>
  <c r="I595" i="1"/>
  <c r="N557" i="1"/>
  <c r="J555" i="1"/>
  <c r="N555" i="1" s="1"/>
  <c r="Q600" i="1"/>
  <c r="N611" i="1"/>
  <c r="J610" i="1"/>
  <c r="N610" i="1" s="1"/>
  <c r="G599" i="1"/>
  <c r="G595" i="1"/>
  <c r="N580" i="1" l="1"/>
  <c r="N596" i="1"/>
  <c r="K371" i="1"/>
  <c r="K370" i="1" s="1"/>
  <c r="F595" i="1"/>
  <c r="N544" i="1"/>
  <c r="N600" i="1"/>
  <c r="Q528" i="1"/>
  <c r="L371" i="1"/>
  <c r="P371" i="1" s="1"/>
  <c r="N545" i="1"/>
  <c r="F373" i="1"/>
  <c r="Q373" i="1"/>
  <c r="I372" i="1"/>
  <c r="Q372" i="1" s="1"/>
  <c r="J529" i="1"/>
  <c r="J371" i="1" s="1"/>
  <c r="F529" i="1"/>
  <c r="F528" i="1" s="1"/>
  <c r="Q529" i="1"/>
  <c r="G594" i="1"/>
  <c r="G371" i="1"/>
  <c r="G370" i="1" s="1"/>
  <c r="I594" i="1"/>
  <c r="Q594" i="1" s="1"/>
  <c r="I371" i="1"/>
  <c r="Q595" i="1"/>
  <c r="N595" i="1"/>
  <c r="J594" i="1"/>
  <c r="F594" i="1"/>
  <c r="N599" i="1"/>
  <c r="N571" i="1"/>
  <c r="J570" i="1"/>
  <c r="N570" i="1" s="1"/>
  <c r="L370" i="1" l="1"/>
  <c r="P370" i="1" s="1"/>
  <c r="J528" i="1"/>
  <c r="N528" i="1" s="1"/>
  <c r="N529" i="1"/>
  <c r="F372" i="1"/>
  <c r="N372" i="1" s="1"/>
  <c r="N373" i="1"/>
  <c r="F371" i="1"/>
  <c r="F370" i="1" s="1"/>
  <c r="I370" i="1"/>
  <c r="Q370" i="1" s="1"/>
  <c r="Q371" i="1"/>
  <c r="J370" i="1"/>
  <c r="N594" i="1"/>
  <c r="N371" i="1" l="1"/>
  <c r="N370" i="1"/>
  <c r="M363" i="1"/>
  <c r="I363" i="1"/>
  <c r="M362" i="1"/>
  <c r="I362" i="1"/>
  <c r="M361" i="1"/>
  <c r="I361" i="1"/>
  <c r="Q325" i="1" l="1"/>
  <c r="N325" i="1"/>
  <c r="Q324" i="1"/>
  <c r="N324" i="1"/>
  <c r="Q323" i="1"/>
  <c r="N323" i="1"/>
  <c r="Q322" i="1"/>
  <c r="N322" i="1"/>
  <c r="Q321" i="1"/>
  <c r="N321" i="1"/>
  <c r="Q320" i="1"/>
  <c r="N320" i="1"/>
  <c r="P319" i="1"/>
  <c r="N319" i="1"/>
  <c r="P318" i="1"/>
  <c r="N318" i="1"/>
  <c r="P317" i="1"/>
  <c r="N317" i="1"/>
  <c r="P316" i="1"/>
  <c r="N316" i="1"/>
  <c r="P315" i="1"/>
  <c r="N315" i="1"/>
  <c r="M314" i="1"/>
  <c r="L314" i="1"/>
  <c r="K314" i="1"/>
  <c r="J314" i="1"/>
  <c r="I314" i="1"/>
  <c r="H314" i="1"/>
  <c r="G314" i="1"/>
  <c r="F314" i="1"/>
  <c r="M313" i="1"/>
  <c r="L313" i="1"/>
  <c r="K313" i="1"/>
  <c r="J313" i="1"/>
  <c r="I313" i="1"/>
  <c r="H313" i="1"/>
  <c r="G313" i="1"/>
  <c r="F313" i="1"/>
  <c r="M312" i="1"/>
  <c r="L312" i="1"/>
  <c r="K312" i="1"/>
  <c r="J312" i="1"/>
  <c r="I312" i="1"/>
  <c r="H312" i="1"/>
  <c r="G312" i="1"/>
  <c r="F312" i="1"/>
  <c r="P311" i="1"/>
  <c r="N311" i="1"/>
  <c r="Q310" i="1"/>
  <c r="N310" i="1"/>
  <c r="M309" i="1"/>
  <c r="L309" i="1"/>
  <c r="K309" i="1"/>
  <c r="J309" i="1"/>
  <c r="I309" i="1"/>
  <c r="H309" i="1"/>
  <c r="G309" i="1"/>
  <c r="F309" i="1"/>
  <c r="M308" i="1"/>
  <c r="L308" i="1"/>
  <c r="K308" i="1"/>
  <c r="J308" i="1"/>
  <c r="I308" i="1"/>
  <c r="H308" i="1"/>
  <c r="G308" i="1"/>
  <c r="F308" i="1"/>
  <c r="M307" i="1"/>
  <c r="L307" i="1"/>
  <c r="K307" i="1"/>
  <c r="J307" i="1"/>
  <c r="I307" i="1"/>
  <c r="H307" i="1"/>
  <c r="G307" i="1"/>
  <c r="F307" i="1"/>
  <c r="Q303" i="1"/>
  <c r="P303" i="1"/>
  <c r="O303" i="1"/>
  <c r="J303" i="1"/>
  <c r="F303" i="1"/>
  <c r="F302" i="1" s="1"/>
  <c r="F301" i="1" s="1"/>
  <c r="J302" i="1"/>
  <c r="I302" i="1"/>
  <c r="Q302" i="1" s="1"/>
  <c r="H302" i="1"/>
  <c r="P302" i="1" s="1"/>
  <c r="G302" i="1"/>
  <c r="O302" i="1" s="1"/>
  <c r="J301" i="1"/>
  <c r="I301" i="1"/>
  <c r="Q301" i="1" s="1"/>
  <c r="G301" i="1"/>
  <c r="O301" i="1" s="1"/>
  <c r="I296" i="1"/>
  <c r="Q296" i="1" s="1"/>
  <c r="H296" i="1"/>
  <c r="H295" i="1" s="1"/>
  <c r="G296" i="1"/>
  <c r="G295" i="1" s="1"/>
  <c r="F296" i="1"/>
  <c r="N296" i="1" s="1"/>
  <c r="M294" i="1"/>
  <c r="L294" i="1"/>
  <c r="K294" i="1"/>
  <c r="J294" i="1"/>
  <c r="I294" i="1"/>
  <c r="H294" i="1"/>
  <c r="G294" i="1"/>
  <c r="F294" i="1"/>
  <c r="M293" i="1"/>
  <c r="L293" i="1"/>
  <c r="K293" i="1"/>
  <c r="J293" i="1"/>
  <c r="I293" i="1"/>
  <c r="H293" i="1"/>
  <c r="G293" i="1"/>
  <c r="F293" i="1"/>
  <c r="M292" i="1"/>
  <c r="L292" i="1"/>
  <c r="K292" i="1"/>
  <c r="J292" i="1"/>
  <c r="I292" i="1"/>
  <c r="H292" i="1"/>
  <c r="G292" i="1"/>
  <c r="F292" i="1"/>
  <c r="M291" i="1"/>
  <c r="L291" i="1"/>
  <c r="K291" i="1"/>
  <c r="J291" i="1"/>
  <c r="I291" i="1"/>
  <c r="H291" i="1"/>
  <c r="G291" i="1"/>
  <c r="F291" i="1"/>
  <c r="M290" i="1"/>
  <c r="L290" i="1"/>
  <c r="K290" i="1"/>
  <c r="J290" i="1"/>
  <c r="I290" i="1"/>
  <c r="H290" i="1"/>
  <c r="G290" i="1"/>
  <c r="F290" i="1"/>
  <c r="M289" i="1"/>
  <c r="L289" i="1"/>
  <c r="K289" i="1"/>
  <c r="I289" i="1"/>
  <c r="H289" i="1"/>
  <c r="G289" i="1"/>
  <c r="M288" i="1"/>
  <c r="L288" i="1"/>
  <c r="K288" i="1"/>
  <c r="J288" i="1"/>
  <c r="I288" i="1"/>
  <c r="H288" i="1"/>
  <c r="G288" i="1"/>
  <c r="F288" i="1"/>
  <c r="M273" i="1"/>
  <c r="L273" i="1"/>
  <c r="K273" i="1"/>
  <c r="J273" i="1"/>
  <c r="I273" i="1"/>
  <c r="H273" i="1"/>
  <c r="G273" i="1"/>
  <c r="F273" i="1"/>
  <c r="Q269" i="1"/>
  <c r="N269" i="1"/>
  <c r="M268" i="1"/>
  <c r="L268" i="1"/>
  <c r="L267" i="1" s="1"/>
  <c r="K268" i="1"/>
  <c r="K267" i="1" s="1"/>
  <c r="J268" i="1"/>
  <c r="J267" i="1" s="1"/>
  <c r="I268" i="1"/>
  <c r="H268" i="1"/>
  <c r="H267" i="1" s="1"/>
  <c r="G268" i="1"/>
  <c r="G267" i="1" s="1"/>
  <c r="F268" i="1"/>
  <c r="M267" i="1"/>
  <c r="I267" i="1"/>
  <c r="F267" i="1"/>
  <c r="M266" i="1"/>
  <c r="L266" i="1"/>
  <c r="L263" i="1" s="1"/>
  <c r="K266" i="1"/>
  <c r="K263" i="1" s="1"/>
  <c r="J266" i="1"/>
  <c r="J265" i="1" s="1"/>
  <c r="J264" i="1" s="1"/>
  <c r="I266" i="1"/>
  <c r="I265" i="1" s="1"/>
  <c r="I264" i="1" s="1"/>
  <c r="H266" i="1"/>
  <c r="H263" i="1" s="1"/>
  <c r="G266" i="1"/>
  <c r="G263" i="1" s="1"/>
  <c r="F266" i="1"/>
  <c r="F265" i="1" s="1"/>
  <c r="F264" i="1" s="1"/>
  <c r="M265" i="1"/>
  <c r="M264" i="1"/>
  <c r="M261" i="1"/>
  <c r="L261" i="1"/>
  <c r="K261" i="1"/>
  <c r="J261" i="1"/>
  <c r="I261" i="1"/>
  <c r="H261" i="1"/>
  <c r="G261" i="1"/>
  <c r="F261" i="1"/>
  <c r="M258" i="1"/>
  <c r="L258" i="1"/>
  <c r="J258" i="1"/>
  <c r="I258" i="1"/>
  <c r="H258" i="1"/>
  <c r="F258" i="1"/>
  <c r="M255" i="1"/>
  <c r="L255" i="1"/>
  <c r="K255" i="1"/>
  <c r="J255" i="1"/>
  <c r="I255" i="1"/>
  <c r="H255" i="1"/>
  <c r="G255" i="1"/>
  <c r="F255" i="1"/>
  <c r="M246" i="1"/>
  <c r="K246" i="1"/>
  <c r="J246" i="1"/>
  <c r="I246" i="1"/>
  <c r="G246" i="1"/>
  <c r="F246" i="1"/>
  <c r="M245" i="1"/>
  <c r="K245" i="1"/>
  <c r="I245" i="1"/>
  <c r="G245" i="1"/>
  <c r="K244" i="1"/>
  <c r="K243" i="1" s="1"/>
  <c r="G244" i="1"/>
  <c r="G243" i="1" s="1"/>
  <c r="M243" i="1"/>
  <c r="J243" i="1"/>
  <c r="I243" i="1"/>
  <c r="F243" i="1"/>
  <c r="L241" i="1"/>
  <c r="L240" i="1" s="1"/>
  <c r="K241" i="1"/>
  <c r="K240" i="1" s="1"/>
  <c r="H241" i="1"/>
  <c r="H240" i="1" s="1"/>
  <c r="G241" i="1"/>
  <c r="G240" i="1" s="1"/>
  <c r="L236" i="1"/>
  <c r="K236" i="1"/>
  <c r="J236" i="1"/>
  <c r="H236" i="1"/>
  <c r="G236" i="1"/>
  <c r="F236" i="1"/>
  <c r="K235" i="1"/>
  <c r="K234" i="1" s="1"/>
  <c r="M234" i="1"/>
  <c r="I234" i="1"/>
  <c r="P221" i="1"/>
  <c r="N221" i="1"/>
  <c r="I220" i="1"/>
  <c r="I219" i="1" s="1"/>
  <c r="H220" i="1"/>
  <c r="P220" i="1" s="1"/>
  <c r="G220" i="1"/>
  <c r="G219" i="1" s="1"/>
  <c r="F220" i="1"/>
  <c r="N220" i="1" s="1"/>
  <c r="H197" i="1"/>
  <c r="P197" i="1" s="1"/>
  <c r="F197" i="1"/>
  <c r="N197" i="1" s="1"/>
  <c r="F196" i="1"/>
  <c r="N196" i="1" s="1"/>
  <c r="F295" i="1" l="1"/>
  <c r="N295" i="1" s="1"/>
  <c r="G287" i="1"/>
  <c r="G265" i="1"/>
  <c r="G264" i="1" s="1"/>
  <c r="L265" i="1"/>
  <c r="L264" i="1" s="1"/>
  <c r="H265" i="1"/>
  <c r="H264" i="1" s="1"/>
  <c r="H286" i="1"/>
  <c r="H285" i="1" s="1"/>
  <c r="K265" i="1"/>
  <c r="K264" i="1" s="1"/>
  <c r="F289" i="1"/>
  <c r="F287" i="1" s="1"/>
  <c r="I287" i="1"/>
  <c r="K286" i="1"/>
  <c r="K285" i="1" s="1"/>
  <c r="M286" i="1"/>
  <c r="M285" i="1" s="1"/>
  <c r="M184" i="1" s="1"/>
  <c r="F219" i="1"/>
  <c r="N219" i="1" s="1"/>
  <c r="H235" i="1"/>
  <c r="H234" i="1" s="1"/>
  <c r="G235" i="1"/>
  <c r="G234" i="1" s="1"/>
  <c r="H196" i="1"/>
  <c r="P196" i="1" s="1"/>
  <c r="L286" i="1"/>
  <c r="L285" i="1" s="1"/>
  <c r="M287" i="1"/>
  <c r="L235" i="1"/>
  <c r="L234" i="1" s="1"/>
  <c r="F195" i="1"/>
  <c r="N195" i="1" s="1"/>
  <c r="H219" i="1"/>
  <c r="P219" i="1" s="1"/>
  <c r="H287" i="1"/>
  <c r="I295" i="1"/>
  <c r="Q295" i="1" s="1"/>
  <c r="H195" i="1"/>
  <c r="P195" i="1" s="1"/>
  <c r="K287" i="1"/>
  <c r="G286" i="1"/>
  <c r="G285" i="1" s="1"/>
  <c r="I286" i="1"/>
  <c r="I285" i="1" s="1"/>
  <c r="I184" i="1" s="1"/>
  <c r="I185" i="1" s="1"/>
  <c r="N303" i="1"/>
  <c r="L287" i="1"/>
  <c r="Q264" i="1"/>
  <c r="Q265" i="1"/>
  <c r="Q266" i="1"/>
  <c r="Q267" i="1"/>
  <c r="Q268" i="1"/>
  <c r="Q288" i="1"/>
  <c r="Q289" i="1"/>
  <c r="Q290" i="1"/>
  <c r="N302" i="1"/>
  <c r="N307" i="1"/>
  <c r="P307" i="1"/>
  <c r="N308" i="1"/>
  <c r="P308" i="1"/>
  <c r="N309" i="1"/>
  <c r="P309" i="1"/>
  <c r="N312" i="1"/>
  <c r="P312" i="1"/>
  <c r="N313" i="1"/>
  <c r="P313" i="1"/>
  <c r="N314" i="1"/>
  <c r="P314" i="1"/>
  <c r="N264" i="1"/>
  <c r="N265" i="1"/>
  <c r="N266" i="1"/>
  <c r="N267" i="1"/>
  <c r="N268" i="1"/>
  <c r="N288" i="1"/>
  <c r="J289" i="1"/>
  <c r="N290" i="1"/>
  <c r="N291" i="1"/>
  <c r="N292" i="1"/>
  <c r="N293" i="1"/>
  <c r="N294" i="1"/>
  <c r="H301" i="1"/>
  <c r="P301" i="1" s="1"/>
  <c r="N301" i="1"/>
  <c r="Q307" i="1"/>
  <c r="Q308" i="1"/>
  <c r="Q309" i="1"/>
  <c r="G184" i="1" l="1"/>
  <c r="G185" i="1" s="1"/>
  <c r="O185" i="1" s="1"/>
  <c r="F286" i="1"/>
  <c r="F285" i="1" s="1"/>
  <c r="L184" i="1"/>
  <c r="L185" i="1" s="1"/>
  <c r="K184" i="1"/>
  <c r="K185" i="1" s="1"/>
  <c r="F184" i="1"/>
  <c r="F185" i="1" s="1"/>
  <c r="Q287" i="1"/>
  <c r="M185" i="1"/>
  <c r="Q185" i="1" s="1"/>
  <c r="Q184" i="1"/>
  <c r="Q285" i="1"/>
  <c r="Q286" i="1"/>
  <c r="H184" i="1"/>
  <c r="H185" i="1" s="1"/>
  <c r="N289" i="1"/>
  <c r="J287" i="1"/>
  <c r="N287" i="1" s="1"/>
  <c r="J286" i="1"/>
  <c r="O184" i="1" l="1"/>
  <c r="P185" i="1"/>
  <c r="P184" i="1"/>
  <c r="N286" i="1"/>
  <c r="J285" i="1"/>
  <c r="Q183" i="1"/>
  <c r="J183" i="1"/>
  <c r="F183" i="1"/>
  <c r="Q182" i="1"/>
  <c r="J182" i="1"/>
  <c r="F182" i="1"/>
  <c r="Q181" i="1"/>
  <c r="J181" i="1"/>
  <c r="F181" i="1"/>
  <c r="M179" i="1"/>
  <c r="M178" i="1" s="1"/>
  <c r="L179" i="1"/>
  <c r="L178" i="1" s="1"/>
  <c r="K179" i="1"/>
  <c r="K178" i="1" s="1"/>
  <c r="I179" i="1"/>
  <c r="I177" i="1" s="1"/>
  <c r="H179" i="1"/>
  <c r="H178" i="1" s="1"/>
  <c r="G179" i="1"/>
  <c r="G178" i="1" s="1"/>
  <c r="L175" i="1"/>
  <c r="K175" i="1"/>
  <c r="H175" i="1"/>
  <c r="G175" i="1"/>
  <c r="L174" i="1"/>
  <c r="K174" i="1"/>
  <c r="H174" i="1"/>
  <c r="G174" i="1"/>
  <c r="Q173" i="1"/>
  <c r="J173" i="1"/>
  <c r="J171" i="1" s="1"/>
  <c r="F173" i="1"/>
  <c r="M171" i="1"/>
  <c r="L171" i="1"/>
  <c r="L170" i="1" s="1"/>
  <c r="K171" i="1"/>
  <c r="K170" i="1" s="1"/>
  <c r="I171" i="1"/>
  <c r="I170" i="1" s="1"/>
  <c r="H171" i="1"/>
  <c r="H170" i="1" s="1"/>
  <c r="G171" i="1"/>
  <c r="G170" i="1" s="1"/>
  <c r="Q169" i="1"/>
  <c r="J169" i="1"/>
  <c r="J167" i="1" s="1"/>
  <c r="F169" i="1"/>
  <c r="F167" i="1" s="1"/>
  <c r="F166" i="1" s="1"/>
  <c r="M167" i="1"/>
  <c r="M166" i="1" s="1"/>
  <c r="L167" i="1"/>
  <c r="L166" i="1" s="1"/>
  <c r="K167" i="1"/>
  <c r="K166" i="1" s="1"/>
  <c r="I167" i="1"/>
  <c r="I166" i="1" s="1"/>
  <c r="H167" i="1"/>
  <c r="H166" i="1" s="1"/>
  <c r="G167" i="1"/>
  <c r="G166" i="1" s="1"/>
  <c r="H163" i="1"/>
  <c r="H162" i="1" s="1"/>
  <c r="G163" i="1"/>
  <c r="G162" i="1" s="1"/>
  <c r="J161" i="1"/>
  <c r="F161" i="1"/>
  <c r="Q160" i="1"/>
  <c r="P160" i="1"/>
  <c r="O160" i="1"/>
  <c r="J160" i="1"/>
  <c r="F160" i="1"/>
  <c r="M158" i="1"/>
  <c r="M157" i="1" s="1"/>
  <c r="L158" i="1"/>
  <c r="L157" i="1" s="1"/>
  <c r="K158" i="1"/>
  <c r="K157" i="1" s="1"/>
  <c r="I158" i="1"/>
  <c r="I157" i="1" s="1"/>
  <c r="H158" i="1"/>
  <c r="H157" i="1" s="1"/>
  <c r="G158" i="1"/>
  <c r="G157" i="1" s="1"/>
  <c r="Q156" i="1"/>
  <c r="J156" i="1"/>
  <c r="F156" i="1"/>
  <c r="Q155" i="1"/>
  <c r="J155" i="1"/>
  <c r="F155" i="1"/>
  <c r="Q154" i="1"/>
  <c r="J154" i="1"/>
  <c r="F154" i="1"/>
  <c r="M152" i="1"/>
  <c r="L152" i="1"/>
  <c r="L151" i="1" s="1"/>
  <c r="K152" i="1"/>
  <c r="K151" i="1" s="1"/>
  <c r="I152" i="1"/>
  <c r="I151" i="1" s="1"/>
  <c r="H152" i="1"/>
  <c r="H151" i="1" s="1"/>
  <c r="G152" i="1"/>
  <c r="G151" i="1" s="1"/>
  <c r="Q150" i="1"/>
  <c r="P150" i="1"/>
  <c r="O150" i="1"/>
  <c r="J150" i="1"/>
  <c r="F150" i="1"/>
  <c r="Q149" i="1"/>
  <c r="J149" i="1"/>
  <c r="F149" i="1"/>
  <c r="Q148" i="1"/>
  <c r="J148" i="1"/>
  <c r="F148" i="1"/>
  <c r="Q147" i="1"/>
  <c r="J147" i="1"/>
  <c r="F147" i="1"/>
  <c r="M145" i="1"/>
  <c r="M144" i="1" s="1"/>
  <c r="L145" i="1"/>
  <c r="L144" i="1" s="1"/>
  <c r="K145" i="1"/>
  <c r="K144" i="1" s="1"/>
  <c r="I145" i="1"/>
  <c r="I144" i="1" s="1"/>
  <c r="H145" i="1"/>
  <c r="H144" i="1" s="1"/>
  <c r="G145" i="1"/>
  <c r="G144" i="1" s="1"/>
  <c r="P143" i="1"/>
  <c r="J143" i="1"/>
  <c r="F143" i="1"/>
  <c r="Q142" i="1"/>
  <c r="P142" i="1"/>
  <c r="O142" i="1"/>
  <c r="J142" i="1"/>
  <c r="F142" i="1"/>
  <c r="Q141" i="1"/>
  <c r="J141" i="1"/>
  <c r="F141" i="1"/>
  <c r="J140" i="1"/>
  <c r="I140" i="1"/>
  <c r="I137" i="1" s="1"/>
  <c r="Q139" i="1"/>
  <c r="J139" i="1"/>
  <c r="F139" i="1"/>
  <c r="M137" i="1"/>
  <c r="M136" i="1" s="1"/>
  <c r="L137" i="1"/>
  <c r="L136" i="1" s="1"/>
  <c r="K137" i="1"/>
  <c r="H137" i="1"/>
  <c r="H136" i="1" s="1"/>
  <c r="G137" i="1"/>
  <c r="G136" i="1" s="1"/>
  <c r="N173" i="1" l="1"/>
  <c r="M165" i="1"/>
  <c r="K135" i="1"/>
  <c r="N141" i="1"/>
  <c r="N143" i="1"/>
  <c r="F171" i="1"/>
  <c r="F170" i="1" s="1"/>
  <c r="F158" i="1"/>
  <c r="F157" i="1" s="1"/>
  <c r="M170" i="1"/>
  <c r="J170" i="1" s="1"/>
  <c r="J158" i="1"/>
  <c r="J157" i="1" s="1"/>
  <c r="M163" i="1"/>
  <c r="M162" i="1" s="1"/>
  <c r="M177" i="1"/>
  <c r="I165" i="1"/>
  <c r="I163" i="1" s="1"/>
  <c r="I162" i="1" s="1"/>
  <c r="N150" i="1"/>
  <c r="I174" i="1"/>
  <c r="I175" i="1"/>
  <c r="N182" i="1"/>
  <c r="I178" i="1"/>
  <c r="J145" i="1"/>
  <c r="J144" i="1" s="1"/>
  <c r="L163" i="1"/>
  <c r="L162" i="1" s="1"/>
  <c r="J179" i="1"/>
  <c r="J178" i="1" s="1"/>
  <c r="N148" i="1"/>
  <c r="M135" i="1"/>
  <c r="M132" i="1" s="1"/>
  <c r="J152" i="1"/>
  <c r="J151" i="1" s="1"/>
  <c r="N155" i="1"/>
  <c r="N160" i="1"/>
  <c r="G135" i="1"/>
  <c r="O135" i="1" s="1"/>
  <c r="K136" i="1"/>
  <c r="O136" i="1" s="1"/>
  <c r="K163" i="1"/>
  <c r="K162" i="1" s="1"/>
  <c r="K132" i="1"/>
  <c r="K133" i="1"/>
  <c r="I135" i="1"/>
  <c r="I132" i="1" s="1"/>
  <c r="I136" i="1"/>
  <c r="Q136" i="1" s="1"/>
  <c r="N167" i="1"/>
  <c r="J166" i="1"/>
  <c r="N166" i="1" s="1"/>
  <c r="J165" i="1"/>
  <c r="Q137" i="1"/>
  <c r="O144" i="1"/>
  <c r="Q144" i="1"/>
  <c r="O145" i="1"/>
  <c r="Q145" i="1"/>
  <c r="Q152" i="1"/>
  <c r="P158" i="1"/>
  <c r="Q166" i="1"/>
  <c r="Q167" i="1"/>
  <c r="N171" i="1"/>
  <c r="Q177" i="1"/>
  <c r="Q178" i="1"/>
  <c r="Q179" i="1"/>
  <c r="N285" i="1"/>
  <c r="J184" i="1"/>
  <c r="P136" i="1"/>
  <c r="O137" i="1"/>
  <c r="P137" i="1"/>
  <c r="N142" i="1"/>
  <c r="P144" i="1"/>
  <c r="F145" i="1"/>
  <c r="F144" i="1" s="1"/>
  <c r="H135" i="1"/>
  <c r="H133" i="1" s="1"/>
  <c r="L135" i="1"/>
  <c r="L133" i="1" s="1"/>
  <c r="N147" i="1"/>
  <c r="N149" i="1"/>
  <c r="M151" i="1"/>
  <c r="Q151" i="1" s="1"/>
  <c r="F152" i="1"/>
  <c r="F151" i="1" s="1"/>
  <c r="N156" i="1"/>
  <c r="O157" i="1"/>
  <c r="Q157" i="1"/>
  <c r="O158" i="1"/>
  <c r="Q158" i="1"/>
  <c r="N169" i="1"/>
  <c r="Q170" i="1"/>
  <c r="Q171" i="1"/>
  <c r="F179" i="1"/>
  <c r="N181" i="1"/>
  <c r="N183" i="1"/>
  <c r="L132" i="1"/>
  <c r="N154" i="1"/>
  <c r="N157" i="1"/>
  <c r="P157" i="1"/>
  <c r="N139" i="1"/>
  <c r="J137" i="1"/>
  <c r="Q140" i="1"/>
  <c r="F140" i="1"/>
  <c r="P145" i="1"/>
  <c r="N170" i="1" l="1"/>
  <c r="F165" i="1"/>
  <c r="F163" i="1" s="1"/>
  <c r="F162" i="1" s="1"/>
  <c r="Q162" i="1"/>
  <c r="I133" i="1"/>
  <c r="N158" i="1"/>
  <c r="Q163" i="1"/>
  <c r="Q165" i="1"/>
  <c r="M175" i="1"/>
  <c r="Q175" i="1" s="1"/>
  <c r="M174" i="1"/>
  <c r="Q174" i="1" s="1"/>
  <c r="H132" i="1"/>
  <c r="H130" i="1" s="1"/>
  <c r="H131" i="1" s="1"/>
  <c r="Q135" i="1"/>
  <c r="I130" i="1"/>
  <c r="I131" i="1" s="1"/>
  <c r="M133" i="1"/>
  <c r="J177" i="1"/>
  <c r="Q133" i="1"/>
  <c r="N152" i="1"/>
  <c r="N145" i="1"/>
  <c r="G133" i="1"/>
  <c r="O133" i="1" s="1"/>
  <c r="G132" i="1"/>
  <c r="G130" i="1" s="1"/>
  <c r="G131" i="1" s="1"/>
  <c r="P133" i="1"/>
  <c r="F178" i="1"/>
  <c r="N178" i="1" s="1"/>
  <c r="F177" i="1"/>
  <c r="N165" i="1"/>
  <c r="J163" i="1"/>
  <c r="K130" i="1"/>
  <c r="P135" i="1"/>
  <c r="J185" i="1"/>
  <c r="N185" i="1" s="1"/>
  <c r="N184" i="1"/>
  <c r="N179" i="1"/>
  <c r="N151" i="1"/>
  <c r="N144" i="1"/>
  <c r="F137" i="1"/>
  <c r="N137" i="1" s="1"/>
  <c r="N140" i="1"/>
  <c r="J136" i="1"/>
  <c r="J135" i="1"/>
  <c r="L130" i="1"/>
  <c r="Q132" i="1"/>
  <c r="M130" i="1" l="1"/>
  <c r="M131" i="1" s="1"/>
  <c r="P132" i="1"/>
  <c r="N177" i="1"/>
  <c r="Q130" i="1"/>
  <c r="Q131" i="1"/>
  <c r="J174" i="1"/>
  <c r="J175" i="1"/>
  <c r="O132" i="1"/>
  <c r="K131" i="1"/>
  <c r="O131" i="1" s="1"/>
  <c r="O130" i="1"/>
  <c r="N163" i="1"/>
  <c r="J162" i="1"/>
  <c r="N162" i="1" s="1"/>
  <c r="F175" i="1"/>
  <c r="F174" i="1"/>
  <c r="L131" i="1"/>
  <c r="P131" i="1" s="1"/>
  <c r="P130" i="1"/>
  <c r="J133" i="1"/>
  <c r="J132" i="1"/>
  <c r="F136" i="1"/>
  <c r="N136" i="1" s="1"/>
  <c r="F135" i="1"/>
  <c r="N174" i="1" l="1"/>
  <c r="N175" i="1"/>
  <c r="F133" i="1"/>
  <c r="F132" i="1"/>
  <c r="F130" i="1" s="1"/>
  <c r="F131" i="1" s="1"/>
  <c r="J130" i="1"/>
  <c r="N135" i="1"/>
  <c r="N133" i="1"/>
  <c r="J131" i="1" l="1"/>
  <c r="N131" i="1" s="1"/>
  <c r="N130" i="1"/>
  <c r="N132" i="1"/>
  <c r="Q129" i="1" l="1"/>
  <c r="J129" i="1"/>
  <c r="F129" i="1"/>
  <c r="Q128" i="1"/>
  <c r="J128" i="1"/>
  <c r="F128" i="1"/>
  <c r="Q127" i="1"/>
  <c r="J127" i="1"/>
  <c r="N127" i="1" s="1"/>
  <c r="F127" i="1"/>
  <c r="M126" i="1"/>
  <c r="M125" i="1" s="1"/>
  <c r="L126" i="1"/>
  <c r="L125" i="1" s="1"/>
  <c r="L124" i="1" s="1"/>
  <c r="K126" i="1"/>
  <c r="I126" i="1"/>
  <c r="I125" i="1" s="1"/>
  <c r="I124" i="1" s="1"/>
  <c r="H126" i="1"/>
  <c r="H125" i="1" s="1"/>
  <c r="H124" i="1" s="1"/>
  <c r="G126" i="1"/>
  <c r="G125" i="1" s="1"/>
  <c r="G124" i="1" s="1"/>
  <c r="Q123" i="1"/>
  <c r="J123" i="1"/>
  <c r="F123" i="1"/>
  <c r="Q122" i="1"/>
  <c r="J122" i="1"/>
  <c r="F122" i="1"/>
  <c r="M121" i="1"/>
  <c r="L121" i="1"/>
  <c r="K121" i="1"/>
  <c r="I121" i="1"/>
  <c r="H121" i="1"/>
  <c r="G121" i="1"/>
  <c r="Q120" i="1"/>
  <c r="J120" i="1"/>
  <c r="F120" i="1"/>
  <c r="Q119" i="1"/>
  <c r="J119" i="1"/>
  <c r="F119" i="1"/>
  <c r="Q118" i="1"/>
  <c r="J118" i="1"/>
  <c r="F118" i="1"/>
  <c r="M117" i="1"/>
  <c r="L117" i="1"/>
  <c r="K117" i="1"/>
  <c r="I117" i="1"/>
  <c r="H117" i="1"/>
  <c r="G117" i="1"/>
  <c r="Q116" i="1"/>
  <c r="J116" i="1"/>
  <c r="F116" i="1"/>
  <c r="Q115" i="1"/>
  <c r="J115" i="1"/>
  <c r="F115" i="1"/>
  <c r="M114" i="1"/>
  <c r="L114" i="1"/>
  <c r="K114" i="1"/>
  <c r="I114" i="1"/>
  <c r="H114" i="1"/>
  <c r="G114" i="1"/>
  <c r="Q113" i="1"/>
  <c r="J113" i="1"/>
  <c r="F113" i="1"/>
  <c r="M112" i="1"/>
  <c r="L112" i="1"/>
  <c r="K112" i="1"/>
  <c r="J112" i="1" s="1"/>
  <c r="I112" i="1"/>
  <c r="H112" i="1"/>
  <c r="G112" i="1"/>
  <c r="Q111" i="1"/>
  <c r="J111" i="1"/>
  <c r="F111" i="1"/>
  <c r="M110" i="1"/>
  <c r="L110" i="1"/>
  <c r="K110" i="1"/>
  <c r="I110" i="1"/>
  <c r="H110" i="1"/>
  <c r="G110" i="1"/>
  <c r="P109" i="1"/>
  <c r="J109" i="1"/>
  <c r="F109" i="1"/>
  <c r="Q108" i="1"/>
  <c r="P108" i="1"/>
  <c r="J108" i="1"/>
  <c r="F108" i="1"/>
  <c r="Q107" i="1"/>
  <c r="J107" i="1"/>
  <c r="F107" i="1"/>
  <c r="Q106" i="1"/>
  <c r="J106" i="1"/>
  <c r="F106" i="1"/>
  <c r="Q105" i="1"/>
  <c r="J105" i="1"/>
  <c r="F105" i="1"/>
  <c r="M104" i="1"/>
  <c r="L104" i="1"/>
  <c r="K104" i="1"/>
  <c r="I104" i="1"/>
  <c r="H104" i="1"/>
  <c r="G104" i="1"/>
  <c r="J101" i="1"/>
  <c r="F101" i="1"/>
  <c r="Q100" i="1"/>
  <c r="J100" i="1"/>
  <c r="F100" i="1"/>
  <c r="Q99" i="1"/>
  <c r="J99" i="1"/>
  <c r="F99" i="1"/>
  <c r="M98" i="1"/>
  <c r="L98" i="1"/>
  <c r="K98" i="1"/>
  <c r="I98" i="1"/>
  <c r="H98" i="1"/>
  <c r="G98" i="1"/>
  <c r="Q97" i="1"/>
  <c r="J97" i="1"/>
  <c r="F97" i="1"/>
  <c r="Q96" i="1"/>
  <c r="J96" i="1"/>
  <c r="F96" i="1"/>
  <c r="Q95" i="1"/>
  <c r="J95" i="1"/>
  <c r="F95" i="1"/>
  <c r="M94" i="1"/>
  <c r="L94" i="1"/>
  <c r="K94" i="1"/>
  <c r="I94" i="1"/>
  <c r="H94" i="1"/>
  <c r="G94" i="1"/>
  <c r="P93" i="1"/>
  <c r="J93" i="1"/>
  <c r="F93" i="1"/>
  <c r="M92" i="1"/>
  <c r="L92" i="1"/>
  <c r="K92" i="1"/>
  <c r="I92" i="1"/>
  <c r="H92" i="1"/>
  <c r="G92" i="1"/>
  <c r="J91" i="1"/>
  <c r="F91" i="1"/>
  <c r="M90" i="1"/>
  <c r="L90" i="1"/>
  <c r="K90" i="1"/>
  <c r="I90" i="1"/>
  <c r="H90" i="1"/>
  <c r="G90" i="1"/>
  <c r="P89" i="1"/>
  <c r="J89" i="1"/>
  <c r="F89" i="1"/>
  <c r="M88" i="1"/>
  <c r="L88" i="1"/>
  <c r="K88" i="1"/>
  <c r="I88" i="1"/>
  <c r="H88" i="1"/>
  <c r="G88" i="1"/>
  <c r="J87" i="1"/>
  <c r="F87" i="1"/>
  <c r="P86" i="1"/>
  <c r="J86" i="1"/>
  <c r="F86" i="1"/>
  <c r="P85" i="1"/>
  <c r="J85" i="1"/>
  <c r="F85" i="1"/>
  <c r="M84" i="1"/>
  <c r="L84" i="1"/>
  <c r="K84" i="1"/>
  <c r="I84" i="1"/>
  <c r="H84" i="1"/>
  <c r="G84" i="1"/>
  <c r="J81" i="1"/>
  <c r="F81" i="1"/>
  <c r="M80" i="1"/>
  <c r="M79" i="1" s="1"/>
  <c r="M78" i="1" s="1"/>
  <c r="L80" i="1"/>
  <c r="L79" i="1" s="1"/>
  <c r="L78" i="1" s="1"/>
  <c r="K80" i="1"/>
  <c r="I80" i="1"/>
  <c r="I79" i="1" s="1"/>
  <c r="I78" i="1" s="1"/>
  <c r="H80" i="1"/>
  <c r="H79" i="1" s="1"/>
  <c r="H78" i="1" s="1"/>
  <c r="G80" i="1"/>
  <c r="Q77" i="1"/>
  <c r="J77" i="1"/>
  <c r="F77" i="1"/>
  <c r="Q76" i="1"/>
  <c r="J76" i="1"/>
  <c r="F76" i="1"/>
  <c r="Q75" i="1"/>
  <c r="J75" i="1"/>
  <c r="F75" i="1"/>
  <c r="M74" i="1"/>
  <c r="L74" i="1"/>
  <c r="K74" i="1"/>
  <c r="I74" i="1"/>
  <c r="H74" i="1"/>
  <c r="G74" i="1"/>
  <c r="Q73" i="1"/>
  <c r="J73" i="1"/>
  <c r="F73" i="1"/>
  <c r="M72" i="1"/>
  <c r="L72" i="1"/>
  <c r="K72" i="1"/>
  <c r="I72" i="1"/>
  <c r="H72" i="1"/>
  <c r="G72" i="1"/>
  <c r="J71" i="1"/>
  <c r="F71" i="1"/>
  <c r="M70" i="1"/>
  <c r="L70" i="1"/>
  <c r="K70" i="1"/>
  <c r="I70" i="1"/>
  <c r="I69" i="1" s="1"/>
  <c r="I68" i="1" s="1"/>
  <c r="H70" i="1"/>
  <c r="G70" i="1"/>
  <c r="P67" i="1"/>
  <c r="J67" i="1"/>
  <c r="F67" i="1"/>
  <c r="P66" i="1"/>
  <c r="J66" i="1"/>
  <c r="F66" i="1"/>
  <c r="M65" i="1"/>
  <c r="L65" i="1"/>
  <c r="K65" i="1"/>
  <c r="I65" i="1"/>
  <c r="H65" i="1"/>
  <c r="G65" i="1"/>
  <c r="P64" i="1"/>
  <c r="J64" i="1"/>
  <c r="F64" i="1"/>
  <c r="M63" i="1"/>
  <c r="L63" i="1"/>
  <c r="K63" i="1"/>
  <c r="I63" i="1"/>
  <c r="H63" i="1"/>
  <c r="G63" i="1"/>
  <c r="P62" i="1"/>
  <c r="J62" i="1"/>
  <c r="F62" i="1"/>
  <c r="M61" i="1"/>
  <c r="L61" i="1"/>
  <c r="K61" i="1"/>
  <c r="I61" i="1"/>
  <c r="H61" i="1"/>
  <c r="G61" i="1"/>
  <c r="P60" i="1"/>
  <c r="J60" i="1"/>
  <c r="F60" i="1"/>
  <c r="M59" i="1"/>
  <c r="L59" i="1"/>
  <c r="K59" i="1"/>
  <c r="I59" i="1"/>
  <c r="H59" i="1"/>
  <c r="G59" i="1"/>
  <c r="J58" i="1"/>
  <c r="F58" i="1"/>
  <c r="P57" i="1"/>
  <c r="J57" i="1"/>
  <c r="F57" i="1"/>
  <c r="M56" i="1"/>
  <c r="L56" i="1"/>
  <c r="K56" i="1"/>
  <c r="I56" i="1"/>
  <c r="H56" i="1"/>
  <c r="G56" i="1"/>
  <c r="J55" i="1"/>
  <c r="F55" i="1"/>
  <c r="M54" i="1"/>
  <c r="L54" i="1"/>
  <c r="K54" i="1"/>
  <c r="I54" i="1"/>
  <c r="H54" i="1"/>
  <c r="G54" i="1"/>
  <c r="J51" i="1"/>
  <c r="F51" i="1"/>
  <c r="M50" i="1"/>
  <c r="L50" i="1"/>
  <c r="K50" i="1"/>
  <c r="I50" i="1"/>
  <c r="H50" i="1"/>
  <c r="G50" i="1"/>
  <c r="J49" i="1"/>
  <c r="F49" i="1"/>
  <c r="M48" i="1"/>
  <c r="L48" i="1"/>
  <c r="K48" i="1"/>
  <c r="I48" i="1"/>
  <c r="H48" i="1"/>
  <c r="G48" i="1"/>
  <c r="J47" i="1"/>
  <c r="F47" i="1"/>
  <c r="M46" i="1"/>
  <c r="L46" i="1"/>
  <c r="K46" i="1"/>
  <c r="I46" i="1"/>
  <c r="H46" i="1"/>
  <c r="G46" i="1"/>
  <c r="Q45" i="1"/>
  <c r="J45" i="1"/>
  <c r="F45" i="1"/>
  <c r="Q44" i="1"/>
  <c r="J44" i="1"/>
  <c r="N44" i="1" s="1"/>
  <c r="F44" i="1"/>
  <c r="Q43" i="1"/>
  <c r="J43" i="1"/>
  <c r="F43" i="1"/>
  <c r="J42" i="1"/>
  <c r="F42" i="1"/>
  <c r="J41" i="1"/>
  <c r="F41" i="1"/>
  <c r="J40" i="1"/>
  <c r="F40" i="1"/>
  <c r="N40" i="1" s="1"/>
  <c r="Q39" i="1"/>
  <c r="P39" i="1"/>
  <c r="J39" i="1"/>
  <c r="F39" i="1"/>
  <c r="Q38" i="1"/>
  <c r="P38" i="1"/>
  <c r="O38" i="1"/>
  <c r="J38" i="1"/>
  <c r="F38" i="1"/>
  <c r="P37" i="1"/>
  <c r="J37" i="1"/>
  <c r="F37" i="1"/>
  <c r="P36" i="1"/>
  <c r="J36" i="1"/>
  <c r="N36" i="1" s="1"/>
  <c r="F36" i="1"/>
  <c r="O35" i="1"/>
  <c r="J35" i="1"/>
  <c r="F35" i="1"/>
  <c r="Q34" i="1"/>
  <c r="J34" i="1"/>
  <c r="F34" i="1"/>
  <c r="Q33" i="1"/>
  <c r="J33" i="1"/>
  <c r="F33" i="1"/>
  <c r="N33" i="1" s="1"/>
  <c r="Q32" i="1"/>
  <c r="J32" i="1"/>
  <c r="F32" i="1"/>
  <c r="M31" i="1"/>
  <c r="L31" i="1"/>
  <c r="K31" i="1"/>
  <c r="I31" i="1"/>
  <c r="H31" i="1"/>
  <c r="G31" i="1"/>
  <c r="J30" i="1"/>
  <c r="F30" i="1"/>
  <c r="M29" i="1"/>
  <c r="L29" i="1"/>
  <c r="K29" i="1"/>
  <c r="J29" i="1" s="1"/>
  <c r="I29" i="1"/>
  <c r="H29" i="1"/>
  <c r="G29" i="1"/>
  <c r="J28" i="1"/>
  <c r="F28" i="1"/>
  <c r="J27" i="1"/>
  <c r="F27" i="1"/>
  <c r="M26" i="1"/>
  <c r="L26" i="1"/>
  <c r="K26" i="1"/>
  <c r="J26" i="1" s="1"/>
  <c r="I26" i="1"/>
  <c r="H26" i="1"/>
  <c r="G26" i="1"/>
  <c r="J25" i="1"/>
  <c r="F25" i="1"/>
  <c r="M24" i="1"/>
  <c r="M14" i="1" s="1"/>
  <c r="M11" i="1" s="1"/>
  <c r="L24" i="1"/>
  <c r="K24" i="1"/>
  <c r="J24" i="1" s="1"/>
  <c r="I24" i="1"/>
  <c r="H24" i="1"/>
  <c r="G24" i="1"/>
  <c r="P23" i="1"/>
  <c r="J23" i="1"/>
  <c r="F23" i="1"/>
  <c r="J22" i="1"/>
  <c r="F22" i="1"/>
  <c r="N22" i="1" s="1"/>
  <c r="P21" i="1"/>
  <c r="J21" i="1"/>
  <c r="F21" i="1"/>
  <c r="J20" i="1"/>
  <c r="F20" i="1"/>
  <c r="Q19" i="1"/>
  <c r="J19" i="1"/>
  <c r="F19" i="1"/>
  <c r="Q18" i="1"/>
  <c r="P18" i="1"/>
  <c r="J18" i="1"/>
  <c r="F18" i="1"/>
  <c r="Q17" i="1"/>
  <c r="J17" i="1"/>
  <c r="F17" i="1"/>
  <c r="M16" i="1"/>
  <c r="M15" i="1" s="1"/>
  <c r="L16" i="1"/>
  <c r="L15" i="1" s="1"/>
  <c r="K16" i="1"/>
  <c r="I16" i="1"/>
  <c r="I15" i="1" s="1"/>
  <c r="H16" i="1"/>
  <c r="G16" i="1"/>
  <c r="H69" i="1" l="1"/>
  <c r="H68" i="1" s="1"/>
  <c r="N89" i="1"/>
  <c r="N20" i="1"/>
  <c r="F88" i="1"/>
  <c r="L14" i="1"/>
  <c r="L13" i="1" s="1"/>
  <c r="N100" i="1"/>
  <c r="J126" i="1"/>
  <c r="K14" i="1"/>
  <c r="J94" i="1"/>
  <c r="N105" i="1"/>
  <c r="N116" i="1"/>
  <c r="N122" i="1"/>
  <c r="M13" i="1"/>
  <c r="G15" i="1"/>
  <c r="P16" i="1"/>
  <c r="J70" i="1"/>
  <c r="J98" i="1"/>
  <c r="F65" i="1"/>
  <c r="F110" i="1"/>
  <c r="N38" i="1"/>
  <c r="K15" i="1"/>
  <c r="H14" i="1"/>
  <c r="H11" i="1" s="1"/>
  <c r="J61" i="1"/>
  <c r="L69" i="1"/>
  <c r="L68" i="1" s="1"/>
  <c r="K125" i="1"/>
  <c r="K124" i="1" s="1"/>
  <c r="N55" i="1"/>
  <c r="N86" i="1"/>
  <c r="F94" i="1"/>
  <c r="J88" i="1"/>
  <c r="N88" i="1" s="1"/>
  <c r="J90" i="1"/>
  <c r="J92" i="1"/>
  <c r="N107" i="1"/>
  <c r="N109" i="1"/>
  <c r="Q112" i="1"/>
  <c r="F117" i="1"/>
  <c r="P84" i="1"/>
  <c r="I53" i="1"/>
  <c r="I52" i="1" s="1"/>
  <c r="M53" i="1"/>
  <c r="M52" i="1" s="1"/>
  <c r="I103" i="1"/>
  <c r="I102" i="1" s="1"/>
  <c r="J46" i="1"/>
  <c r="J48" i="1"/>
  <c r="J50" i="1"/>
  <c r="N97" i="1"/>
  <c r="F70" i="1"/>
  <c r="H103" i="1"/>
  <c r="H102" i="1" s="1"/>
  <c r="N129" i="1"/>
  <c r="F63" i="1"/>
  <c r="F80" i="1"/>
  <c r="N95" i="1"/>
  <c r="Q125" i="1"/>
  <c r="N28" i="1"/>
  <c r="N30" i="1"/>
  <c r="J54" i="1"/>
  <c r="F59" i="1"/>
  <c r="N81" i="1"/>
  <c r="F84" i="1"/>
  <c r="L103" i="1"/>
  <c r="L102" i="1" s="1"/>
  <c r="M124" i="1"/>
  <c r="Q124" i="1" s="1"/>
  <c r="H83" i="1"/>
  <c r="H82" i="1" s="1"/>
  <c r="N91" i="1"/>
  <c r="N113" i="1"/>
  <c r="N119" i="1"/>
  <c r="J16" i="1"/>
  <c r="J72" i="1"/>
  <c r="F104" i="1"/>
  <c r="F114" i="1"/>
  <c r="Q126" i="1"/>
  <c r="N18" i="1"/>
  <c r="N42" i="1"/>
  <c r="F61" i="1"/>
  <c r="N61" i="1" s="1"/>
  <c r="F72" i="1"/>
  <c r="J65" i="1"/>
  <c r="H15" i="1"/>
  <c r="F29" i="1"/>
  <c r="N29" i="1" s="1"/>
  <c r="I14" i="1"/>
  <c r="I11" i="1" s="1"/>
  <c r="F31" i="1"/>
  <c r="F50" i="1"/>
  <c r="G53" i="1"/>
  <c r="K53" i="1"/>
  <c r="K52" i="1" s="1"/>
  <c r="F54" i="1"/>
  <c r="F56" i="1"/>
  <c r="P56" i="1"/>
  <c r="N58" i="1"/>
  <c r="J59" i="1"/>
  <c r="H53" i="1"/>
  <c r="H52" i="1" s="1"/>
  <c r="N62" i="1"/>
  <c r="J63" i="1"/>
  <c r="N66" i="1"/>
  <c r="G69" i="1"/>
  <c r="J74" i="1"/>
  <c r="M69" i="1"/>
  <c r="M68" i="1" s="1"/>
  <c r="Q68" i="1" s="1"/>
  <c r="N75" i="1"/>
  <c r="N77" i="1"/>
  <c r="K83" i="1"/>
  <c r="K82" i="1" s="1"/>
  <c r="M83" i="1"/>
  <c r="M82" i="1" s="1"/>
  <c r="F90" i="1"/>
  <c r="F92" i="1"/>
  <c r="F98" i="1"/>
  <c r="N98" i="1" s="1"/>
  <c r="I13" i="1"/>
  <c r="Q15" i="1"/>
  <c r="Q16" i="1"/>
  <c r="O31" i="1"/>
  <c r="Q31" i="1"/>
  <c r="P61" i="1"/>
  <c r="P65" i="1"/>
  <c r="N70" i="1"/>
  <c r="P88" i="1"/>
  <c r="Q98" i="1"/>
  <c r="J121" i="1"/>
  <c r="Q121" i="1"/>
  <c r="G14" i="1"/>
  <c r="F16" i="1"/>
  <c r="N16" i="1" s="1"/>
  <c r="N17" i="1"/>
  <c r="N19" i="1"/>
  <c r="N21" i="1"/>
  <c r="N23" i="1"/>
  <c r="F24" i="1"/>
  <c r="N25" i="1"/>
  <c r="F26" i="1"/>
  <c r="N26" i="1" s="1"/>
  <c r="N27" i="1"/>
  <c r="J31" i="1"/>
  <c r="P31" i="1"/>
  <c r="N32" i="1"/>
  <c r="N34" i="1"/>
  <c r="N35" i="1"/>
  <c r="N37" i="1"/>
  <c r="N39" i="1"/>
  <c r="N41" i="1"/>
  <c r="N43" i="1"/>
  <c r="N45" i="1"/>
  <c r="F46" i="1"/>
  <c r="F48" i="1"/>
  <c r="L53" i="1"/>
  <c r="J56" i="1"/>
  <c r="N57" i="1"/>
  <c r="P59" i="1"/>
  <c r="N60" i="1"/>
  <c r="P63" i="1"/>
  <c r="N64" i="1"/>
  <c r="N67" i="1"/>
  <c r="K69" i="1"/>
  <c r="N71" i="1"/>
  <c r="Q72" i="1"/>
  <c r="N73" i="1"/>
  <c r="F74" i="1"/>
  <c r="Q74" i="1"/>
  <c r="N76" i="1"/>
  <c r="J80" i="1"/>
  <c r="N80" i="1" s="1"/>
  <c r="L83" i="1"/>
  <c r="P83" i="1" s="1"/>
  <c r="G83" i="1"/>
  <c r="G82" i="1" s="1"/>
  <c r="I83" i="1"/>
  <c r="I82" i="1" s="1"/>
  <c r="N85" i="1"/>
  <c r="N87" i="1"/>
  <c r="P92" i="1"/>
  <c r="N93" i="1"/>
  <c r="Q94" i="1"/>
  <c r="N96" i="1"/>
  <c r="N99" i="1"/>
  <c r="N101" i="1"/>
  <c r="G103" i="1"/>
  <c r="K103" i="1"/>
  <c r="M103" i="1"/>
  <c r="P104" i="1"/>
  <c r="J104" i="1"/>
  <c r="Q104" i="1"/>
  <c r="N106" i="1"/>
  <c r="N108" i="1"/>
  <c r="J110" i="1"/>
  <c r="Q110" i="1"/>
  <c r="N111" i="1"/>
  <c r="F112" i="1"/>
  <c r="N112" i="1" s="1"/>
  <c r="J114" i="1"/>
  <c r="Q114" i="1"/>
  <c r="N115" i="1"/>
  <c r="J117" i="1"/>
  <c r="N117" i="1" s="1"/>
  <c r="Q117" i="1"/>
  <c r="N118" i="1"/>
  <c r="N120" i="1"/>
  <c r="F121" i="1"/>
  <c r="N123" i="1"/>
  <c r="F124" i="1"/>
  <c r="F125" i="1"/>
  <c r="F126" i="1"/>
  <c r="N126" i="1" s="1"/>
  <c r="N128" i="1"/>
  <c r="J14" i="1"/>
  <c r="G79" i="1"/>
  <c r="K79" i="1"/>
  <c r="J84" i="1"/>
  <c r="N65" i="1" l="1"/>
  <c r="N72" i="1"/>
  <c r="K13" i="1"/>
  <c r="O15" i="1"/>
  <c r="N31" i="1"/>
  <c r="L11" i="1"/>
  <c r="K11" i="1"/>
  <c r="F82" i="1"/>
  <c r="N84" i="1"/>
  <c r="N94" i="1"/>
  <c r="N110" i="1"/>
  <c r="Q13" i="1"/>
  <c r="N114" i="1"/>
  <c r="J124" i="1"/>
  <c r="N124" i="1" s="1"/>
  <c r="N59" i="1"/>
  <c r="N104" i="1"/>
  <c r="J125" i="1"/>
  <c r="N125" i="1" s="1"/>
  <c r="N92" i="1"/>
  <c r="N63" i="1"/>
  <c r="N74" i="1"/>
  <c r="P102" i="1"/>
  <c r="N90" i="1"/>
  <c r="N54" i="1"/>
  <c r="N56" i="1"/>
  <c r="F15" i="1"/>
  <c r="P103" i="1"/>
  <c r="Q82" i="1"/>
  <c r="Q69" i="1"/>
  <c r="F69" i="1"/>
  <c r="G68" i="1"/>
  <c r="F68" i="1" s="1"/>
  <c r="H12" i="1"/>
  <c r="H10" i="1" s="1"/>
  <c r="H9" i="1" s="1"/>
  <c r="P15" i="1"/>
  <c r="Q14" i="1"/>
  <c r="F53" i="1"/>
  <c r="G52" i="1"/>
  <c r="F52" i="1" s="1"/>
  <c r="H13" i="1"/>
  <c r="P13" i="1" s="1"/>
  <c r="Q103" i="1"/>
  <c r="M102" i="1"/>
  <c r="Q102" i="1" s="1"/>
  <c r="G102" i="1"/>
  <c r="F102" i="1" s="1"/>
  <c r="F103" i="1"/>
  <c r="K68" i="1"/>
  <c r="J68" i="1" s="1"/>
  <c r="J69" i="1"/>
  <c r="P53" i="1"/>
  <c r="L52" i="1"/>
  <c r="L12" i="1"/>
  <c r="F14" i="1"/>
  <c r="J15" i="1"/>
  <c r="J53" i="1"/>
  <c r="I12" i="1"/>
  <c r="I10" i="1" s="1"/>
  <c r="I9" i="1" s="1"/>
  <c r="L82" i="1"/>
  <c r="P82" i="1" s="1"/>
  <c r="F83" i="1"/>
  <c r="Q83" i="1"/>
  <c r="J83" i="1"/>
  <c r="N24" i="1"/>
  <c r="J103" i="1"/>
  <c r="K102" i="1"/>
  <c r="G13" i="1"/>
  <c r="O13" i="1" s="1"/>
  <c r="G11" i="1"/>
  <c r="N121" i="1"/>
  <c r="M12" i="1"/>
  <c r="J79" i="1"/>
  <c r="K78" i="1"/>
  <c r="J78" i="1" s="1"/>
  <c r="K12" i="1"/>
  <c r="J11" i="1"/>
  <c r="F79" i="1"/>
  <c r="G78" i="1"/>
  <c r="F78" i="1" s="1"/>
  <c r="G12" i="1"/>
  <c r="N15" i="1" l="1"/>
  <c r="N69" i="1"/>
  <c r="N68" i="1"/>
  <c r="J13" i="1"/>
  <c r="N83" i="1"/>
  <c r="J102" i="1"/>
  <c r="N102" i="1" s="1"/>
  <c r="N53" i="1"/>
  <c r="F11" i="1"/>
  <c r="N11" i="1" s="1"/>
  <c r="F13" i="1"/>
  <c r="P52" i="1"/>
  <c r="J52" i="1"/>
  <c r="N52" i="1" s="1"/>
  <c r="G10" i="1"/>
  <c r="G9" i="1" s="1"/>
  <c r="F12" i="1"/>
  <c r="N14" i="1"/>
  <c r="J82" i="1"/>
  <c r="N82" i="1" s="1"/>
  <c r="Q12" i="1"/>
  <c r="M10" i="1"/>
  <c r="N103" i="1"/>
  <c r="P12" i="1"/>
  <c r="L10" i="1"/>
  <c r="O12" i="1"/>
  <c r="K10" i="1"/>
  <c r="N79" i="1"/>
  <c r="J12" i="1"/>
  <c r="N78" i="1"/>
  <c r="N13" i="1" l="1"/>
  <c r="Q10" i="1"/>
  <c r="M9" i="1"/>
  <c r="O10" i="1"/>
  <c r="K9" i="1"/>
  <c r="P10" i="1"/>
  <c r="L9" i="1"/>
  <c r="N12" i="1"/>
  <c r="J10" i="1"/>
  <c r="J9" i="1" s="1"/>
  <c r="F10" i="1"/>
  <c r="F9" i="1" s="1"/>
  <c r="N10" i="1" l="1"/>
</calcChain>
</file>

<file path=xl/sharedStrings.xml><?xml version="1.0" encoding="utf-8"?>
<sst xmlns="http://schemas.openxmlformats.org/spreadsheetml/2006/main" count="1845" uniqueCount="833">
  <si>
    <t>Рамонского муниципального района Воронежской области</t>
  </si>
  <si>
    <t xml:space="preserve">по состоянию на 01.07.2022 года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</si>
  <si>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</si>
  <si>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</si>
  <si>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</si>
  <si>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</si>
  <si>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</si>
  <si>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</si>
  <si>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</si>
  <si>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</si>
  <si>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</si>
  <si>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</si>
  <si>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</si>
  <si>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МУНИЦИПАЛЬНАЯ ПРОГРАММА</t>
  </si>
  <si>
    <t>«Развитие образования Рамонского муниципального района Воронежской области на 2014 – 2024 годы»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</si>
  <si>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</si>
  <si>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</si>
  <si>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</si>
  <si>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</si>
  <si>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</si>
  <si>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</si>
  <si>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</si>
  <si>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</si>
  <si>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</si>
  <si>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</si>
  <si>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</si>
  <si>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07010210100590100</t>
  </si>
  <si>
    <t>07010210100590200</t>
  </si>
  <si>
    <t>07010210100590800</t>
  </si>
  <si>
    <t>07010210120540200</t>
  </si>
  <si>
    <t>07010210178290100</t>
  </si>
  <si>
    <t>07010210178490200</t>
  </si>
  <si>
    <t>10040210178150300</t>
  </si>
  <si>
    <t>ГРБС 914</t>
  </si>
  <si>
    <t>07090210188100400</t>
  </si>
  <si>
    <t>Мероприятие 1.1.1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</si>
  <si>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</si>
  <si>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0709021P252320400</t>
  </si>
  <si>
    <t>0709021P2Д2320400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</si>
  <si>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</si>
  <si>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</si>
  <si>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</si>
  <si>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070900210288100400</t>
  </si>
  <si>
    <t>07020210200590100</t>
  </si>
  <si>
    <t>07020210200590200</t>
  </si>
  <si>
    <t>07020210200590800</t>
  </si>
  <si>
    <t>07020210253030100</t>
  </si>
  <si>
    <t>07020210278120100</t>
  </si>
  <si>
    <t>07020210278120200</t>
  </si>
  <si>
    <t>070202102L3040200</t>
  </si>
  <si>
    <t>070202102S8130200</t>
  </si>
  <si>
    <t>070202102S8750200</t>
  </si>
  <si>
    <t>070202102S8810200</t>
  </si>
  <si>
    <t>070202102S8940200</t>
  </si>
  <si>
    <t>07090210200590100</t>
  </si>
  <si>
    <t>07090210200590200</t>
  </si>
  <si>
    <t>07090210200590800</t>
  </si>
  <si>
    <t>Мероприятие 1.2.1</t>
  </si>
  <si>
    <t>Федеральный проект "Современная школа"</t>
  </si>
  <si>
    <t>0709021E1Д2300400</t>
  </si>
  <si>
    <t>0702021E151690200</t>
  </si>
  <si>
    <t>Мероприятие 1.2.2</t>
  </si>
  <si>
    <t>Федеральный проект "Цифровая образовательная среда"</t>
  </si>
  <si>
    <t>0702021E452100200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</si>
  <si>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</si>
  <si>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</si>
  <si>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</si>
  <si>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</si>
  <si>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</si>
  <si>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</si>
  <si>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</si>
  <si>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</si>
  <si>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01130220278391100</t>
  </si>
  <si>
    <t>01130220278391200</t>
  </si>
  <si>
    <t>Основное мероприятие 2.3.</t>
  </si>
  <si>
    <t>Расходы на обеспечение выплат приемной семье на содержание подопечных детей</t>
  </si>
  <si>
    <t>10040220378541300</t>
  </si>
  <si>
    <t>Основное мероприятие 2.4.</t>
  </si>
  <si>
    <t>Расходы на обеспечение выплаты вознаграждения, причитающегося приемному родителю</t>
  </si>
  <si>
    <t>10040220478542300</t>
  </si>
  <si>
    <t>Основное мероприятие 2.5.</t>
  </si>
  <si>
    <t>Расходы на обеспечение выплат семьям опекунов на содержание подопечных детей</t>
  </si>
  <si>
    <t>10040220578543300</t>
  </si>
  <si>
    <t>Основное мероприятие 2.6.</t>
  </si>
  <si>
    <t>Осуществление государственных полномочий по организации и осуществлению деятельности по опеке и попечительству</t>
  </si>
  <si>
    <t>01130220878392100</t>
  </si>
  <si>
    <t>01130220878392200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</si>
  <si>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</si>
  <si>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(2014-2024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</si>
  <si>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</si>
  <si>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3.1.</t>
  </si>
  <si>
    <t xml:space="preserve"> Развитие кадрового потенциала  системы дополнительного образования и развития одаренности детей и молодежи </t>
  </si>
  <si>
    <t>07030230480270200</t>
  </si>
  <si>
    <t>Основное мероприятие 3.2.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</si>
  <si>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</si>
  <si>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07030230580270200</t>
  </si>
  <si>
    <t>Основное мероприятие 3.3.</t>
  </si>
  <si>
    <t xml:space="preserve"> Финансовое обеспечение деятельности муниципальных учреждений дополнительного образования детей</t>
  </si>
  <si>
    <t>07030230600590100</t>
  </si>
  <si>
    <t>07030230600590200</t>
  </si>
  <si>
    <t>07030230600590800</t>
  </si>
  <si>
    <t>Подпрограмма 4</t>
  </si>
  <si>
    <t>«Вовлечение молодежи  в социальную практику (2014 -2024 годы)»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</si>
  <si>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</si>
  <si>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</si>
  <si>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</si>
  <si>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</si>
  <si>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</si>
  <si>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</si>
  <si>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</si>
  <si>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5.1.</t>
  </si>
  <si>
    <t>Организация отдыха, оздоровления и занятости детей и молодежи</t>
  </si>
  <si>
    <t>070702502S8410100</t>
  </si>
  <si>
    <t>070702502S8410200</t>
  </si>
  <si>
    <t>070702502S8410300</t>
  </si>
  <si>
    <t>Основное мероприятие 5.2.</t>
  </si>
  <si>
    <t>Организация отдыха и оздоровления детей в лагерях дневного пребывания</t>
  </si>
  <si>
    <t>070702503S8320200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</si>
  <si>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</si>
  <si>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</si>
  <si>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070702504S8320200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</si>
  <si>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</si>
  <si>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</si>
  <si>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070702505S8320200</t>
  </si>
  <si>
    <t>Основное мероприятие 5.5.</t>
  </si>
  <si>
    <t xml:space="preserve"> Финансовое обеспечение деятельности МКУ РДОЛ "Бобренок"</t>
  </si>
  <si>
    <t>07070250700590100</t>
  </si>
  <si>
    <t>07070250700590200</t>
  </si>
  <si>
    <t>07070250700590800</t>
  </si>
  <si>
    <t>Основное мероприятие 5.6.</t>
  </si>
  <si>
    <t>Финансовое обеспечение деятельности МКУ "Рамонский центр развития образования и молодежных проектов"</t>
  </si>
  <si>
    <t>07070250800590100</t>
  </si>
  <si>
    <t>07070250800590200</t>
  </si>
  <si>
    <t>07070250800590800</t>
  </si>
  <si>
    <t>Подпрограмма 6</t>
  </si>
  <si>
    <t>«Развитие физической культуры и спорта в Рамонском муниципальном районе Воронежской области на 2014-2024 гг»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</si>
  <si>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</si>
  <si>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</si>
  <si>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</si>
  <si>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11020260100590100</t>
  </si>
  <si>
    <t>11020260100590200</t>
  </si>
  <si>
    <t>11020260100590800</t>
  </si>
  <si>
    <t>110202601S8790100</t>
  </si>
  <si>
    <t>110202601S8790200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</si>
  <si>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</si>
  <si>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</si>
  <si>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11020260280410200</t>
  </si>
  <si>
    <t>Основное мероприятие 6.3</t>
  </si>
  <si>
    <t xml:space="preserve">Обеспечение функционирования центра тестирования комплекса ГТО </t>
  </si>
  <si>
    <t>11020260380410200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</si>
  <si>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</si>
  <si>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</si>
  <si>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11020260480590100</t>
  </si>
  <si>
    <t>11020260480590200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</si>
  <si>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</si>
  <si>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</si>
  <si>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11020260580590100</t>
  </si>
  <si>
    <t>11020260580590200</t>
  </si>
  <si>
    <t>110202605S8750200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</si>
  <si>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</si>
  <si>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</si>
  <si>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11020260680590100</t>
  </si>
  <si>
    <t>11020260680590200</t>
  </si>
  <si>
    <t>Подпрограмма 7</t>
  </si>
  <si>
    <t>«Финансовое обеспечение реализации муниципальной программы»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</si>
  <si>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</si>
  <si>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</si>
  <si>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</si>
  <si>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07090270182010100</t>
  </si>
  <si>
    <t>07090270182010200</t>
  </si>
  <si>
    <t>07090270182010800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</si>
  <si>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</si>
  <si>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</si>
  <si>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</si>
  <si>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</si>
  <si>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</si>
  <si>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ПОДПРОГРАММА 1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</si>
  <si>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</si>
  <si>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</si>
  <si>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</si>
  <si>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</si>
  <si>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</si>
  <si>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</si>
  <si>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</si>
  <si>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 xml:space="preserve">Увеличение количества участников культурно-досуговых мероприятий, клубных формирований </t>
  </si>
  <si>
    <t>Всего, в том числе в разрезе ГРБС</t>
  </si>
  <si>
    <t>92208011110100590100</t>
  </si>
  <si>
    <t>92208011110100590200</t>
  </si>
  <si>
    <t>92208011110100590800</t>
  </si>
  <si>
    <t>927080111101L4670500</t>
  </si>
  <si>
    <t>927080111101S8750500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</si>
  <si>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</si>
  <si>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</si>
  <si>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</si>
  <si>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</si>
  <si>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</si>
  <si>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</si>
  <si>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</si>
  <si>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Основное мероприятие 1.3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</si>
  <si>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</si>
  <si>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</si>
  <si>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</si>
  <si>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</si>
  <si>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</si>
  <si>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</si>
  <si>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</si>
  <si>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Исполнение плановых назначений по расходам на государственную поддержку отрасли культуры на 100%
</t>
  </si>
  <si>
    <t xml:space="preserve"> 9220801111А255190200</t>
  </si>
  <si>
    <t xml:space="preserve"> 9220801111А255190300</t>
  </si>
  <si>
    <t>ПОДПРОГРАММА 2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</si>
  <si>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</si>
  <si>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</si>
  <si>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92204121120280840ххх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</si>
  <si>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</si>
  <si>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</si>
  <si>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</si>
  <si>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</si>
  <si>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>Основное мероприятие 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</si>
  <si>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</si>
  <si>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 xml:space="preserve"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
</t>
  </si>
  <si>
    <t xml:space="preserve"> 92204121120280840600</t>
  </si>
  <si>
    <t>ПОДПРОГРАММА 3</t>
  </si>
  <si>
    <t>«Обеспечение реализации Муниципальной программы»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</si>
  <si>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</si>
  <si>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</si>
  <si>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</si>
  <si>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</si>
  <si>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значений по расходам на реализацию Муниципальной программы на
99,9%
</t>
  </si>
  <si>
    <t>92208041130182010100</t>
  </si>
  <si>
    <t>92208041130182010200</t>
  </si>
  <si>
    <t>92208041130182010800</t>
  </si>
  <si>
    <t>Исполнитель мероприятия (структурное подразделение  администрации Рамонского муниципального района, иной главный распорядитель средств  бюджета района), Ф.И.О., должность исполнителя)</t>
  </si>
  <si>
    <t>Федеральный бюджет</t>
  </si>
  <si>
    <t>Областной бюджет</t>
  </si>
  <si>
    <t>Местный бюджет</t>
  </si>
  <si>
    <t>Всего по программам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</si>
  <si>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</si>
  <si>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</si>
  <si>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</si>
  <si>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</si>
  <si>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Всего</t>
  </si>
  <si>
    <t>КБК</t>
  </si>
  <si>
    <t>ОСНОВНОЕ МЕРОПРИЯТИЕ 1.1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</si>
  <si>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</si>
  <si>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</si>
  <si>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ОСНОВНОЕ МЕРОПРИЯТИЕ 1.2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</si>
  <si>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</si>
  <si>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</si>
  <si>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</si>
  <si>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</si>
  <si>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</si>
  <si>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ОСНОВНОЕ МЕРОПРИЯТИЕ 2.1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</si>
  <si>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</si>
  <si>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</si>
  <si>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ОСНОВНОЕ МЕРОПРИЯТИЕ 2.2</t>
  </si>
  <si>
    <t>Развитие молочного скотоводства</t>
  </si>
  <si>
    <t>ОСНОВНОЕ МЕРОПРИЯТИЕ 2.3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</si>
  <si>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</si>
  <si>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</si>
  <si>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ОСНОВНОЕ МЕРОПРИЯТИЕ 2.4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</si>
  <si>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</si>
  <si>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</si>
  <si>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ОСНОВНОЕ МЕРОПРИЯТИЕ 2.5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</si>
  <si>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</si>
  <si>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</si>
  <si>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ОСНОВНОЕ МЕРОПРИЯТИЕ 2.6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</si>
  <si>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</si>
  <si>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</si>
  <si>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>ОСНОВНОЕ МЕРОПРИЯТИЕ 2.7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</si>
  <si>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</si>
  <si>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</si>
  <si>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ОСНОВНОЕ МЕРОПРИЯТИЕ 2.8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</si>
  <si>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</si>
  <si>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</si>
  <si>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</si>
  <si>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</si>
  <si>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ОСНОВНОЕ МЕРОПРИЯТИЕ 3.1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</si>
  <si>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</si>
  <si>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</si>
  <si>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ОСНОВНОЕ МЕРОПРИЯТИЕ 3.2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</si>
  <si>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</si>
  <si>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</si>
  <si>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</si>
  <si>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</si>
  <si>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</si>
  <si>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ПОДПРОГРАММА 4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</si>
  <si>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</si>
  <si>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</si>
  <si>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</si>
  <si>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</si>
  <si>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</si>
  <si>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</si>
  <si>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</si>
  <si>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</si>
  <si>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ОСНОВНОЕ МЕРОПРИЯТИЕ 4.3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</si>
  <si>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</si>
  <si>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</si>
  <si>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</si>
  <si>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</si>
  <si>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</si>
  <si>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</si>
  <si>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</si>
  <si>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</si>
  <si>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</si>
  <si>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</si>
  <si>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</si>
  <si>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</si>
  <si>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</si>
  <si>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</si>
  <si>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</si>
  <si>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</si>
  <si>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</si>
  <si>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</si>
  <si>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</si>
  <si>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</si>
  <si>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 xml:space="preserve">ПОДРОГРАММА 6 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</si>
  <si>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</si>
  <si>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</si>
  <si>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</si>
  <si>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ОСНОВНОЕ МЕРОПРИЯТИЕ 6.1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</si>
  <si>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</si>
  <si>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</si>
  <si>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</si>
  <si>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</si>
  <si>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</si>
  <si>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</si>
  <si>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</si>
  <si>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</si>
  <si>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</si>
  <si>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</si>
  <si>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</si>
  <si>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</si>
  <si>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</si>
  <si>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</si>
  <si>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</si>
  <si>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</si>
  <si>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ПОДРОГРАММА 8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</si>
  <si>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</si>
  <si>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</si>
  <si>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</si>
  <si>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</si>
  <si>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</si>
  <si>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</si>
  <si>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</si>
  <si>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</si>
  <si>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</si>
  <si>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ОСНОВНОЕ МЕРОПРИЯТИЕ 8.1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</si>
  <si>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</si>
  <si>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</si>
  <si>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ОСНОВНОЕ МЕРОПРИЯТИЕ 8.2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</si>
  <si>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</si>
  <si>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</si>
  <si>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ОСНОВНОЕ МЕРОПРИЯТИЕ 8.3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</si>
  <si>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</si>
  <si>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</si>
  <si>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ОСНОВНОЕ МЕРОПРИЯТИЕ 8.4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</si>
  <si>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</si>
  <si>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ОСНОВНОЕ МЕРОПРИЯТИЕ 8.5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</si>
  <si>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</si>
  <si>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</si>
  <si>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</si>
  <si>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</si>
  <si>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</si>
  <si>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ОСНОВНОЕ МЕРОПРИЯТИЕ 8.6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</si>
  <si>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</si>
  <si>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</si>
  <si>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</si>
  <si>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</si>
  <si>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</si>
  <si>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ОСНОВНОЕ МЕРОПРИЯТИЕ 8.7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</si>
  <si>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</si>
  <si>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</si>
  <si>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</si>
  <si>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</si>
  <si>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</si>
  <si>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ОСНОВНОЕ МЕРОПРИЯТИЕ 9.1</t>
  </si>
  <si>
    <t>Проведение конкурсов, выставок, семинаров и прочих научно – практических мероприятий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</si>
  <si>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</si>
  <si>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</si>
  <si>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</si>
  <si>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</si>
  <si>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</si>
  <si>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</si>
  <si>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</si>
  <si>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</si>
  <si>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</si>
  <si>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</si>
  <si>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</si>
  <si>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</si>
  <si>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</si>
  <si>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</si>
  <si>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</si>
  <si>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</si>
  <si>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</si>
  <si>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</si>
  <si>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</si>
  <si>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</si>
  <si>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</si>
  <si>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Финансовое обеспечение реализации муниципальной программы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</si>
  <si>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</si>
  <si>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</si>
  <si>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93501133830182010200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</si>
  <si>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</si>
  <si>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</si>
  <si>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</si>
  <si>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</si>
  <si>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</si>
  <si>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</si>
  <si>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</si>
  <si>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927 1403 3910470100 500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</si>
  <si>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</si>
  <si>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</si>
  <si>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</si>
  <si>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</si>
  <si>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</si>
  <si>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</si>
  <si>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</si>
  <si>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</si>
  <si>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</si>
  <si>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</si>
  <si>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</si>
  <si>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</si>
  <si>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</si>
  <si>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</si>
  <si>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</si>
  <si>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</si>
  <si>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</si>
  <si>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</si>
  <si>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</si>
  <si>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</si>
  <si>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</si>
  <si>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</si>
  <si>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</si>
  <si>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</si>
  <si>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</si>
  <si>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</si>
  <si>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</si>
  <si>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</si>
  <si>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</si>
  <si>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</si>
  <si>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</si>
  <si>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</si>
  <si>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</si>
  <si>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</si>
  <si>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ОСНОВНОЕ МЕРОПРИЯТИЕ 1.3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</si>
  <si>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</si>
  <si>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</si>
  <si>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</si>
  <si>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</si>
  <si>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</si>
  <si>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</si>
  <si>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</si>
  <si>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</si>
  <si>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</si>
  <si>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</si>
  <si>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</si>
  <si>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</si>
  <si>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</si>
  <si>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</si>
  <si>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</si>
  <si>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</si>
  <si>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</si>
  <si>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</si>
  <si>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</si>
  <si>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</si>
  <si>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</si>
  <si>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</si>
  <si>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</si>
  <si>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</si>
  <si>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</si>
  <si>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</si>
  <si>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</si>
  <si>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</si>
  <si>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</si>
  <si>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</si>
  <si>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</si>
  <si>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</si>
  <si>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</si>
  <si>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</si>
  <si>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>ОСНОВНОЕ МЕРОПРИЯТИЕ 1.4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</si>
  <si>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</si>
  <si>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</si>
  <si>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</si>
  <si>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</si>
  <si>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</si>
  <si>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</si>
  <si>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</si>
  <si>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</si>
  <si>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</si>
  <si>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ОСНОВНОЕ МЕРОПРИЯТИЕ 1.5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</si>
  <si>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</si>
  <si>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</si>
  <si>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</si>
  <si>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</si>
  <si>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</si>
  <si>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</si>
  <si>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</si>
  <si>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</si>
  <si>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</si>
  <si>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</si>
  <si>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</si>
  <si>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</si>
  <si>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</si>
  <si>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ОСНОВНОЕ МЕРОПРИЯТИЕ 1.6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</si>
  <si>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</si>
  <si>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</si>
  <si>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</si>
  <si>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</si>
  <si>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</si>
  <si>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</si>
  <si>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</si>
  <si>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</si>
  <si>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</si>
  <si>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</si>
  <si>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</si>
  <si>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</si>
  <si>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</si>
  <si>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</si>
  <si>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</si>
  <si>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</si>
  <si>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</si>
  <si>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</si>
  <si>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</si>
  <si>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</si>
  <si>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</si>
  <si>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</si>
  <si>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ОСНОВНОЕ МЕРОПРИЯТИЕ 1.7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</si>
  <si>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</si>
  <si>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</si>
  <si>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</si>
  <si>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</si>
  <si>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</si>
  <si>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</si>
  <si>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</si>
  <si>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</si>
  <si>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</si>
  <si>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</si>
  <si>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</si>
  <si>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</si>
  <si>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</si>
  <si>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</si>
  <si>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</si>
  <si>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</si>
  <si>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</si>
  <si>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</si>
  <si>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</si>
  <si>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</si>
  <si>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927 1403 3920388030 500</t>
  </si>
  <si>
    <t>927 1403 3920588510 500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</si>
  <si>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</si>
  <si>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</si>
  <si>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</si>
  <si>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</si>
  <si>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</si>
  <si>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</si>
  <si>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</si>
  <si>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</si>
  <si>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</si>
  <si>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</si>
  <si>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</si>
  <si>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</si>
  <si>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</si>
  <si>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</si>
  <si>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</si>
  <si>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</si>
  <si>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</si>
  <si>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</si>
  <si>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</si>
  <si>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</si>
  <si>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</si>
  <si>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</si>
  <si>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</si>
  <si>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</si>
  <si>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</si>
  <si>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</si>
  <si>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</si>
  <si>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</si>
  <si>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</si>
  <si>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</si>
  <si>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</si>
  <si>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</si>
  <si>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</si>
  <si>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</si>
  <si>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</si>
  <si>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</si>
  <si>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</si>
  <si>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</si>
  <si>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</si>
  <si>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</si>
  <si>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</si>
  <si>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</si>
  <si>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</si>
  <si>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</si>
  <si>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</si>
  <si>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</si>
  <si>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</si>
  <si>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</si>
  <si>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</si>
  <si>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</si>
  <si>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</si>
  <si>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</si>
  <si>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</si>
  <si>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</si>
  <si>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</si>
  <si>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</si>
  <si>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</si>
  <si>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</si>
  <si>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</si>
  <si>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</si>
  <si>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</si>
  <si>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</si>
  <si>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</si>
  <si>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</si>
  <si>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</si>
  <si>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</si>
  <si>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</si>
  <si>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</si>
  <si>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</si>
  <si>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</si>
  <si>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</si>
  <si>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</si>
  <si>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91401135910378470200</t>
  </si>
  <si>
    <t>91401135910579220200</t>
  </si>
  <si>
    <t>91401135910580200200</t>
  </si>
  <si>
    <t>91401135910580200400</t>
  </si>
  <si>
    <t>91401135910580200800</t>
  </si>
  <si>
    <t>91401135910780200200</t>
  </si>
  <si>
    <t>91402045910570350200</t>
  </si>
  <si>
    <t>91410065910680490600</t>
  </si>
  <si>
    <t>91401135910680500600</t>
  </si>
  <si>
    <t>914100659108S8890600</t>
  </si>
  <si>
    <t>92401135910580200100</t>
  </si>
  <si>
    <t>92401135910580200200</t>
  </si>
  <si>
    <t xml:space="preserve">ОСНОВНОЕ МЕРОПРИЯТИЕ
1.1
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</si>
  <si>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</si>
  <si>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</si>
  <si>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</si>
  <si>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 xml:space="preserve">ОСНОВНОЕ МЕРОПРИЯТИЕ
1.2
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</si>
  <si>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</si>
  <si>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</si>
  <si>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</si>
  <si>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</si>
  <si>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</si>
  <si>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</si>
  <si>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</si>
  <si>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</si>
  <si>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</si>
  <si>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</si>
  <si>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>ОСНОВНОЕ МЕРОПРИЯТИЕ 1.8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</si>
  <si>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</si>
  <si>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</si>
  <si>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>ОСНОВНОЕ МЕРОПРИЯТИЕ 1.9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</si>
  <si>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</si>
  <si>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</si>
  <si>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</si>
  <si>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>ОСНОВНОЕ МЕРОПРИЯТИЕ 1.10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</si>
  <si>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</si>
  <si>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</si>
  <si>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ОСНОВНОЕ МЕРОПРИЯТИЕ 1.11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</si>
  <si>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</si>
  <si>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</si>
  <si>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>ОСНОВНОЕ МЕРОПРИЯТИЕ 1.12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</si>
  <si>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</si>
  <si>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</si>
  <si>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</si>
  <si>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</si>
  <si>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</si>
  <si>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</si>
  <si>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</si>
  <si>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</si>
  <si>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</si>
  <si>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</si>
  <si>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</si>
  <si>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</si>
  <si>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</si>
  <si>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</si>
  <si>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</si>
  <si>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</si>
  <si>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</si>
  <si>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</si>
  <si>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</si>
  <si>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</si>
  <si>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</si>
  <si>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</si>
  <si>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</si>
  <si>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</si>
  <si>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</si>
  <si>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</si>
  <si>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</si>
  <si>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</si>
  <si>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</si>
  <si>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</si>
  <si>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</si>
  <si>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</si>
  <si>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</si>
  <si>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</si>
  <si>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</si>
  <si>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</si>
  <si>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</si>
  <si>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</si>
  <si>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</si>
  <si>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</si>
  <si>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</si>
  <si>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</si>
  <si>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</si>
  <si>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</si>
  <si>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</si>
  <si>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</si>
  <si>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</si>
  <si>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</si>
  <si>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</si>
  <si>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</si>
  <si>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</si>
  <si>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</si>
  <si>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</si>
  <si>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</si>
  <si>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</si>
  <si>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</si>
  <si>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</si>
  <si>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</si>
  <si>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</si>
  <si>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</si>
  <si>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</si>
  <si>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</si>
  <si>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</si>
  <si>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</si>
  <si>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</si>
  <si>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</si>
  <si>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</si>
  <si>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</si>
  <si>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</si>
  <si>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</si>
  <si>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</si>
  <si>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</si>
  <si>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</si>
  <si>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>ОСНОВНОЕ МЕРОПРИЯТИЕ 5.1.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</si>
  <si>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</si>
  <si>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</si>
  <si>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>МЕРОПРИЯТИЕ 5.2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</si>
  <si>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</si>
  <si>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</si>
  <si>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>МЕРОПРИЯТИЕ 5.3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</si>
  <si>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</si>
  <si>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</si>
  <si>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МЕРОПРИЯТИЕ 5.4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</si>
  <si>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</si>
  <si>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</si>
  <si>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>МЕРОПРИЯТИЕ 5.5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</si>
  <si>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</si>
  <si>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</si>
  <si>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>МЕРОПРИЯТИЕ 5.6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</si>
  <si>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</si>
  <si>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</si>
  <si>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</si>
  <si>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</si>
  <si>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</si>
  <si>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</si>
  <si>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</si>
  <si>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</si>
  <si>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</si>
  <si>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</si>
  <si>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</si>
  <si>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</si>
  <si>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</si>
  <si>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91404126020488100400</t>
  </si>
  <si>
    <t>91405056020488100400</t>
  </si>
  <si>
    <t>914050560204S8100400</t>
  </si>
  <si>
    <t>927050260204S8620500</t>
  </si>
  <si>
    <t>927050560204S8100500</t>
  </si>
  <si>
    <t>91405026020478270200</t>
  </si>
  <si>
    <t>9270505602F552430500</t>
  </si>
  <si>
    <t>91405026020481580800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</si>
  <si>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</si>
  <si>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</si>
  <si>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</si>
  <si>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</si>
  <si>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</si>
  <si>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Отдел муниципального хозяйства, промышленности и дорожной деятельности</t>
  </si>
  <si>
    <t>Региональный проект "Чистая вода"</t>
  </si>
  <si>
    <t>Строительство и реконструкция (модернизация) обьектов питьевого водоснабжения</t>
  </si>
  <si>
    <t>"Охрана окружающей среды"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</si>
  <si>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</si>
  <si>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</si>
  <si>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"Энергосбережение на территории Рамонского муниципального района Воронежской области "</t>
  </si>
  <si>
    <t>91405026040381220200</t>
  </si>
  <si>
    <t>92405026040381220200</t>
  </si>
  <si>
    <t>Замена/установка современных окон с многокамерными стеклопакетами, входных групп</t>
  </si>
  <si>
    <t>Снижение энергопотребления и уменьшение бюджетных средств, направляемых на оплату энергетических ресурсов.</t>
  </si>
  <si>
    <t>ПОДПРОГРАММА 6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</si>
  <si>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</si>
  <si>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</si>
  <si>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</si>
  <si>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</si>
  <si>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</si>
  <si>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</si>
  <si>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</si>
  <si>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</si>
  <si>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</si>
  <si>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</si>
  <si>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ОСНОВНОЕ МЕРОПРИЯТИЕ 6.2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</si>
  <si>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</si>
  <si>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</si>
  <si>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ОСНОВНОЕ МЕРОПРИЯТИЕ 6.3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</si>
  <si>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</si>
  <si>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</si>
  <si>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>ОСНОВНОЕ МЕРОПРИЯТИЕ 6.4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</si>
  <si>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</si>
  <si>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</si>
  <si>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ОСНОВНОЕ МЕРОПРИЯТИЕ 6.5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</si>
  <si>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</si>
  <si>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</si>
  <si>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ОСНОВНОЕ МЕРОПРИЯТИЕ 6.6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</si>
  <si>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</si>
  <si>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</si>
  <si>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ОСНОВНОЕ МЕРОПРИЯТИЕ 6.7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</si>
  <si>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</si>
  <si>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ПОДПРОГРАММА 8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</si>
  <si>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</si>
  <si>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</si>
  <si>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91403106080120570200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</si>
  <si>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</si>
  <si>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</si>
  <si>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</si>
  <si>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</si>
  <si>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</si>
  <si>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ПОДПРОГРАММА 9</t>
  </si>
  <si>
    <t>"Обеспечение пассажирских перевозок по социально значимым внутримуниципальным маршрутам"</t>
  </si>
  <si>
    <t>91404086090181310800</t>
  </si>
  <si>
    <t>Обеспечение экономической устойчивости транспортных предприятий автомобильного транспорта</t>
  </si>
  <si>
    <t>91404086090181920200</t>
  </si>
  <si>
    <t>Отчет о выполнении Плана реализации муниципальных программ</t>
  </si>
  <si>
    <r>
      <t xml:space="preserve">повышение </t>
    </r>
    <r>
      <rPr>
        <sz val="9"/>
        <color theme="1"/>
        <rFont val="Times New Roman"/>
        <family val="1"/>
        <charset val="204"/>
      </rPr>
      <t>доходности Рамонского муниципального района;</t>
    </r>
  </si>
  <si>
    <r>
      <rPr>
        <sz val="9"/>
        <color theme="1"/>
        <rFont val="Times New Roman"/>
        <family val="1"/>
        <charset val="204"/>
      </rPr>
      <t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</t>
    </r>
    <r>
      <rPr>
        <sz val="9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</si>
</sst>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\ _₽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u/>
      <sz val="9"/>
      <color theme="1"/>
      <name val="Times New Roman"/>
      <family val="1"/>
      <charset val="204"/>
    </font>
    <font>
      <u/>
      <sz val="9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9" fontId="7" fillId="0" borderId="6">
      <alignment horizontal="center" vertical="top" shrinkToFit="1"/>
    </xf>
    <xf numFmtId="164" fontId="9" fillId="0" borderId="8">
      <alignment horizontal="right" vertical="top" shrinkToFit="1"/>
    </xf>
    <xf numFmtId="164" fontId="9" fillId="0" borderId="9">
      <alignment horizontal="right" vertical="top" shrinkToFit="1"/>
    </xf>
  </cellStyleXfs>
  <cellXfs count="436">
    <xf numFmtId="0" fontId="0" fillId="0" borderId="0" xfId="0"/>
    <xf numFmtId="2" fontId="0" fillId="0" borderId="0" xfId="0" applyNumberFormat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9" fontId="8" fillId="0" borderId="2" xfId="3" applyNumberFormat="1" applyFont="1" applyFill="1" applyBorder="1" applyAlignment="1" applyProtection="1">
      <alignment horizontal="center" shrinkToFit="1"/>
    </xf>
    <xf numFmtId="4" fontId="5" fillId="0" borderId="1" xfId="2" applyNumberFormat="1" applyFont="1" applyFill="1" applyBorder="1" applyAlignment="1">
      <alignment horizontal="right" wrapText="1"/>
    </xf>
    <xf numFmtId="2" fontId="4" fillId="0" borderId="3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49" fontId="8" fillId="0" borderId="1" xfId="3" applyNumberFormat="1" applyFont="1" applyFill="1" applyBorder="1" applyAlignment="1" applyProtection="1">
      <alignment horizontal="center" shrinkToFit="1"/>
    </xf>
    <xf numFmtId="4" fontId="8" fillId="0" borderId="1" xfId="4" applyNumberFormat="1" applyFont="1" applyFill="1" applyBorder="1" applyAlignment="1" applyProtection="1">
      <alignment horizontal="right" shrinkToFit="1"/>
    </xf>
    <xf numFmtId="49" fontId="10" fillId="0" borderId="1" xfId="3" applyNumberFormat="1" applyFont="1" applyFill="1" applyBorder="1" applyAlignment="1" applyProtection="1">
      <alignment horizontal="center" shrinkToFit="1"/>
    </xf>
    <xf numFmtId="4" fontId="10" fillId="0" borderId="1" xfId="4" applyNumberFormat="1" applyFont="1" applyFill="1" applyBorder="1" applyAlignment="1" applyProtection="1">
      <alignment horizontal="right" shrinkToFit="1"/>
    </xf>
    <xf numFmtId="4" fontId="10" fillId="0" borderId="1" xfId="5" applyNumberFormat="1" applyFont="1" applyFill="1" applyBorder="1" applyAlignment="1" applyProtection="1">
      <alignment horizontal="right" shrinkToFit="1"/>
    </xf>
    <xf numFmtId="49" fontId="10" fillId="0" borderId="1" xfId="3" applyFont="1" applyFill="1" applyBorder="1" applyAlignment="1" applyProtection="1">
      <alignment horizontal="center" shrinkToFit="1"/>
    </xf>
    <xf numFmtId="164" fontId="10" fillId="0" borderId="1" xfId="4" applyNumberFormat="1" applyFont="1" applyFill="1" applyBorder="1" applyAlignment="1" applyProtection="1">
      <alignment horizontal="right" shrinkToFit="1"/>
    </xf>
    <xf numFmtId="164" fontId="10" fillId="0" borderId="1" xfId="5" applyNumberFormat="1" applyFont="1" applyFill="1" applyBorder="1" applyAlignment="1" applyProtection="1">
      <alignment horizontal="right" shrinkToFit="1"/>
    </xf>
    <xf numFmtId="4" fontId="5" fillId="0" borderId="2" xfId="2" applyNumberFormat="1" applyFont="1" applyFill="1" applyBorder="1" applyAlignment="1">
      <alignment horizontal="right" wrapText="1"/>
    </xf>
    <xf numFmtId="4" fontId="6" fillId="0" borderId="1" xfId="2" applyNumberFormat="1" applyFont="1" applyFill="1" applyBorder="1" applyAlignment="1"/>
    <xf numFmtId="0" fontId="6" fillId="0" borderId="1" xfId="2" applyFont="1" applyFill="1" applyBorder="1" applyAlignment="1">
      <alignment horizontal="center"/>
    </xf>
    <xf numFmtId="4" fontId="4" fillId="0" borderId="1" xfId="2" applyNumberFormat="1" applyFont="1" applyFill="1" applyBorder="1" applyAlignment="1"/>
    <xf numFmtId="4" fontId="3" fillId="0" borderId="1" xfId="2" applyNumberFormat="1" applyFont="1" applyFill="1" applyBorder="1" applyAlignment="1">
      <alignment horizontal="right" wrapText="1"/>
    </xf>
    <xf numFmtId="49" fontId="6" fillId="0" borderId="1" xfId="2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/>
    <xf numFmtId="4" fontId="10" fillId="0" borderId="1" xfId="4" applyNumberFormat="1" applyFont="1" applyFill="1" applyBorder="1" applyProtection="1">
      <alignment horizontal="right" vertical="top" shrinkToFit="1"/>
    </xf>
    <xf numFmtId="4" fontId="10" fillId="0" borderId="1" xfId="5" applyNumberFormat="1" applyFont="1" applyFill="1" applyBorder="1" applyProtection="1">
      <alignment horizontal="right" vertical="top" shrinkToFit="1"/>
    </xf>
    <xf numFmtId="49" fontId="10" fillId="0" borderId="1" xfId="3" applyNumberFormat="1" applyFont="1" applyFill="1" applyBorder="1" applyProtection="1">
      <alignment horizontal="center" vertical="top" shrinkToFit="1"/>
    </xf>
    <xf numFmtId="164" fontId="3" fillId="0" borderId="1" xfId="2" applyNumberFormat="1" applyFont="1" applyFill="1" applyBorder="1" applyAlignment="1">
      <alignment horizontal="right" wrapText="1"/>
    </xf>
    <xf numFmtId="164" fontId="10" fillId="0" borderId="1" xfId="4" applyNumberFormat="1" applyFont="1" applyFill="1" applyBorder="1" applyProtection="1">
      <alignment horizontal="right" vertical="top" shrinkToFit="1"/>
    </xf>
    <xf numFmtId="164" fontId="10" fillId="0" borderId="1" xfId="5" applyNumberFormat="1" applyFont="1" applyFill="1" applyBorder="1" applyProtection="1">
      <alignment horizontal="right" vertical="top" shrinkToFit="1"/>
    </xf>
    <xf numFmtId="2" fontId="4" fillId="0" borderId="3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top" wrapText="1"/>
    </xf>
    <xf numFmtId="0" fontId="14" fillId="0" borderId="7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4" fillId="0" borderId="18" xfId="0" applyNumberFormat="1" applyFont="1" applyBorder="1" applyAlignment="1">
      <alignment horizontal="right" vertical="center" wrapText="1"/>
    </xf>
    <xf numFmtId="165" fontId="4" fillId="0" borderId="17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18" xfId="0" applyNumberFormat="1" applyFont="1" applyBorder="1" applyAlignment="1">
      <alignment vertical="center" wrapText="1"/>
    </xf>
    <xf numFmtId="0" fontId="4" fillId="0" borderId="20" xfId="0" applyFont="1" applyBorder="1" applyAlignment="1">
      <alignment horizontal="center" wrapText="1"/>
    </xf>
    <xf numFmtId="164" fontId="4" fillId="0" borderId="22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18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wrapText="1"/>
    </xf>
    <xf numFmtId="165" fontId="4" fillId="0" borderId="18" xfId="0" applyNumberFormat="1" applyFont="1" applyBorder="1" applyAlignment="1">
      <alignment wrapText="1"/>
    </xf>
    <xf numFmtId="165" fontId="4" fillId="0" borderId="17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 wrapText="1"/>
    </xf>
    <xf numFmtId="164" fontId="6" fillId="0" borderId="18" xfId="0" applyNumberFormat="1" applyFont="1" applyBorder="1" applyAlignment="1">
      <alignment vertical="center" wrapText="1"/>
    </xf>
    <xf numFmtId="164" fontId="6" fillId="0" borderId="17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8" xfId="0" applyNumberFormat="1" applyFont="1" applyBorder="1" applyAlignment="1">
      <alignment horizontal="right" vertical="center" wrapText="1"/>
    </xf>
    <xf numFmtId="165" fontId="6" fillId="0" borderId="17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18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vertical="center" wrapText="1"/>
    </xf>
    <xf numFmtId="165" fontId="4" fillId="0" borderId="17" xfId="0" applyNumberFormat="1" applyFont="1" applyFill="1" applyBorder="1" applyAlignment="1">
      <alignment vertical="center" wrapText="1"/>
    </xf>
    <xf numFmtId="165" fontId="4" fillId="0" borderId="18" xfId="0" applyNumberFormat="1" applyFont="1" applyFill="1" applyBorder="1" applyAlignment="1">
      <alignment vertical="center" wrapText="1"/>
    </xf>
    <xf numFmtId="164" fontId="4" fillId="0" borderId="24" xfId="0" applyNumberFormat="1" applyFont="1" applyBorder="1" applyAlignment="1">
      <alignment vertical="center" wrapText="1"/>
    </xf>
    <xf numFmtId="0" fontId="14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164" fontId="6" fillId="0" borderId="18" xfId="0" applyNumberFormat="1" applyFont="1" applyBorder="1" applyAlignment="1">
      <alignment wrapText="1"/>
    </xf>
    <xf numFmtId="164" fontId="3" fillId="0" borderId="17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4" fontId="3" fillId="0" borderId="18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6" fillId="0" borderId="17" xfId="0" applyFont="1" applyBorder="1" applyAlignment="1">
      <alignment wrapText="1"/>
    </xf>
    <xf numFmtId="165" fontId="6" fillId="0" borderId="17" xfId="0" applyNumberFormat="1" applyFont="1" applyBorder="1" applyAlignment="1">
      <alignment wrapText="1"/>
    </xf>
    <xf numFmtId="165" fontId="6" fillId="0" borderId="18" xfId="0" applyNumberFormat="1" applyFont="1" applyBorder="1" applyAlignment="1">
      <alignment wrapText="1"/>
    </xf>
    <xf numFmtId="164" fontId="6" fillId="0" borderId="25" xfId="0" applyNumberFormat="1" applyFont="1" applyBorder="1" applyAlignment="1">
      <alignment vertical="center" wrapText="1"/>
    </xf>
    <xf numFmtId="164" fontId="6" fillId="0" borderId="26" xfId="0" applyNumberFormat="1" applyFont="1" applyBorder="1" applyAlignment="1">
      <alignment vertical="center" wrapText="1"/>
    </xf>
    <xf numFmtId="164" fontId="6" fillId="0" borderId="27" xfId="0" applyNumberFormat="1" applyFont="1" applyBorder="1" applyAlignment="1">
      <alignment vertical="center" wrapText="1"/>
    </xf>
    <xf numFmtId="165" fontId="6" fillId="0" borderId="25" xfId="0" applyNumberFormat="1" applyFont="1" applyBorder="1" applyAlignment="1">
      <alignment wrapText="1"/>
    </xf>
    <xf numFmtId="165" fontId="6" fillId="0" borderId="26" xfId="0" applyNumberFormat="1" applyFont="1" applyBorder="1" applyAlignment="1">
      <alignment wrapText="1"/>
    </xf>
    <xf numFmtId="165" fontId="6" fillId="0" borderId="28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wrapText="1"/>
    </xf>
    <xf numFmtId="0" fontId="6" fillId="2" borderId="7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right" wrapText="1"/>
    </xf>
    <xf numFmtId="164" fontId="6" fillId="2" borderId="7" xfId="0" applyNumberFormat="1" applyFont="1" applyFill="1" applyBorder="1" applyAlignment="1">
      <alignment horizontal="right" wrapText="1"/>
    </xf>
    <xf numFmtId="49" fontId="6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4" fontId="6" fillId="2" borderId="7" xfId="0" applyNumberFormat="1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11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wrapText="1"/>
    </xf>
    <xf numFmtId="164" fontId="3" fillId="2" borderId="5" xfId="0" applyNumberFormat="1" applyFont="1" applyFill="1" applyBorder="1" applyAlignment="1">
      <alignment horizontal="right" wrapText="1"/>
    </xf>
    <xf numFmtId="164" fontId="4" fillId="2" borderId="7" xfId="0" applyNumberFormat="1" applyFont="1" applyFill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0" fontId="6" fillId="0" borderId="4" xfId="0" applyFont="1" applyBorder="1" applyAlignment="1">
      <alignment vertical="center" wrapText="1"/>
    </xf>
    <xf numFmtId="164" fontId="4" fillId="0" borderId="4" xfId="0" applyNumberFormat="1" applyFont="1" applyFill="1" applyBorder="1" applyAlignment="1">
      <alignment horizontal="right" wrapText="1"/>
    </xf>
    <xf numFmtId="164" fontId="6" fillId="2" borderId="4" xfId="0" applyNumberFormat="1" applyFont="1" applyFill="1" applyBorder="1" applyAlignment="1">
      <alignment horizontal="right" wrapText="1"/>
    </xf>
    <xf numFmtId="0" fontId="6" fillId="0" borderId="4" xfId="0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wrapText="1"/>
    </xf>
    <xf numFmtId="4" fontId="4" fillId="2" borderId="4" xfId="0" applyNumberFormat="1" applyFont="1" applyFill="1" applyBorder="1" applyAlignment="1">
      <alignment vertical="center" wrapText="1"/>
    </xf>
    <xf numFmtId="164" fontId="4" fillId="2" borderId="4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right" wrapText="1"/>
    </xf>
    <xf numFmtId="165" fontId="6" fillId="2" borderId="1" xfId="0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6" fillId="0" borderId="1" xfId="2" applyNumberFormat="1" applyFont="1" applyFill="1" applyBorder="1" applyAlignment="1">
      <alignment horizontal="right"/>
    </xf>
    <xf numFmtId="4" fontId="4" fillId="0" borderId="1" xfId="2" applyNumberFormat="1" applyFont="1" applyFill="1" applyBorder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4" fontId="10" fillId="0" borderId="1" xfId="4" applyNumberFormat="1" applyFont="1" applyFill="1" applyBorder="1" applyAlignment="1" applyProtection="1">
      <alignment horizontal="right" vertical="top" shrinkToFit="1"/>
    </xf>
    <xf numFmtId="164" fontId="10" fillId="0" borderId="1" xfId="4" applyNumberFormat="1" applyFont="1" applyFill="1" applyBorder="1" applyAlignment="1" applyProtection="1">
      <alignment horizontal="right" vertical="top" shrinkToFit="1"/>
    </xf>
    <xf numFmtId="2" fontId="10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6" fillId="0" borderId="5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26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 vertical="top" wrapText="1"/>
    </xf>
    <xf numFmtId="0" fontId="3" fillId="4" borderId="5" xfId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1" fillId="0" borderId="5" xfId="2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top" wrapText="1"/>
    </xf>
    <xf numFmtId="0" fontId="11" fillId="4" borderId="5" xfId="0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11" fillId="0" borderId="7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wrapText="1"/>
    </xf>
    <xf numFmtId="4" fontId="18" fillId="2" borderId="5" xfId="0" applyNumberFormat="1" applyFont="1" applyFill="1" applyBorder="1" applyAlignment="1">
      <alignment horizontal="right" wrapText="1"/>
    </xf>
    <xf numFmtId="4" fontId="18" fillId="2" borderId="7" xfId="0" applyNumberFormat="1" applyFont="1" applyFill="1" applyBorder="1" applyAlignment="1">
      <alignment horizontal="right" wrapText="1"/>
    </xf>
    <xf numFmtId="0" fontId="14" fillId="4" borderId="5" xfId="0" applyFont="1" applyFill="1" applyBorder="1" applyAlignment="1">
      <alignment vertical="top" wrapText="1"/>
    </xf>
    <xf numFmtId="0" fontId="14" fillId="4" borderId="7" xfId="0" applyFont="1" applyFill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4" fontId="6" fillId="2" borderId="4" xfId="0" applyNumberFormat="1" applyFont="1" applyFill="1" applyBorder="1" applyAlignment="1">
      <alignment horizontal="right" wrapText="1"/>
    </xf>
    <xf numFmtId="164" fontId="6" fillId="2" borderId="7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7" xfId="0" applyNumberFormat="1" applyFont="1" applyFill="1" applyBorder="1" applyAlignment="1">
      <alignment horizontal="right" wrapText="1"/>
    </xf>
    <xf numFmtId="164" fontId="6" fillId="2" borderId="5" xfId="0" applyNumberFormat="1" applyFont="1" applyFill="1" applyBorder="1" applyAlignment="1">
      <alignment horizontal="right" wrapText="1"/>
    </xf>
    <xf numFmtId="164" fontId="14" fillId="2" borderId="5" xfId="0" applyNumberFormat="1" applyFont="1" applyFill="1" applyBorder="1" applyAlignment="1">
      <alignment horizontal="right" wrapText="1"/>
    </xf>
    <xf numFmtId="164" fontId="14" fillId="2" borderId="7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wrapText="1"/>
    </xf>
    <xf numFmtId="4" fontId="4" fillId="2" borderId="7" xfId="0" applyNumberFormat="1" applyFont="1" applyFill="1" applyBorder="1" applyAlignment="1">
      <alignment horizontal="right" wrapText="1"/>
    </xf>
    <xf numFmtId="4" fontId="3" fillId="2" borderId="5" xfId="0" applyNumberFormat="1" applyFont="1" applyFill="1" applyBorder="1" applyAlignment="1">
      <alignment horizontal="right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wrapText="1"/>
    </xf>
    <xf numFmtId="164" fontId="4" fillId="2" borderId="7" xfId="0" applyNumberFormat="1" applyFont="1" applyFill="1" applyBorder="1" applyAlignment="1">
      <alignment horizontal="right" wrapText="1"/>
    </xf>
    <xf numFmtId="4" fontId="6" fillId="2" borderId="4" xfId="0" applyNumberFormat="1" applyFont="1" applyFill="1" applyBorder="1" applyAlignment="1">
      <alignment horizontal="right" wrapText="1"/>
    </xf>
    <xf numFmtId="4" fontId="6" fillId="2" borderId="7" xfId="0" applyNumberFormat="1" applyFont="1" applyFill="1" applyBorder="1" applyAlignment="1">
      <alignment horizontal="right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wrapText="1"/>
    </xf>
    <xf numFmtId="164" fontId="6" fillId="2" borderId="7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11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right" vertical="center" wrapText="1"/>
    </xf>
    <xf numFmtId="2" fontId="12" fillId="2" borderId="7" xfId="0" applyNumberFormat="1" applyFont="1" applyFill="1" applyBorder="1" applyAlignment="1">
      <alignment horizontal="right" vertical="center" wrapText="1"/>
    </xf>
    <xf numFmtId="2" fontId="4" fillId="2" borderId="4" xfId="0" applyNumberFormat="1" applyFont="1" applyFill="1" applyBorder="1" applyAlignment="1">
      <alignment vertical="center" wrapText="1"/>
    </xf>
    <xf numFmtId="2" fontId="12" fillId="2" borderId="7" xfId="0" applyNumberFormat="1" applyFont="1" applyFill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vertical="top" wrapText="1"/>
    </xf>
    <xf numFmtId="0" fontId="11" fillId="2" borderId="7" xfId="0" applyFont="1" applyFill="1" applyBorder="1" applyAlignment="1">
      <alignment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6">
    <cellStyle name="ex66" xfId="3"/>
    <cellStyle name="st75" xfId="4"/>
    <cellStyle name="st76" xfId="5"/>
    <cellStyle name="Обычный" xfId="0" builtinId="0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1"/>
  <sheetViews>
    <sheetView tabSelected="1" workbookViewId="0">
      <selection activeCell="P9" sqref="P9"/>
    </sheetView>
  </sheetViews>
  <sheetFormatPr defaultRowHeight="15" x14ac:dyDescent="0.25"/>
  <cols>
    <col min="1" max="1" width="20.5703125" customWidth="1"/>
    <col min="2" max="2" width="17.7109375" customWidth="1"/>
    <col min="3" max="3" width="18.140625" customWidth="1"/>
    <col min="4" max="4" width="16.42578125" customWidth="1"/>
    <col min="5" max="5" width="23.140625" customWidth="1"/>
    <col min="6" max="6" width="15.140625" customWidth="1"/>
    <col min="7" max="7" width="14.140625" style="271" customWidth="1"/>
    <col min="8" max="8" width="13.28515625" customWidth="1"/>
    <col min="9" max="9" width="15.42578125" customWidth="1"/>
    <col min="10" max="10" width="13.5703125" customWidth="1"/>
    <col min="11" max="11" width="13" customWidth="1"/>
    <col min="12" max="12" width="12.140625" customWidth="1"/>
    <col min="13" max="13" width="13.85546875" customWidth="1"/>
    <col min="14" max="14" width="12.140625" customWidth="1"/>
    <col min="15" max="15" width="13.28515625" customWidth="1"/>
    <col min="16" max="17" width="11.7109375" customWidth="1"/>
  </cols>
  <sheetData>
    <row r="1" spans="1:17" ht="15.75" x14ac:dyDescent="0.25">
      <c r="A1" s="272" t="s">
        <v>830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1"/>
    </row>
    <row r="2" spans="1:17" ht="15.75" x14ac:dyDescent="0.25">
      <c r="A2" s="272" t="s">
        <v>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1"/>
    </row>
    <row r="3" spans="1:17" ht="16.5" customHeight="1" x14ac:dyDescent="0.25">
      <c r="A3" s="273" t="s">
        <v>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1"/>
    </row>
    <row r="4" spans="1:17" ht="35.25" customHeight="1" thickBot="1" x14ac:dyDescent="0.3">
      <c r="A4" s="325" t="s">
        <v>2</v>
      </c>
      <c r="B4" s="325" t="s">
        <v>3</v>
      </c>
      <c r="C4" s="325" t="s">
        <v>4</v>
      </c>
      <c r="D4" s="327" t="s">
        <v>231</v>
      </c>
      <c r="E4" s="325" t="s">
        <v>5</v>
      </c>
      <c r="F4" s="329" t="s">
        <v>6</v>
      </c>
      <c r="G4" s="329"/>
      <c r="H4" s="329"/>
      <c r="I4" s="329"/>
      <c r="J4" s="329"/>
      <c r="K4" s="329"/>
      <c r="L4" s="329"/>
      <c r="M4" s="329"/>
      <c r="N4" s="320" t="s">
        <v>7</v>
      </c>
      <c r="O4" s="320"/>
      <c r="P4" s="320"/>
      <c r="Q4" s="320"/>
    </row>
    <row r="5" spans="1:17" ht="33.75" customHeight="1" x14ac:dyDescent="0.25">
      <c r="A5" s="325"/>
      <c r="B5" s="325"/>
      <c r="C5" s="325"/>
      <c r="D5" s="327"/>
      <c r="E5" s="328"/>
      <c r="F5" s="322" t="s">
        <v>8</v>
      </c>
      <c r="G5" s="323"/>
      <c r="H5" s="323"/>
      <c r="I5" s="324"/>
      <c r="J5" s="322" t="s">
        <v>9</v>
      </c>
      <c r="K5" s="323"/>
      <c r="L5" s="323"/>
      <c r="M5" s="324"/>
      <c r="N5" s="321"/>
      <c r="O5" s="320"/>
      <c r="P5" s="320"/>
      <c r="Q5" s="320"/>
    </row>
    <row r="6" spans="1:17" ht="16.5" customHeight="1" x14ac:dyDescent="0.25">
      <c r="A6" s="325"/>
      <c r="B6" s="325"/>
      <c r="C6" s="325"/>
      <c r="D6" s="327"/>
      <c r="E6" s="328"/>
      <c r="F6" s="56"/>
      <c r="G6" s="325" t="s">
        <v>10</v>
      </c>
      <c r="H6" s="325"/>
      <c r="I6" s="326"/>
      <c r="J6" s="57"/>
      <c r="K6" s="325" t="s">
        <v>10</v>
      </c>
      <c r="L6" s="325"/>
      <c r="M6" s="326"/>
      <c r="N6" s="321" t="s">
        <v>11</v>
      </c>
      <c r="O6" s="320" t="s">
        <v>10</v>
      </c>
      <c r="P6" s="320"/>
      <c r="Q6" s="320"/>
    </row>
    <row r="7" spans="1:17" ht="201.75" customHeight="1" x14ac:dyDescent="0.25">
      <c r="A7" s="325"/>
      <c r="B7" s="325"/>
      <c r="C7" s="325"/>
      <c r="D7" s="327"/>
      <c r="E7" s="328"/>
      <c r="F7" s="57" t="s">
        <v>12</v>
      </c>
      <c r="G7" s="242" t="s">
        <v>232</v>
      </c>
      <c r="H7" s="58" t="s">
        <v>233</v>
      </c>
      <c r="I7" s="59" t="s">
        <v>234</v>
      </c>
      <c r="J7" s="57" t="s">
        <v>12</v>
      </c>
      <c r="K7" s="58" t="s">
        <v>232</v>
      </c>
      <c r="L7" s="58" t="s">
        <v>233</v>
      </c>
      <c r="M7" s="59" t="s">
        <v>234</v>
      </c>
      <c r="N7" s="321"/>
      <c r="O7" s="60" t="s">
        <v>232</v>
      </c>
      <c r="P7" s="60" t="s">
        <v>233</v>
      </c>
      <c r="Q7" s="60" t="s">
        <v>234</v>
      </c>
    </row>
    <row r="8" spans="1:17" ht="16.5" customHeight="1" x14ac:dyDescent="0.25">
      <c r="A8" s="58">
        <v>1</v>
      </c>
      <c r="B8" s="58">
        <v>2</v>
      </c>
      <c r="C8" s="58">
        <v>3</v>
      </c>
      <c r="D8" s="58">
        <v>4</v>
      </c>
      <c r="E8" s="61">
        <v>5</v>
      </c>
      <c r="F8" s="57">
        <v>6</v>
      </c>
      <c r="G8" s="242">
        <v>7</v>
      </c>
      <c r="H8" s="58">
        <v>8</v>
      </c>
      <c r="I8" s="59">
        <v>9</v>
      </c>
      <c r="J8" s="57">
        <v>10</v>
      </c>
      <c r="K8" s="58">
        <v>11</v>
      </c>
      <c r="L8" s="58">
        <v>12</v>
      </c>
      <c r="M8" s="59">
        <v>13</v>
      </c>
      <c r="N8" s="62">
        <v>14</v>
      </c>
      <c r="O8" s="63">
        <v>15</v>
      </c>
      <c r="P8" s="63">
        <v>16</v>
      </c>
      <c r="Q8" s="63">
        <v>17</v>
      </c>
    </row>
    <row r="9" spans="1:17" ht="16.5" customHeight="1" x14ac:dyDescent="0.25">
      <c r="A9" s="309" t="s">
        <v>235</v>
      </c>
      <c r="B9" s="310"/>
      <c r="C9" s="310"/>
      <c r="D9" s="310"/>
      <c r="E9" s="311"/>
      <c r="F9" s="82">
        <f t="shared" ref="F9:M9" si="0">F10+F130+F184+F326+F370+F624+F826</f>
        <v>1413132.00743</v>
      </c>
      <c r="G9" s="243">
        <f t="shared" si="0"/>
        <v>70256.059440000012</v>
      </c>
      <c r="H9" s="82">
        <f t="shared" si="0"/>
        <v>474192.14219000004</v>
      </c>
      <c r="I9" s="82">
        <f t="shared" si="0"/>
        <v>868683.80579999997</v>
      </c>
      <c r="J9" s="82">
        <f t="shared" si="0"/>
        <v>705052.51224999991</v>
      </c>
      <c r="K9" s="82">
        <f t="shared" si="0"/>
        <v>21724.356929999998</v>
      </c>
      <c r="L9" s="82">
        <f t="shared" si="0"/>
        <v>258064.70319999999</v>
      </c>
      <c r="M9" s="82">
        <f t="shared" si="0"/>
        <v>425263.45212000003</v>
      </c>
      <c r="N9" s="82">
        <f>J9/F9*100</f>
        <v>49.892898083332454</v>
      </c>
      <c r="O9" s="82">
        <f>K9/G9*100</f>
        <v>30.92168434034221</v>
      </c>
      <c r="P9" s="82">
        <f>L9/H9*100</f>
        <v>54.421969543434187</v>
      </c>
      <c r="Q9" s="82">
        <f>M9/I9*100</f>
        <v>48.954918841656166</v>
      </c>
    </row>
    <row r="10" spans="1:17" x14ac:dyDescent="0.25">
      <c r="A10" s="281" t="s">
        <v>13</v>
      </c>
      <c r="B10" s="274" t="s">
        <v>14</v>
      </c>
      <c r="C10" s="274" t="s">
        <v>15</v>
      </c>
      <c r="D10" s="283" t="s">
        <v>16</v>
      </c>
      <c r="E10" s="80" t="s">
        <v>17</v>
      </c>
      <c r="F10" s="5">
        <f>F11+F12</f>
        <v>827794.39079999994</v>
      </c>
      <c r="G10" s="5">
        <f t="shared" ref="G10:I10" si="1">G11+G12</f>
        <v>30502.669000000002</v>
      </c>
      <c r="H10" s="5">
        <f t="shared" si="1"/>
        <v>321248.90600000002</v>
      </c>
      <c r="I10" s="5">
        <f t="shared" si="1"/>
        <v>476042.81579999992</v>
      </c>
      <c r="J10" s="5">
        <f>J11+J12</f>
        <v>464263.49575000006</v>
      </c>
      <c r="K10" s="5">
        <f t="shared" ref="K10:M10" si="2">K11+K12</f>
        <v>17173.43649</v>
      </c>
      <c r="L10" s="5">
        <f t="shared" si="2"/>
        <v>207222.88206</v>
      </c>
      <c r="M10" s="5">
        <f t="shared" si="2"/>
        <v>239867.17719999998</v>
      </c>
      <c r="N10" s="2">
        <f>J10/F10*100</f>
        <v>56.084397395025221</v>
      </c>
      <c r="O10" s="3">
        <f t="shared" ref="O10:Q19" si="3">K10/G10*100</f>
        <v>56.301422311601648</v>
      </c>
      <c r="P10" s="3">
        <f t="shared" si="3"/>
        <v>64.505396964682575</v>
      </c>
      <c r="Q10" s="3">
        <f t="shared" si="3"/>
        <v>50.387731783515768</v>
      </c>
    </row>
    <row r="11" spans="1:17" x14ac:dyDescent="0.25">
      <c r="A11" s="282"/>
      <c r="B11" s="275"/>
      <c r="C11" s="275"/>
      <c r="D11" s="283"/>
      <c r="E11" s="4" t="s">
        <v>18</v>
      </c>
      <c r="F11" s="5">
        <f>F14</f>
        <v>9599.9983000000011</v>
      </c>
      <c r="G11" s="5">
        <f t="shared" ref="G11:I11" si="4">G14</f>
        <v>0</v>
      </c>
      <c r="H11" s="5">
        <f t="shared" si="4"/>
        <v>0</v>
      </c>
      <c r="I11" s="5">
        <f t="shared" si="4"/>
        <v>9599.9983000000011</v>
      </c>
      <c r="J11" s="5">
        <f>J14</f>
        <v>0</v>
      </c>
      <c r="K11" s="5">
        <f t="shared" ref="K11:M11" si="5">K14</f>
        <v>0</v>
      </c>
      <c r="L11" s="5">
        <f t="shared" si="5"/>
        <v>0</v>
      </c>
      <c r="M11" s="5">
        <f t="shared" si="5"/>
        <v>0</v>
      </c>
      <c r="N11" s="6">
        <f t="shared" ref="N11:Q74" si="6">J11/F11*100</f>
        <v>0</v>
      </c>
      <c r="O11" s="7"/>
      <c r="P11" s="7"/>
      <c r="Q11" s="7"/>
    </row>
    <row r="12" spans="1:17" x14ac:dyDescent="0.25">
      <c r="A12" s="282"/>
      <c r="B12" s="275"/>
      <c r="C12" s="275"/>
      <c r="D12" s="283"/>
      <c r="E12" s="4" t="s">
        <v>19</v>
      </c>
      <c r="F12" s="5">
        <f t="shared" ref="F12:M12" si="7">F15+F53+F69+F79+F83+F103+F125</f>
        <v>818194.39249999996</v>
      </c>
      <c r="G12" s="5">
        <f t="shared" si="7"/>
        <v>30502.669000000002</v>
      </c>
      <c r="H12" s="5">
        <f t="shared" si="7"/>
        <v>321248.90600000002</v>
      </c>
      <c r="I12" s="5">
        <f t="shared" si="7"/>
        <v>466442.81749999995</v>
      </c>
      <c r="J12" s="5">
        <f t="shared" si="7"/>
        <v>464263.49575000006</v>
      </c>
      <c r="K12" s="5">
        <f t="shared" si="7"/>
        <v>17173.43649</v>
      </c>
      <c r="L12" s="5">
        <f t="shared" si="7"/>
        <v>207222.88206</v>
      </c>
      <c r="M12" s="5">
        <f t="shared" si="7"/>
        <v>239867.17719999998</v>
      </c>
      <c r="N12" s="6">
        <f t="shared" si="6"/>
        <v>56.742444094665444</v>
      </c>
      <c r="O12" s="7">
        <f t="shared" si="6"/>
        <v>56.301422311601648</v>
      </c>
      <c r="P12" s="7">
        <f t="shared" si="6"/>
        <v>64.505396964682575</v>
      </c>
      <c r="Q12" s="7">
        <f t="shared" si="3"/>
        <v>51.424776671579899</v>
      </c>
    </row>
    <row r="13" spans="1:17" x14ac:dyDescent="0.25">
      <c r="A13" s="274" t="s">
        <v>20</v>
      </c>
      <c r="B13" s="274" t="s">
        <v>21</v>
      </c>
      <c r="C13" s="275"/>
      <c r="D13" s="283"/>
      <c r="E13" s="80" t="s">
        <v>17</v>
      </c>
      <c r="F13" s="5">
        <f>F14+F15</f>
        <v>685725.28929999995</v>
      </c>
      <c r="G13" s="5">
        <f t="shared" ref="G13:I13" si="8">G14+G15</f>
        <v>30502.669000000002</v>
      </c>
      <c r="H13" s="5">
        <f t="shared" si="8"/>
        <v>296194.147</v>
      </c>
      <c r="I13" s="5">
        <f t="shared" si="8"/>
        <v>359028.47329999995</v>
      </c>
      <c r="J13" s="5">
        <f>J14+J15</f>
        <v>375350.64581999998</v>
      </c>
      <c r="K13" s="5">
        <f t="shared" ref="K13:M13" si="9">K14+K15</f>
        <v>17173.43649</v>
      </c>
      <c r="L13" s="5">
        <f t="shared" si="9"/>
        <v>198384.97679000002</v>
      </c>
      <c r="M13" s="5">
        <f t="shared" si="9"/>
        <v>159792.23254</v>
      </c>
      <c r="N13" s="6">
        <f t="shared" si="6"/>
        <v>54.73775747765761</v>
      </c>
      <c r="O13" s="7">
        <f t="shared" si="6"/>
        <v>56.301422311601648</v>
      </c>
      <c r="P13" s="7">
        <f t="shared" si="6"/>
        <v>66.978020598766264</v>
      </c>
      <c r="Q13" s="7">
        <f t="shared" si="3"/>
        <v>44.506841218267247</v>
      </c>
    </row>
    <row r="14" spans="1:17" x14ac:dyDescent="0.25">
      <c r="A14" s="275"/>
      <c r="B14" s="275"/>
      <c r="C14" s="275"/>
      <c r="D14" s="283"/>
      <c r="E14" s="8" t="s">
        <v>18</v>
      </c>
      <c r="F14" s="5">
        <f t="shared" ref="F14:M14" si="10">F24+F26+F29+F46</f>
        <v>9599.9983000000011</v>
      </c>
      <c r="G14" s="5">
        <f t="shared" si="10"/>
        <v>0</v>
      </c>
      <c r="H14" s="5">
        <f t="shared" si="10"/>
        <v>0</v>
      </c>
      <c r="I14" s="5">
        <f t="shared" si="10"/>
        <v>9599.9983000000011</v>
      </c>
      <c r="J14" s="5">
        <f t="shared" si="10"/>
        <v>0</v>
      </c>
      <c r="K14" s="5">
        <f t="shared" si="10"/>
        <v>0</v>
      </c>
      <c r="L14" s="5">
        <f t="shared" si="10"/>
        <v>0</v>
      </c>
      <c r="M14" s="5">
        <f t="shared" si="10"/>
        <v>0</v>
      </c>
      <c r="N14" s="6">
        <f t="shared" si="6"/>
        <v>0</v>
      </c>
      <c r="O14" s="7"/>
      <c r="P14" s="7"/>
      <c r="Q14" s="7">
        <f t="shared" si="3"/>
        <v>0</v>
      </c>
    </row>
    <row r="15" spans="1:17" x14ac:dyDescent="0.25">
      <c r="A15" s="275"/>
      <c r="B15" s="275"/>
      <c r="C15" s="276"/>
      <c r="D15" s="283"/>
      <c r="E15" s="8" t="s">
        <v>19</v>
      </c>
      <c r="F15" s="5">
        <f t="shared" ref="F15:M15" si="11">F16+F31+F48+F50</f>
        <v>676125.29099999997</v>
      </c>
      <c r="G15" s="5">
        <f t="shared" si="11"/>
        <v>30502.669000000002</v>
      </c>
      <c r="H15" s="5">
        <f t="shared" si="11"/>
        <v>296194.147</v>
      </c>
      <c r="I15" s="5">
        <f t="shared" si="11"/>
        <v>349428.47499999998</v>
      </c>
      <c r="J15" s="5">
        <f t="shared" si="11"/>
        <v>375350.64581999998</v>
      </c>
      <c r="K15" s="5">
        <f t="shared" si="11"/>
        <v>17173.43649</v>
      </c>
      <c r="L15" s="5">
        <f t="shared" si="11"/>
        <v>198384.97679000002</v>
      </c>
      <c r="M15" s="5">
        <f t="shared" si="11"/>
        <v>159792.23254</v>
      </c>
      <c r="N15" s="6">
        <f t="shared" si="6"/>
        <v>55.514954227618141</v>
      </c>
      <c r="O15" s="7">
        <f t="shared" si="6"/>
        <v>56.301422311601648</v>
      </c>
      <c r="P15" s="7">
        <f t="shared" si="6"/>
        <v>66.978020598766264</v>
      </c>
      <c r="Q15" s="7">
        <f t="shared" si="3"/>
        <v>45.729596747946779</v>
      </c>
    </row>
    <row r="16" spans="1:17" x14ac:dyDescent="0.25">
      <c r="A16" s="274" t="s">
        <v>22</v>
      </c>
      <c r="B16" s="274" t="s">
        <v>23</v>
      </c>
      <c r="C16" s="274" t="s">
        <v>24</v>
      </c>
      <c r="D16" s="277" t="s">
        <v>16</v>
      </c>
      <c r="E16" s="8" t="s">
        <v>25</v>
      </c>
      <c r="F16" s="9">
        <f t="shared" ref="F16:M16" si="12">SUM(F17:F23)</f>
        <v>237797.66199999998</v>
      </c>
      <c r="G16" s="9">
        <f t="shared" si="12"/>
        <v>0</v>
      </c>
      <c r="H16" s="9">
        <f t="shared" si="12"/>
        <v>84565.88</v>
      </c>
      <c r="I16" s="9">
        <f t="shared" si="12"/>
        <v>153231.78199999998</v>
      </c>
      <c r="J16" s="9">
        <f t="shared" si="12"/>
        <v>132690.53840999998</v>
      </c>
      <c r="K16" s="9">
        <f t="shared" si="12"/>
        <v>0</v>
      </c>
      <c r="L16" s="9">
        <f t="shared" si="12"/>
        <v>53129.088959999994</v>
      </c>
      <c r="M16" s="9">
        <f t="shared" si="12"/>
        <v>79561.44945</v>
      </c>
      <c r="N16" s="6">
        <f t="shared" si="6"/>
        <v>55.799765773138674</v>
      </c>
      <c r="O16" s="7"/>
      <c r="P16" s="7">
        <f t="shared" si="6"/>
        <v>62.825679765881922</v>
      </c>
      <c r="Q16" s="7">
        <f t="shared" si="3"/>
        <v>51.922289496052464</v>
      </c>
    </row>
    <row r="17" spans="1:17" x14ac:dyDescent="0.25">
      <c r="A17" s="275"/>
      <c r="B17" s="275"/>
      <c r="C17" s="275"/>
      <c r="D17" s="278"/>
      <c r="E17" s="10" t="s">
        <v>26</v>
      </c>
      <c r="F17" s="9">
        <f>SUM(G17:I17)</f>
        <v>37189.021000000001</v>
      </c>
      <c r="G17" s="11"/>
      <c r="H17" s="11"/>
      <c r="I17" s="12">
        <v>37189.021000000001</v>
      </c>
      <c r="J17" s="9">
        <f>SUM(K17:M17)</f>
        <v>25261.93448</v>
      </c>
      <c r="K17" s="11"/>
      <c r="L17" s="11"/>
      <c r="M17" s="12">
        <v>25261.93448</v>
      </c>
      <c r="N17" s="6">
        <f t="shared" si="6"/>
        <v>67.928474051521818</v>
      </c>
      <c r="O17" s="7"/>
      <c r="P17" s="7"/>
      <c r="Q17" s="7">
        <f t="shared" si="3"/>
        <v>67.928474051521818</v>
      </c>
    </row>
    <row r="18" spans="1:17" x14ac:dyDescent="0.25">
      <c r="A18" s="275"/>
      <c r="B18" s="275"/>
      <c r="C18" s="275"/>
      <c r="D18" s="278"/>
      <c r="E18" s="10" t="s">
        <v>27</v>
      </c>
      <c r="F18" s="9">
        <f t="shared" ref="F18:F53" si="13">SUM(G18:I18)</f>
        <v>98501.672999999995</v>
      </c>
      <c r="G18" s="11"/>
      <c r="H18" s="11">
        <v>277.71199999999999</v>
      </c>
      <c r="I18" s="12">
        <v>98223.960999999996</v>
      </c>
      <c r="J18" s="9">
        <f t="shared" ref="J18:J83" si="14">SUM(K18:M18)</f>
        <v>47372.231179999995</v>
      </c>
      <c r="K18" s="11"/>
      <c r="L18" s="11">
        <v>114.04721000000001</v>
      </c>
      <c r="M18" s="12">
        <v>47258.183969999998</v>
      </c>
      <c r="N18" s="6">
        <f t="shared" si="6"/>
        <v>48.092818870193199</v>
      </c>
      <c r="O18" s="7"/>
      <c r="P18" s="7">
        <f t="shared" si="6"/>
        <v>41.066720199343209</v>
      </c>
      <c r="Q18" s="7">
        <f t="shared" si="3"/>
        <v>48.112684001819069</v>
      </c>
    </row>
    <row r="19" spans="1:17" x14ac:dyDescent="0.25">
      <c r="A19" s="275"/>
      <c r="B19" s="275"/>
      <c r="C19" s="275"/>
      <c r="D19" s="278"/>
      <c r="E19" s="10" t="s">
        <v>28</v>
      </c>
      <c r="F19" s="9">
        <f t="shared" si="13"/>
        <v>17818.8</v>
      </c>
      <c r="G19" s="11"/>
      <c r="H19" s="11"/>
      <c r="I19" s="12">
        <v>17818.8</v>
      </c>
      <c r="J19" s="9">
        <f t="shared" si="14"/>
        <v>7041.3310000000001</v>
      </c>
      <c r="K19" s="11"/>
      <c r="L19" s="11"/>
      <c r="M19" s="12">
        <v>7041.3310000000001</v>
      </c>
      <c r="N19" s="6">
        <f t="shared" si="6"/>
        <v>39.516303005814088</v>
      </c>
      <c r="O19" s="7"/>
      <c r="P19" s="7"/>
      <c r="Q19" s="7">
        <f t="shared" si="3"/>
        <v>39.516303005814088</v>
      </c>
    </row>
    <row r="20" spans="1:17" x14ac:dyDescent="0.25">
      <c r="A20" s="275"/>
      <c r="B20" s="275"/>
      <c r="C20" s="275"/>
      <c r="D20" s="278"/>
      <c r="E20" s="10" t="s">
        <v>29</v>
      </c>
      <c r="F20" s="9">
        <f t="shared" si="13"/>
        <v>560</v>
      </c>
      <c r="G20" s="11"/>
      <c r="H20" s="11">
        <v>560</v>
      </c>
      <c r="I20" s="12"/>
      <c r="J20" s="9">
        <f t="shared" si="14"/>
        <v>0</v>
      </c>
      <c r="K20" s="11"/>
      <c r="L20" s="11"/>
      <c r="M20" s="12"/>
      <c r="N20" s="6">
        <f t="shared" si="6"/>
        <v>0</v>
      </c>
      <c r="O20" s="7"/>
      <c r="P20" s="7"/>
      <c r="Q20" s="7"/>
    </row>
    <row r="21" spans="1:17" x14ac:dyDescent="0.25">
      <c r="A21" s="275"/>
      <c r="B21" s="275"/>
      <c r="C21" s="275"/>
      <c r="D21" s="278"/>
      <c r="E21" s="10" t="s">
        <v>30</v>
      </c>
      <c r="F21" s="9">
        <f t="shared" si="13"/>
        <v>78671.168000000005</v>
      </c>
      <c r="G21" s="11"/>
      <c r="H21" s="12">
        <v>78671.168000000005</v>
      </c>
      <c r="I21" s="12"/>
      <c r="J21" s="9">
        <f t="shared" si="14"/>
        <v>52998.665229999999</v>
      </c>
      <c r="K21" s="11"/>
      <c r="L21" s="11">
        <v>52998.665229999999</v>
      </c>
      <c r="M21" s="12"/>
      <c r="N21" s="6">
        <f t="shared" si="6"/>
        <v>67.367329832957353</v>
      </c>
      <c r="O21" s="7"/>
      <c r="P21" s="7">
        <f t="shared" si="6"/>
        <v>67.367329832957353</v>
      </c>
      <c r="Q21" s="7"/>
    </row>
    <row r="22" spans="1:17" x14ac:dyDescent="0.25">
      <c r="A22" s="275"/>
      <c r="B22" s="275"/>
      <c r="C22" s="275"/>
      <c r="D22" s="278"/>
      <c r="E22" s="10" t="s">
        <v>31</v>
      </c>
      <c r="F22" s="9">
        <f t="shared" si="13"/>
        <v>5000</v>
      </c>
      <c r="G22" s="11"/>
      <c r="H22" s="12">
        <v>5000</v>
      </c>
      <c r="I22" s="12"/>
      <c r="J22" s="9">
        <f t="shared" si="14"/>
        <v>0</v>
      </c>
      <c r="K22" s="11"/>
      <c r="L22" s="11"/>
      <c r="M22" s="12"/>
      <c r="N22" s="6">
        <f t="shared" si="6"/>
        <v>0</v>
      </c>
      <c r="O22" s="7"/>
      <c r="P22" s="7"/>
      <c r="Q22" s="7"/>
    </row>
    <row r="23" spans="1:17" x14ac:dyDescent="0.25">
      <c r="A23" s="275"/>
      <c r="B23" s="275"/>
      <c r="C23" s="275"/>
      <c r="D23" s="278"/>
      <c r="E23" s="13" t="s">
        <v>32</v>
      </c>
      <c r="F23" s="9">
        <f t="shared" si="13"/>
        <v>57</v>
      </c>
      <c r="G23" s="14"/>
      <c r="H23" s="15">
        <v>57</v>
      </c>
      <c r="I23" s="15"/>
      <c r="J23" s="9">
        <f t="shared" si="14"/>
        <v>16.376519999999999</v>
      </c>
      <c r="K23" s="14"/>
      <c r="L23" s="14">
        <v>16.376519999999999</v>
      </c>
      <c r="M23" s="15"/>
      <c r="N23" s="6">
        <f t="shared" si="6"/>
        <v>28.730736842105266</v>
      </c>
      <c r="O23" s="7"/>
      <c r="P23" s="7">
        <f t="shared" si="6"/>
        <v>28.730736842105266</v>
      </c>
      <c r="Q23" s="7"/>
    </row>
    <row r="24" spans="1:17" x14ac:dyDescent="0.25">
      <c r="A24" s="275"/>
      <c r="B24" s="275"/>
      <c r="C24" s="275"/>
      <c r="D24" s="278"/>
      <c r="E24" s="8" t="s">
        <v>33</v>
      </c>
      <c r="F24" s="9">
        <f t="shared" si="13"/>
        <v>120.30391</v>
      </c>
      <c r="G24" s="9">
        <f>SUM(G25:G25)</f>
        <v>0</v>
      </c>
      <c r="H24" s="9">
        <f>SUM(H25:H25)</f>
        <v>0</v>
      </c>
      <c r="I24" s="9">
        <f>SUM(I25:I25)</f>
        <v>120.30391</v>
      </c>
      <c r="J24" s="9">
        <f t="shared" si="14"/>
        <v>0</v>
      </c>
      <c r="K24" s="9">
        <f>SUM(K25:K25)</f>
        <v>0</v>
      </c>
      <c r="L24" s="9">
        <f>SUM(L25:L25)</f>
        <v>0</v>
      </c>
      <c r="M24" s="9">
        <f>SUM(M25:M25)</f>
        <v>0</v>
      </c>
      <c r="N24" s="6">
        <f t="shared" si="6"/>
        <v>0</v>
      </c>
      <c r="O24" s="7"/>
      <c r="P24" s="7"/>
      <c r="Q24" s="7"/>
    </row>
    <row r="25" spans="1:17" x14ac:dyDescent="0.25">
      <c r="A25" s="275"/>
      <c r="B25" s="275"/>
      <c r="C25" s="275"/>
      <c r="D25" s="278"/>
      <c r="E25" s="10" t="s">
        <v>34</v>
      </c>
      <c r="F25" s="9">
        <f t="shared" si="13"/>
        <v>120.30391</v>
      </c>
      <c r="G25" s="11"/>
      <c r="H25" s="11"/>
      <c r="I25" s="12">
        <v>120.30391</v>
      </c>
      <c r="J25" s="9">
        <f t="shared" si="14"/>
        <v>0</v>
      </c>
      <c r="K25" s="11"/>
      <c r="L25" s="11"/>
      <c r="M25" s="12"/>
      <c r="N25" s="6">
        <f t="shared" si="6"/>
        <v>0</v>
      </c>
      <c r="O25" s="7"/>
      <c r="P25" s="7"/>
      <c r="Q25" s="7"/>
    </row>
    <row r="26" spans="1:17" x14ac:dyDescent="0.25">
      <c r="A26" s="280" t="s">
        <v>35</v>
      </c>
      <c r="B26" s="280" t="s">
        <v>36</v>
      </c>
      <c r="C26" s="275"/>
      <c r="D26" s="278"/>
      <c r="E26" s="8" t="s">
        <v>33</v>
      </c>
      <c r="F26" s="9">
        <f t="shared" si="13"/>
        <v>0</v>
      </c>
      <c r="G26" s="16">
        <f t="shared" ref="G26:I26" si="15">SUM(G27:G28)</f>
        <v>0</v>
      </c>
      <c r="H26" s="16">
        <f t="shared" si="15"/>
        <v>0</v>
      </c>
      <c r="I26" s="5">
        <f t="shared" si="15"/>
        <v>0</v>
      </c>
      <c r="J26" s="9">
        <f t="shared" si="14"/>
        <v>0</v>
      </c>
      <c r="K26" s="16">
        <f t="shared" ref="K26:M26" si="16">SUM(K27:K28)</f>
        <v>0</v>
      </c>
      <c r="L26" s="16">
        <f t="shared" si="16"/>
        <v>0</v>
      </c>
      <c r="M26" s="5">
        <f t="shared" si="16"/>
        <v>0</v>
      </c>
      <c r="N26" s="29" t="e">
        <f t="shared" si="6"/>
        <v>#DIV/0!</v>
      </c>
      <c r="O26" s="7"/>
      <c r="P26" s="7"/>
      <c r="Q26" s="7"/>
    </row>
    <row r="27" spans="1:17" x14ac:dyDescent="0.25">
      <c r="A27" s="280"/>
      <c r="B27" s="280"/>
      <c r="C27" s="275"/>
      <c r="D27" s="278"/>
      <c r="E27" s="10" t="s">
        <v>37</v>
      </c>
      <c r="F27" s="9">
        <f t="shared" si="13"/>
        <v>0</v>
      </c>
      <c r="G27" s="244"/>
      <c r="H27" s="17"/>
      <c r="I27" s="17"/>
      <c r="J27" s="9">
        <f t="shared" si="14"/>
        <v>0</v>
      </c>
      <c r="K27" s="17"/>
      <c r="L27" s="17"/>
      <c r="M27" s="17"/>
      <c r="N27" s="29" t="e">
        <f t="shared" si="6"/>
        <v>#DIV/0!</v>
      </c>
      <c r="O27" s="7"/>
      <c r="P27" s="7"/>
      <c r="Q27" s="7"/>
    </row>
    <row r="28" spans="1:17" x14ac:dyDescent="0.25">
      <c r="A28" s="280"/>
      <c r="B28" s="280"/>
      <c r="C28" s="276"/>
      <c r="D28" s="279"/>
      <c r="E28" s="18" t="s">
        <v>38</v>
      </c>
      <c r="F28" s="9">
        <f t="shared" si="13"/>
        <v>0</v>
      </c>
      <c r="G28" s="244"/>
      <c r="H28" s="17"/>
      <c r="I28" s="17"/>
      <c r="J28" s="9">
        <f t="shared" si="14"/>
        <v>0</v>
      </c>
      <c r="K28" s="17"/>
      <c r="L28" s="17"/>
      <c r="M28" s="17"/>
      <c r="N28" s="29" t="e">
        <f t="shared" si="6"/>
        <v>#DIV/0!</v>
      </c>
      <c r="O28" s="7"/>
      <c r="P28" s="7"/>
      <c r="Q28" s="7"/>
    </row>
    <row r="29" spans="1:17" x14ac:dyDescent="0.25">
      <c r="A29" s="274" t="s">
        <v>39</v>
      </c>
      <c r="B29" s="274" t="s">
        <v>40</v>
      </c>
      <c r="C29" s="274" t="s">
        <v>41</v>
      </c>
      <c r="D29" s="277" t="s">
        <v>16</v>
      </c>
      <c r="E29" s="8" t="s">
        <v>33</v>
      </c>
      <c r="F29" s="9">
        <f t="shared" si="13"/>
        <v>9479.6943900000006</v>
      </c>
      <c r="G29" s="245">
        <f>G30</f>
        <v>0</v>
      </c>
      <c r="H29" s="19">
        <f t="shared" ref="H29:I29" si="17">H30</f>
        <v>0</v>
      </c>
      <c r="I29" s="19">
        <f t="shared" si="17"/>
        <v>9479.6943900000006</v>
      </c>
      <c r="J29" s="9">
        <f t="shared" si="14"/>
        <v>0</v>
      </c>
      <c r="K29" s="19">
        <f>K30</f>
        <v>0</v>
      </c>
      <c r="L29" s="19">
        <f t="shared" ref="L29:M29" si="18">L30</f>
        <v>0</v>
      </c>
      <c r="M29" s="19">
        <f t="shared" si="18"/>
        <v>0</v>
      </c>
      <c r="N29" s="6">
        <f t="shared" si="6"/>
        <v>0</v>
      </c>
      <c r="O29" s="7"/>
      <c r="P29" s="7"/>
      <c r="Q29" s="7"/>
    </row>
    <row r="30" spans="1:17" x14ac:dyDescent="0.25">
      <c r="A30" s="275"/>
      <c r="B30" s="275"/>
      <c r="C30" s="275"/>
      <c r="D30" s="278"/>
      <c r="E30" s="10" t="s">
        <v>42</v>
      </c>
      <c r="F30" s="9">
        <f t="shared" si="13"/>
        <v>9479.6943900000006</v>
      </c>
      <c r="G30" s="244"/>
      <c r="H30" s="17"/>
      <c r="I30" s="17">
        <v>9479.6943900000006</v>
      </c>
      <c r="J30" s="9">
        <f t="shared" si="14"/>
        <v>0</v>
      </c>
      <c r="K30" s="17"/>
      <c r="L30" s="17"/>
      <c r="M30" s="17"/>
      <c r="N30" s="6">
        <f t="shared" si="6"/>
        <v>0</v>
      </c>
      <c r="O30" s="7"/>
      <c r="P30" s="7"/>
      <c r="Q30" s="7"/>
    </row>
    <row r="31" spans="1:17" x14ac:dyDescent="0.25">
      <c r="A31" s="275"/>
      <c r="B31" s="275"/>
      <c r="C31" s="275"/>
      <c r="D31" s="278"/>
      <c r="E31" s="8" t="s">
        <v>25</v>
      </c>
      <c r="F31" s="9">
        <f t="shared" si="13"/>
        <v>438327.62899999996</v>
      </c>
      <c r="G31" s="5">
        <f>SUM(G32:G45)</f>
        <v>30502.669000000002</v>
      </c>
      <c r="H31" s="5">
        <f>SUM(H32:H45)</f>
        <v>211628.26700000002</v>
      </c>
      <c r="I31" s="5">
        <f>SUM(I32:I45)</f>
        <v>196196.69299999997</v>
      </c>
      <c r="J31" s="9">
        <f t="shared" si="14"/>
        <v>242660.10741</v>
      </c>
      <c r="K31" s="5">
        <f>SUM(K32:K45)</f>
        <v>17173.43649</v>
      </c>
      <c r="L31" s="5">
        <f>SUM(L32:L45)</f>
        <v>145255.88783000002</v>
      </c>
      <c r="M31" s="5">
        <f>SUM(M32:M45)</f>
        <v>80230.783089999997</v>
      </c>
      <c r="N31" s="6">
        <f t="shared" si="6"/>
        <v>55.360440765188457</v>
      </c>
      <c r="O31" s="7">
        <f t="shared" si="6"/>
        <v>56.301422311601648</v>
      </c>
      <c r="P31" s="7">
        <f t="shared" si="6"/>
        <v>68.6372807796985</v>
      </c>
      <c r="Q31" s="7">
        <f t="shared" si="6"/>
        <v>40.893035383629019</v>
      </c>
    </row>
    <row r="32" spans="1:17" x14ac:dyDescent="0.25">
      <c r="A32" s="275"/>
      <c r="B32" s="275"/>
      <c r="C32" s="275"/>
      <c r="D32" s="278"/>
      <c r="E32" s="10" t="s">
        <v>43</v>
      </c>
      <c r="F32" s="9">
        <f t="shared" si="13"/>
        <v>252.4</v>
      </c>
      <c r="G32" s="11"/>
      <c r="H32" s="11"/>
      <c r="I32" s="12">
        <v>252.4</v>
      </c>
      <c r="J32" s="9">
        <f t="shared" si="14"/>
        <v>2.4</v>
      </c>
      <c r="K32" s="11"/>
      <c r="L32" s="11"/>
      <c r="M32" s="12">
        <v>2.4</v>
      </c>
      <c r="N32" s="6">
        <f t="shared" si="6"/>
        <v>0.95087163232963534</v>
      </c>
      <c r="O32" s="7"/>
      <c r="P32" s="7"/>
      <c r="Q32" s="7">
        <f t="shared" si="6"/>
        <v>0.95087163232963534</v>
      </c>
    </row>
    <row r="33" spans="1:17" x14ac:dyDescent="0.25">
      <c r="A33" s="275"/>
      <c r="B33" s="275"/>
      <c r="C33" s="275"/>
      <c r="D33" s="278"/>
      <c r="E33" s="10" t="s">
        <v>44</v>
      </c>
      <c r="F33" s="9">
        <f t="shared" si="13"/>
        <v>122737.26733</v>
      </c>
      <c r="G33" s="11"/>
      <c r="H33" s="11">
        <v>5394.5</v>
      </c>
      <c r="I33" s="12">
        <v>117342.76733</v>
      </c>
      <c r="J33" s="9">
        <f t="shared" si="14"/>
        <v>59314.27233</v>
      </c>
      <c r="K33" s="11"/>
      <c r="L33" s="11"/>
      <c r="M33" s="12">
        <v>59314.27233</v>
      </c>
      <c r="N33" s="6">
        <f t="shared" si="6"/>
        <v>48.326212258354666</v>
      </c>
      <c r="O33" s="7"/>
      <c r="P33" s="7"/>
      <c r="Q33" s="7">
        <f t="shared" si="6"/>
        <v>50.547872425057115</v>
      </c>
    </row>
    <row r="34" spans="1:17" x14ac:dyDescent="0.25">
      <c r="A34" s="275"/>
      <c r="B34" s="275"/>
      <c r="C34" s="275"/>
      <c r="D34" s="278"/>
      <c r="E34" s="10" t="s">
        <v>45</v>
      </c>
      <c r="F34" s="9">
        <f t="shared" si="13"/>
        <v>21506</v>
      </c>
      <c r="G34" s="11"/>
      <c r="H34" s="11"/>
      <c r="I34" s="12">
        <v>21506</v>
      </c>
      <c r="J34" s="9">
        <f t="shared" si="14"/>
        <v>13217.669</v>
      </c>
      <c r="K34" s="11"/>
      <c r="L34" s="11"/>
      <c r="M34" s="12">
        <v>13217.669</v>
      </c>
      <c r="N34" s="6">
        <f t="shared" si="6"/>
        <v>61.460378499023527</v>
      </c>
      <c r="O34" s="7"/>
      <c r="P34" s="7"/>
      <c r="Q34" s="7">
        <f t="shared" si="6"/>
        <v>61.460378499023527</v>
      </c>
    </row>
    <row r="35" spans="1:17" x14ac:dyDescent="0.25">
      <c r="A35" s="275"/>
      <c r="B35" s="275"/>
      <c r="C35" s="275"/>
      <c r="D35" s="278"/>
      <c r="E35" s="10" t="s">
        <v>46</v>
      </c>
      <c r="F35" s="9">
        <f t="shared" si="13"/>
        <v>15233.4</v>
      </c>
      <c r="G35" s="11">
        <v>15233.4</v>
      </c>
      <c r="H35" s="11"/>
      <c r="I35" s="12"/>
      <c r="J35" s="9">
        <f t="shared" si="14"/>
        <v>9465.0007000000005</v>
      </c>
      <c r="K35" s="11">
        <v>9465.0007000000005</v>
      </c>
      <c r="L35" s="11"/>
      <c r="M35" s="12"/>
      <c r="N35" s="6">
        <f t="shared" si="6"/>
        <v>62.133211889663507</v>
      </c>
      <c r="O35" s="7">
        <f t="shared" si="6"/>
        <v>62.133211889663507</v>
      </c>
      <c r="P35" s="7"/>
      <c r="Q35" s="7"/>
    </row>
    <row r="36" spans="1:17" x14ac:dyDescent="0.25">
      <c r="A36" s="275"/>
      <c r="B36" s="275"/>
      <c r="C36" s="275"/>
      <c r="D36" s="278"/>
      <c r="E36" s="10" t="s">
        <v>47</v>
      </c>
      <c r="F36" s="9">
        <f t="shared" si="13"/>
        <v>179794.16115</v>
      </c>
      <c r="G36" s="11"/>
      <c r="H36" s="11">
        <v>179794.16115</v>
      </c>
      <c r="I36" s="12"/>
      <c r="J36" s="9">
        <f t="shared" si="14"/>
        <v>141624.23766000001</v>
      </c>
      <c r="K36" s="11"/>
      <c r="L36" s="11">
        <v>141624.23766000001</v>
      </c>
      <c r="M36" s="12"/>
      <c r="N36" s="6">
        <f t="shared" si="6"/>
        <v>78.770209640926382</v>
      </c>
      <c r="O36" s="7"/>
      <c r="P36" s="7">
        <f t="shared" si="6"/>
        <v>78.770209640926382</v>
      </c>
      <c r="Q36" s="7"/>
    </row>
    <row r="37" spans="1:17" x14ac:dyDescent="0.25">
      <c r="A37" s="275"/>
      <c r="B37" s="275"/>
      <c r="C37" s="275"/>
      <c r="D37" s="278"/>
      <c r="E37" s="10" t="s">
        <v>48</v>
      </c>
      <c r="F37" s="9">
        <f t="shared" si="13"/>
        <v>9781.0748500000009</v>
      </c>
      <c r="G37" s="11"/>
      <c r="H37" s="11">
        <v>9781.0748500000009</v>
      </c>
      <c r="I37" s="12"/>
      <c r="J37" s="9">
        <f t="shared" si="14"/>
        <v>1213.0662500000001</v>
      </c>
      <c r="K37" s="11"/>
      <c r="L37" s="11">
        <v>1213.0662500000001</v>
      </c>
      <c r="M37" s="12"/>
      <c r="N37" s="6">
        <f t="shared" si="6"/>
        <v>12.402177353749623</v>
      </c>
      <c r="O37" s="7"/>
      <c r="P37" s="7">
        <f t="shared" si="6"/>
        <v>12.402177353749623</v>
      </c>
      <c r="Q37" s="7"/>
    </row>
    <row r="38" spans="1:17" x14ac:dyDescent="0.25">
      <c r="A38" s="275"/>
      <c r="B38" s="275"/>
      <c r="C38" s="275"/>
      <c r="D38" s="278"/>
      <c r="E38" s="10" t="s">
        <v>49</v>
      </c>
      <c r="F38" s="9">
        <f t="shared" si="13"/>
        <v>17778.759000000002</v>
      </c>
      <c r="G38" s="11">
        <v>15269.269</v>
      </c>
      <c r="H38" s="11">
        <v>2485.6309999999999</v>
      </c>
      <c r="I38" s="12">
        <v>23.859000000000002</v>
      </c>
      <c r="J38" s="9">
        <f t="shared" si="14"/>
        <v>8975.9731000000011</v>
      </c>
      <c r="K38" s="11">
        <v>7708.4357900000005</v>
      </c>
      <c r="L38" s="11">
        <v>1254.8619200000001</v>
      </c>
      <c r="M38" s="12">
        <v>12.67539</v>
      </c>
      <c r="N38" s="6">
        <f t="shared" si="6"/>
        <v>50.487062117215267</v>
      </c>
      <c r="O38" s="7">
        <f t="shared" si="6"/>
        <v>50.483332175233798</v>
      </c>
      <c r="P38" s="7">
        <f t="shared" si="6"/>
        <v>50.484642330257387</v>
      </c>
      <c r="Q38" s="7">
        <f t="shared" si="6"/>
        <v>53.126241669810128</v>
      </c>
    </row>
    <row r="39" spans="1:17" x14ac:dyDescent="0.25">
      <c r="A39" s="275"/>
      <c r="B39" s="275"/>
      <c r="C39" s="275"/>
      <c r="D39" s="278"/>
      <c r="E39" s="10" t="s">
        <v>50</v>
      </c>
      <c r="F39" s="9">
        <f t="shared" si="13"/>
        <v>4189.3999999999996</v>
      </c>
      <c r="G39" s="11"/>
      <c r="H39" s="11">
        <v>2094.6999999999998</v>
      </c>
      <c r="I39" s="11">
        <v>2094.6999999999998</v>
      </c>
      <c r="J39" s="9">
        <f t="shared" si="14"/>
        <v>2224.4508000000001</v>
      </c>
      <c r="K39" s="11"/>
      <c r="L39" s="11">
        <v>1163.722</v>
      </c>
      <c r="M39" s="12">
        <v>1060.7288000000001</v>
      </c>
      <c r="N39" s="6">
        <f t="shared" si="6"/>
        <v>53.097121306153625</v>
      </c>
      <c r="O39" s="7"/>
      <c r="P39" s="7">
        <f t="shared" si="6"/>
        <v>55.555544946770432</v>
      </c>
      <c r="Q39" s="7">
        <f t="shared" si="6"/>
        <v>50.638697665536839</v>
      </c>
    </row>
    <row r="40" spans="1:17" x14ac:dyDescent="0.25">
      <c r="A40" s="275"/>
      <c r="B40" s="275"/>
      <c r="C40" s="275"/>
      <c r="D40" s="278"/>
      <c r="E40" s="10" t="s">
        <v>51</v>
      </c>
      <c r="F40" s="9">
        <f t="shared" si="13"/>
        <v>10228.46154</v>
      </c>
      <c r="G40" s="11"/>
      <c r="H40" s="11">
        <v>7978.2</v>
      </c>
      <c r="I40" s="12">
        <v>2250.26154</v>
      </c>
      <c r="J40" s="9">
        <f t="shared" si="14"/>
        <v>0</v>
      </c>
      <c r="K40" s="11"/>
      <c r="L40" s="11"/>
      <c r="M40" s="12"/>
      <c r="N40" s="6">
        <f t="shared" si="6"/>
        <v>0</v>
      </c>
      <c r="O40" s="7"/>
      <c r="P40" s="7"/>
      <c r="Q40" s="7"/>
    </row>
    <row r="41" spans="1:17" x14ac:dyDescent="0.25">
      <c r="A41" s="275"/>
      <c r="B41" s="275"/>
      <c r="C41" s="275"/>
      <c r="D41" s="278"/>
      <c r="E41" s="10" t="s">
        <v>52</v>
      </c>
      <c r="F41" s="9">
        <f t="shared" si="13"/>
        <v>9128.2051300000003</v>
      </c>
      <c r="G41" s="11"/>
      <c r="H41" s="11">
        <v>4000</v>
      </c>
      <c r="I41" s="12">
        <v>5128.2051300000003</v>
      </c>
      <c r="J41" s="9">
        <f t="shared" si="14"/>
        <v>0</v>
      </c>
      <c r="K41" s="11"/>
      <c r="L41" s="11"/>
      <c r="M41" s="12"/>
      <c r="N41" s="6">
        <f t="shared" si="6"/>
        <v>0</v>
      </c>
      <c r="O41" s="7"/>
      <c r="P41" s="7"/>
      <c r="Q41" s="7"/>
    </row>
    <row r="42" spans="1:17" x14ac:dyDescent="0.25">
      <c r="A42" s="275"/>
      <c r="B42" s="275"/>
      <c r="C42" s="275"/>
      <c r="D42" s="278"/>
      <c r="E42" s="10" t="s">
        <v>53</v>
      </c>
      <c r="F42" s="9">
        <f t="shared" si="13"/>
        <v>128.30000000000001</v>
      </c>
      <c r="G42" s="11"/>
      <c r="H42" s="11">
        <v>100</v>
      </c>
      <c r="I42" s="12">
        <v>28.3</v>
      </c>
      <c r="J42" s="9">
        <f t="shared" si="14"/>
        <v>0</v>
      </c>
      <c r="K42" s="11"/>
      <c r="L42" s="11"/>
      <c r="M42" s="12"/>
      <c r="N42" s="6">
        <f t="shared" si="6"/>
        <v>0</v>
      </c>
      <c r="O42" s="7"/>
      <c r="P42" s="7"/>
      <c r="Q42" s="7"/>
    </row>
    <row r="43" spans="1:17" x14ac:dyDescent="0.25">
      <c r="A43" s="275"/>
      <c r="B43" s="275"/>
      <c r="C43" s="275"/>
      <c r="D43" s="278"/>
      <c r="E43" s="10" t="s">
        <v>54</v>
      </c>
      <c r="F43" s="9">
        <f t="shared" si="13"/>
        <v>5688</v>
      </c>
      <c r="G43" s="11"/>
      <c r="H43" s="11"/>
      <c r="I43" s="12">
        <v>5688</v>
      </c>
      <c r="J43" s="9">
        <f t="shared" si="14"/>
        <v>4335.00486</v>
      </c>
      <c r="K43" s="11"/>
      <c r="L43" s="11"/>
      <c r="M43" s="12">
        <v>4335.00486</v>
      </c>
      <c r="N43" s="6">
        <f t="shared" si="6"/>
        <v>76.213165611814347</v>
      </c>
      <c r="O43" s="7"/>
      <c r="P43" s="7"/>
      <c r="Q43" s="7">
        <f t="shared" si="6"/>
        <v>76.213165611814347</v>
      </c>
    </row>
    <row r="44" spans="1:17" x14ac:dyDescent="0.25">
      <c r="A44" s="275"/>
      <c r="B44" s="275"/>
      <c r="C44" s="275"/>
      <c r="D44" s="278"/>
      <c r="E44" s="10" t="s">
        <v>55</v>
      </c>
      <c r="F44" s="9">
        <f t="shared" si="13"/>
        <v>41848.699999999997</v>
      </c>
      <c r="G44" s="11"/>
      <c r="H44" s="11"/>
      <c r="I44" s="12">
        <v>41848.699999999997</v>
      </c>
      <c r="J44" s="9">
        <f t="shared" si="14"/>
        <v>2278.1127099999999</v>
      </c>
      <c r="K44" s="11"/>
      <c r="L44" s="11"/>
      <c r="M44" s="12">
        <v>2278.1127099999999</v>
      </c>
      <c r="N44" s="6">
        <f t="shared" si="6"/>
        <v>5.443688119344209</v>
      </c>
      <c r="O44" s="7"/>
      <c r="P44" s="7"/>
      <c r="Q44" s="7">
        <f t="shared" si="6"/>
        <v>5.443688119344209</v>
      </c>
    </row>
    <row r="45" spans="1:17" x14ac:dyDescent="0.25">
      <c r="A45" s="275"/>
      <c r="B45" s="275"/>
      <c r="C45" s="275"/>
      <c r="D45" s="278"/>
      <c r="E45" s="10" t="s">
        <v>56</v>
      </c>
      <c r="F45" s="9">
        <f t="shared" si="13"/>
        <v>33.5</v>
      </c>
      <c r="G45" s="11"/>
      <c r="H45" s="11"/>
      <c r="I45" s="12">
        <v>33.5</v>
      </c>
      <c r="J45" s="9">
        <f t="shared" si="14"/>
        <v>9.92</v>
      </c>
      <c r="K45" s="11"/>
      <c r="L45" s="11"/>
      <c r="M45" s="12">
        <v>9.92</v>
      </c>
      <c r="N45" s="6">
        <f t="shared" si="6"/>
        <v>29.611940298507459</v>
      </c>
      <c r="O45" s="7"/>
      <c r="P45" s="7"/>
      <c r="Q45" s="7">
        <f t="shared" si="6"/>
        <v>29.611940298507459</v>
      </c>
    </row>
    <row r="46" spans="1:17" x14ac:dyDescent="0.25">
      <c r="A46" s="274" t="s">
        <v>57</v>
      </c>
      <c r="B46" s="274" t="s">
        <v>58</v>
      </c>
      <c r="C46" s="275"/>
      <c r="D46" s="278"/>
      <c r="E46" s="8" t="s">
        <v>33</v>
      </c>
      <c r="F46" s="9">
        <f t="shared" si="13"/>
        <v>0</v>
      </c>
      <c r="G46" s="16">
        <f t="shared" ref="G46:M46" si="19">G47</f>
        <v>0</v>
      </c>
      <c r="H46" s="16">
        <f t="shared" si="19"/>
        <v>0</v>
      </c>
      <c r="I46" s="5">
        <f t="shared" si="19"/>
        <v>0</v>
      </c>
      <c r="J46" s="9">
        <f t="shared" si="14"/>
        <v>0</v>
      </c>
      <c r="K46" s="16">
        <f t="shared" si="19"/>
        <v>0</v>
      </c>
      <c r="L46" s="16">
        <f t="shared" si="19"/>
        <v>0</v>
      </c>
      <c r="M46" s="5">
        <f t="shared" si="19"/>
        <v>0</v>
      </c>
      <c r="N46" s="6">
        <v>0</v>
      </c>
      <c r="O46" s="7"/>
      <c r="P46" s="7"/>
      <c r="Q46" s="7"/>
    </row>
    <row r="47" spans="1:17" x14ac:dyDescent="0.25">
      <c r="A47" s="284"/>
      <c r="B47" s="284"/>
      <c r="C47" s="275"/>
      <c r="D47" s="278"/>
      <c r="E47" s="18" t="s">
        <v>59</v>
      </c>
      <c r="F47" s="9">
        <f t="shared" si="13"/>
        <v>0</v>
      </c>
      <c r="G47" s="244"/>
      <c r="H47" s="17"/>
      <c r="I47" s="17"/>
      <c r="J47" s="9">
        <f t="shared" si="14"/>
        <v>0</v>
      </c>
      <c r="K47" s="17"/>
      <c r="L47" s="17"/>
      <c r="M47" s="17"/>
      <c r="N47" s="6">
        <v>0</v>
      </c>
      <c r="O47" s="7"/>
      <c r="P47" s="7"/>
      <c r="Q47" s="7"/>
    </row>
    <row r="48" spans="1:17" x14ac:dyDescent="0.25">
      <c r="A48" s="284"/>
      <c r="B48" s="284"/>
      <c r="C48" s="275"/>
      <c r="D48" s="278"/>
      <c r="E48" s="8" t="s">
        <v>25</v>
      </c>
      <c r="F48" s="9">
        <f t="shared" si="13"/>
        <v>0</v>
      </c>
      <c r="G48" s="16">
        <f>SUM(G49:G49)</f>
        <v>0</v>
      </c>
      <c r="H48" s="5">
        <f>SUM(H49:H49)</f>
        <v>0</v>
      </c>
      <c r="I48" s="5">
        <f>SUM(I49:I49)</f>
        <v>0</v>
      </c>
      <c r="J48" s="9">
        <f t="shared" si="14"/>
        <v>0</v>
      </c>
      <c r="K48" s="16">
        <f>SUM(K49:K49)</f>
        <v>0</v>
      </c>
      <c r="L48" s="5">
        <f>SUM(L49:L49)</f>
        <v>0</v>
      </c>
      <c r="M48" s="5">
        <f>SUM(M49:M49)</f>
        <v>0</v>
      </c>
      <c r="N48" s="6">
        <v>0</v>
      </c>
      <c r="O48" s="7"/>
      <c r="P48" s="7"/>
      <c r="Q48" s="7"/>
    </row>
    <row r="49" spans="1:17" x14ac:dyDescent="0.25">
      <c r="A49" s="284"/>
      <c r="B49" s="284"/>
      <c r="C49" s="275"/>
      <c r="D49" s="278"/>
      <c r="E49" s="10" t="s">
        <v>60</v>
      </c>
      <c r="F49" s="9">
        <f t="shared" si="13"/>
        <v>0</v>
      </c>
      <c r="G49" s="11"/>
      <c r="H49" s="11"/>
      <c r="I49" s="12"/>
      <c r="J49" s="9">
        <f t="shared" si="14"/>
        <v>0</v>
      </c>
      <c r="K49" s="11"/>
      <c r="L49" s="11"/>
      <c r="M49" s="12"/>
      <c r="N49" s="6">
        <v>0</v>
      </c>
      <c r="O49" s="7"/>
      <c r="P49" s="7"/>
      <c r="Q49" s="7"/>
    </row>
    <row r="50" spans="1:17" x14ac:dyDescent="0.25">
      <c r="A50" s="274" t="s">
        <v>61</v>
      </c>
      <c r="B50" s="274" t="s">
        <v>62</v>
      </c>
      <c r="C50" s="275"/>
      <c r="D50" s="278"/>
      <c r="E50" s="8" t="s">
        <v>25</v>
      </c>
      <c r="F50" s="9">
        <f t="shared" si="13"/>
        <v>0</v>
      </c>
      <c r="G50" s="16">
        <f t="shared" ref="G50:M50" si="20">G51</f>
        <v>0</v>
      </c>
      <c r="H50" s="5">
        <f t="shared" si="20"/>
        <v>0</v>
      </c>
      <c r="I50" s="5">
        <f t="shared" si="20"/>
        <v>0</v>
      </c>
      <c r="J50" s="9">
        <f t="shared" si="14"/>
        <v>0</v>
      </c>
      <c r="K50" s="16">
        <f t="shared" si="20"/>
        <v>0</v>
      </c>
      <c r="L50" s="5">
        <f t="shared" si="20"/>
        <v>0</v>
      </c>
      <c r="M50" s="5">
        <f t="shared" si="20"/>
        <v>0</v>
      </c>
      <c r="N50" s="6">
        <v>0</v>
      </c>
      <c r="O50" s="7"/>
      <c r="P50" s="7"/>
      <c r="Q50" s="7"/>
    </row>
    <row r="51" spans="1:17" x14ac:dyDescent="0.25">
      <c r="A51" s="275"/>
      <c r="B51" s="275"/>
      <c r="C51" s="276"/>
      <c r="D51" s="279"/>
      <c r="E51" s="10" t="s">
        <v>63</v>
      </c>
      <c r="F51" s="9">
        <f t="shared" si="13"/>
        <v>0</v>
      </c>
      <c r="G51" s="11"/>
      <c r="H51" s="11"/>
      <c r="I51" s="12"/>
      <c r="J51" s="9">
        <f t="shared" si="14"/>
        <v>0</v>
      </c>
      <c r="K51" s="11"/>
      <c r="L51" s="11"/>
      <c r="M51" s="12"/>
      <c r="N51" s="6">
        <v>0</v>
      </c>
      <c r="O51" s="7"/>
      <c r="P51" s="7"/>
      <c r="Q51" s="7"/>
    </row>
    <row r="52" spans="1:17" x14ac:dyDescent="0.25">
      <c r="A52" s="280" t="s">
        <v>64</v>
      </c>
      <c r="B52" s="280" t="s">
        <v>65</v>
      </c>
      <c r="C52" s="274" t="s">
        <v>66</v>
      </c>
      <c r="D52" s="283" t="s">
        <v>16</v>
      </c>
      <c r="E52" s="81" t="s">
        <v>17</v>
      </c>
      <c r="F52" s="9">
        <f t="shared" si="13"/>
        <v>7989.0590000000002</v>
      </c>
      <c r="G52" s="5">
        <f t="shared" ref="G52:M52" si="21">G53</f>
        <v>0</v>
      </c>
      <c r="H52" s="5">
        <f t="shared" si="21"/>
        <v>7989.0590000000002</v>
      </c>
      <c r="I52" s="5">
        <f t="shared" si="21"/>
        <v>0</v>
      </c>
      <c r="J52" s="9">
        <f t="shared" si="14"/>
        <v>7224.4037600000011</v>
      </c>
      <c r="K52" s="5">
        <f t="shared" si="21"/>
        <v>0</v>
      </c>
      <c r="L52" s="5">
        <f t="shared" si="21"/>
        <v>7224.4037600000011</v>
      </c>
      <c r="M52" s="5">
        <f t="shared" si="21"/>
        <v>0</v>
      </c>
      <c r="N52" s="6">
        <f t="shared" si="6"/>
        <v>90.428719577612341</v>
      </c>
      <c r="O52" s="7"/>
      <c r="P52" s="7">
        <f t="shared" si="6"/>
        <v>90.428719577612341</v>
      </c>
      <c r="Q52" s="7"/>
    </row>
    <row r="53" spans="1:17" x14ac:dyDescent="0.25">
      <c r="A53" s="280"/>
      <c r="B53" s="280"/>
      <c r="C53" s="275"/>
      <c r="D53" s="283"/>
      <c r="E53" s="8" t="s">
        <v>19</v>
      </c>
      <c r="F53" s="9">
        <f t="shared" si="13"/>
        <v>7989.0590000000002</v>
      </c>
      <c r="G53" s="20">
        <f>G54+G56+G59+G61+G63+G65</f>
        <v>0</v>
      </c>
      <c r="H53" s="20">
        <f>H54+H56+H59+H61+H63+H65</f>
        <v>7989.0590000000002</v>
      </c>
      <c r="I53" s="20">
        <f>I54+I56+I59+I61+I63+I65</f>
        <v>0</v>
      </c>
      <c r="J53" s="9">
        <f t="shared" si="14"/>
        <v>7224.4037600000011</v>
      </c>
      <c r="K53" s="20">
        <f>K54+K56+K59+K61+K63+K65</f>
        <v>0</v>
      </c>
      <c r="L53" s="20">
        <f>L54+L56+L59+L61+L63+L65</f>
        <v>7224.4037600000011</v>
      </c>
      <c r="M53" s="20">
        <f>M54+M56+M59+M61+M63+M65</f>
        <v>0</v>
      </c>
      <c r="N53" s="6">
        <f t="shared" si="6"/>
        <v>90.428719577612341</v>
      </c>
      <c r="O53" s="7"/>
      <c r="P53" s="7">
        <f t="shared" si="6"/>
        <v>90.428719577612341</v>
      </c>
      <c r="Q53" s="7"/>
    </row>
    <row r="54" spans="1:17" x14ac:dyDescent="0.25">
      <c r="A54" s="274" t="s">
        <v>67</v>
      </c>
      <c r="B54" s="280" t="s">
        <v>68</v>
      </c>
      <c r="C54" s="275"/>
      <c r="D54" s="283"/>
      <c r="E54" s="8" t="s">
        <v>25</v>
      </c>
      <c r="F54" s="9">
        <f t="shared" ref="F54:F103" si="22">SUM(G54:I54)</f>
        <v>0</v>
      </c>
      <c r="G54" s="16">
        <f t="shared" ref="G54:M54" si="23">G55</f>
        <v>0</v>
      </c>
      <c r="H54" s="16">
        <f t="shared" si="23"/>
        <v>0</v>
      </c>
      <c r="I54" s="5">
        <f t="shared" si="23"/>
        <v>0</v>
      </c>
      <c r="J54" s="9">
        <f t="shared" si="14"/>
        <v>0</v>
      </c>
      <c r="K54" s="16">
        <f t="shared" si="23"/>
        <v>0</v>
      </c>
      <c r="L54" s="16">
        <f t="shared" si="23"/>
        <v>0</v>
      </c>
      <c r="M54" s="5">
        <f t="shared" si="23"/>
        <v>0</v>
      </c>
      <c r="N54" s="29" t="e">
        <f t="shared" si="6"/>
        <v>#DIV/0!</v>
      </c>
      <c r="O54" s="7"/>
      <c r="P54" s="7"/>
      <c r="Q54" s="7"/>
    </row>
    <row r="55" spans="1:17" x14ac:dyDescent="0.25">
      <c r="A55" s="275"/>
      <c r="B55" s="280"/>
      <c r="C55" s="275"/>
      <c r="D55" s="283"/>
      <c r="E55" s="21" t="s">
        <v>69</v>
      </c>
      <c r="F55" s="9">
        <f t="shared" si="22"/>
        <v>0</v>
      </c>
      <c r="G55" s="246"/>
      <c r="H55" s="22"/>
      <c r="I55" s="22"/>
      <c r="J55" s="9">
        <f t="shared" si="14"/>
        <v>0</v>
      </c>
      <c r="K55" s="22"/>
      <c r="L55" s="22"/>
      <c r="M55" s="22"/>
      <c r="N55" s="29" t="e">
        <f t="shared" si="6"/>
        <v>#DIV/0!</v>
      </c>
      <c r="O55" s="7"/>
      <c r="P55" s="7"/>
      <c r="Q55" s="7"/>
    </row>
    <row r="56" spans="1:17" x14ac:dyDescent="0.25">
      <c r="A56" s="280" t="s">
        <v>70</v>
      </c>
      <c r="B56" s="280" t="s">
        <v>71</v>
      </c>
      <c r="C56" s="275"/>
      <c r="D56" s="283"/>
      <c r="E56" s="8" t="s">
        <v>25</v>
      </c>
      <c r="F56" s="9">
        <f t="shared" si="22"/>
        <v>244.70000000000002</v>
      </c>
      <c r="G56" s="5">
        <f>SUM(G57:G58)</f>
        <v>0</v>
      </c>
      <c r="H56" s="5">
        <f>SUM(H57:H58)</f>
        <v>244.70000000000002</v>
      </c>
      <c r="I56" s="5">
        <f>SUM(I57:I58)</f>
        <v>0</v>
      </c>
      <c r="J56" s="9">
        <f t="shared" si="14"/>
        <v>171.0462</v>
      </c>
      <c r="K56" s="5">
        <f>SUM(K57:K58)</f>
        <v>0</v>
      </c>
      <c r="L56" s="5">
        <f>SUM(L57:L58)</f>
        <v>171.0462</v>
      </c>
      <c r="M56" s="5">
        <f>SUM(M57:M58)</f>
        <v>0</v>
      </c>
      <c r="N56" s="6">
        <f t="shared" si="6"/>
        <v>69.900367797302806</v>
      </c>
      <c r="O56" s="7"/>
      <c r="P56" s="7">
        <f t="shared" si="6"/>
        <v>69.900367797302806</v>
      </c>
      <c r="Q56" s="7"/>
    </row>
    <row r="57" spans="1:17" x14ac:dyDescent="0.25">
      <c r="A57" s="280"/>
      <c r="B57" s="280"/>
      <c r="C57" s="275"/>
      <c r="D57" s="283"/>
      <c r="E57" s="21" t="s">
        <v>72</v>
      </c>
      <c r="F57" s="9">
        <f t="shared" si="22"/>
        <v>212.3</v>
      </c>
      <c r="G57" s="246"/>
      <c r="H57" s="22">
        <v>212.3</v>
      </c>
      <c r="I57" s="22"/>
      <c r="J57" s="9">
        <f t="shared" si="14"/>
        <v>171.0462</v>
      </c>
      <c r="K57" s="22"/>
      <c r="L57" s="22">
        <v>171.0462</v>
      </c>
      <c r="M57" s="22"/>
      <c r="N57" s="6">
        <f t="shared" si="6"/>
        <v>80.568158266603859</v>
      </c>
      <c r="O57" s="7"/>
      <c r="P57" s="7">
        <f t="shared" si="6"/>
        <v>80.568158266603859</v>
      </c>
      <c r="Q57" s="7"/>
    </row>
    <row r="58" spans="1:17" x14ac:dyDescent="0.25">
      <c r="A58" s="280"/>
      <c r="B58" s="280"/>
      <c r="C58" s="275"/>
      <c r="D58" s="283"/>
      <c r="E58" s="21" t="s">
        <v>73</v>
      </c>
      <c r="F58" s="9">
        <f t="shared" si="22"/>
        <v>32.4</v>
      </c>
      <c r="G58" s="246"/>
      <c r="H58" s="22">
        <v>32.4</v>
      </c>
      <c r="I58" s="22"/>
      <c r="J58" s="9">
        <f t="shared" si="14"/>
        <v>0</v>
      </c>
      <c r="K58" s="22"/>
      <c r="L58" s="22"/>
      <c r="M58" s="22"/>
      <c r="N58" s="6">
        <f t="shared" si="6"/>
        <v>0</v>
      </c>
      <c r="O58" s="7"/>
      <c r="P58" s="7"/>
      <c r="Q58" s="7"/>
    </row>
    <row r="59" spans="1:17" x14ac:dyDescent="0.25">
      <c r="A59" s="280" t="s">
        <v>74</v>
      </c>
      <c r="B59" s="280" t="s">
        <v>75</v>
      </c>
      <c r="C59" s="275"/>
      <c r="D59" s="283"/>
      <c r="E59" s="8" t="s">
        <v>25</v>
      </c>
      <c r="F59" s="9">
        <f t="shared" si="22"/>
        <v>1766.55</v>
      </c>
      <c r="G59" s="5">
        <f t="shared" ref="G59:M59" si="24">G60</f>
        <v>0</v>
      </c>
      <c r="H59" s="5">
        <f t="shared" si="24"/>
        <v>1766.55</v>
      </c>
      <c r="I59" s="5">
        <f t="shared" si="24"/>
        <v>0</v>
      </c>
      <c r="J59" s="9">
        <f t="shared" si="14"/>
        <v>1751.931</v>
      </c>
      <c r="K59" s="5">
        <f t="shared" si="24"/>
        <v>0</v>
      </c>
      <c r="L59" s="5">
        <f t="shared" si="24"/>
        <v>1751.931</v>
      </c>
      <c r="M59" s="5">
        <f t="shared" si="24"/>
        <v>0</v>
      </c>
      <c r="N59" s="6">
        <f t="shared" si="6"/>
        <v>99.172454784749945</v>
      </c>
      <c r="O59" s="7"/>
      <c r="P59" s="7">
        <f t="shared" si="6"/>
        <v>99.172454784749945</v>
      </c>
      <c r="Q59" s="7"/>
    </row>
    <row r="60" spans="1:17" x14ac:dyDescent="0.25">
      <c r="A60" s="280"/>
      <c r="B60" s="280"/>
      <c r="C60" s="275"/>
      <c r="D60" s="283"/>
      <c r="E60" s="21" t="s">
        <v>76</v>
      </c>
      <c r="F60" s="9">
        <f t="shared" si="22"/>
        <v>1766.55</v>
      </c>
      <c r="G60" s="246"/>
      <c r="H60" s="22">
        <v>1766.55</v>
      </c>
      <c r="I60" s="22"/>
      <c r="J60" s="9">
        <f t="shared" si="14"/>
        <v>1751.931</v>
      </c>
      <c r="K60" s="22"/>
      <c r="L60" s="22">
        <v>1751.931</v>
      </c>
      <c r="M60" s="22"/>
      <c r="N60" s="6">
        <f t="shared" si="6"/>
        <v>99.172454784749945</v>
      </c>
      <c r="O60" s="7"/>
      <c r="P60" s="7">
        <f t="shared" si="6"/>
        <v>99.172454784749945</v>
      </c>
      <c r="Q60" s="7"/>
    </row>
    <row r="61" spans="1:17" x14ac:dyDescent="0.25">
      <c r="A61" s="280" t="s">
        <v>77</v>
      </c>
      <c r="B61" s="280" t="s">
        <v>78</v>
      </c>
      <c r="C61" s="275"/>
      <c r="D61" s="283"/>
      <c r="E61" s="8" t="s">
        <v>25</v>
      </c>
      <c r="F61" s="9">
        <f t="shared" si="22"/>
        <v>1856.75</v>
      </c>
      <c r="G61" s="5">
        <f t="shared" ref="G61:M61" si="25">G62</f>
        <v>0</v>
      </c>
      <c r="H61" s="5">
        <f t="shared" si="25"/>
        <v>1856.75</v>
      </c>
      <c r="I61" s="5">
        <f t="shared" si="25"/>
        <v>0</v>
      </c>
      <c r="J61" s="9">
        <f t="shared" si="14"/>
        <v>1855.20027</v>
      </c>
      <c r="K61" s="5">
        <f t="shared" si="25"/>
        <v>0</v>
      </c>
      <c r="L61" s="5">
        <f t="shared" si="25"/>
        <v>1855.20027</v>
      </c>
      <c r="M61" s="5">
        <f t="shared" si="25"/>
        <v>0</v>
      </c>
      <c r="N61" s="6">
        <f t="shared" si="6"/>
        <v>99.916535344015074</v>
      </c>
      <c r="O61" s="7"/>
      <c r="P61" s="7">
        <f t="shared" si="6"/>
        <v>99.916535344015074</v>
      </c>
      <c r="Q61" s="7"/>
    </row>
    <row r="62" spans="1:17" x14ac:dyDescent="0.25">
      <c r="A62" s="280"/>
      <c r="B62" s="280"/>
      <c r="C62" s="275"/>
      <c r="D62" s="283"/>
      <c r="E62" s="21" t="s">
        <v>79</v>
      </c>
      <c r="F62" s="9">
        <f t="shared" si="22"/>
        <v>1856.75</v>
      </c>
      <c r="G62" s="246"/>
      <c r="H62" s="22">
        <v>1856.75</v>
      </c>
      <c r="I62" s="22"/>
      <c r="J62" s="9">
        <f t="shared" si="14"/>
        <v>1855.20027</v>
      </c>
      <c r="K62" s="22"/>
      <c r="L62" s="22">
        <v>1855.20027</v>
      </c>
      <c r="M62" s="22"/>
      <c r="N62" s="6">
        <f t="shared" si="6"/>
        <v>99.916535344015074</v>
      </c>
      <c r="O62" s="7"/>
      <c r="P62" s="7">
        <f t="shared" si="6"/>
        <v>99.916535344015074</v>
      </c>
      <c r="Q62" s="7"/>
    </row>
    <row r="63" spans="1:17" x14ac:dyDescent="0.25">
      <c r="A63" s="280" t="s">
        <v>80</v>
      </c>
      <c r="B63" s="280" t="s">
        <v>81</v>
      </c>
      <c r="C63" s="275"/>
      <c r="D63" s="283"/>
      <c r="E63" s="8" t="s">
        <v>25</v>
      </c>
      <c r="F63" s="9">
        <f t="shared" si="22"/>
        <v>3328.1</v>
      </c>
      <c r="G63" s="5">
        <f t="shared" ref="G63:M63" si="26">G64</f>
        <v>0</v>
      </c>
      <c r="H63" s="5">
        <f t="shared" si="26"/>
        <v>3328.1</v>
      </c>
      <c r="I63" s="5">
        <f t="shared" si="26"/>
        <v>0</v>
      </c>
      <c r="J63" s="9">
        <f t="shared" si="14"/>
        <v>2734.0810000000001</v>
      </c>
      <c r="K63" s="5">
        <f t="shared" si="26"/>
        <v>0</v>
      </c>
      <c r="L63" s="5">
        <f t="shared" si="26"/>
        <v>2734.0810000000001</v>
      </c>
      <c r="M63" s="5">
        <f t="shared" si="26"/>
        <v>0</v>
      </c>
      <c r="N63" s="6">
        <f t="shared" si="6"/>
        <v>82.151407710104877</v>
      </c>
      <c r="O63" s="7"/>
      <c r="P63" s="7">
        <f t="shared" si="6"/>
        <v>82.151407710104877</v>
      </c>
      <c r="Q63" s="7"/>
    </row>
    <row r="64" spans="1:17" x14ac:dyDescent="0.25">
      <c r="A64" s="280"/>
      <c r="B64" s="280"/>
      <c r="C64" s="275"/>
      <c r="D64" s="283"/>
      <c r="E64" s="21" t="s">
        <v>82</v>
      </c>
      <c r="F64" s="9">
        <f t="shared" si="22"/>
        <v>3328.1</v>
      </c>
      <c r="G64" s="246"/>
      <c r="H64" s="22">
        <v>3328.1</v>
      </c>
      <c r="I64" s="22"/>
      <c r="J64" s="9">
        <f t="shared" si="14"/>
        <v>2734.0810000000001</v>
      </c>
      <c r="K64" s="22"/>
      <c r="L64" s="22">
        <v>2734.0810000000001</v>
      </c>
      <c r="M64" s="22"/>
      <c r="N64" s="6">
        <f t="shared" si="6"/>
        <v>82.151407710104877</v>
      </c>
      <c r="O64" s="7"/>
      <c r="P64" s="7">
        <f t="shared" si="6"/>
        <v>82.151407710104877</v>
      </c>
      <c r="Q64" s="7"/>
    </row>
    <row r="65" spans="1:17" x14ac:dyDescent="0.25">
      <c r="A65" s="280" t="s">
        <v>83</v>
      </c>
      <c r="B65" s="280" t="s">
        <v>84</v>
      </c>
      <c r="C65" s="275"/>
      <c r="D65" s="283"/>
      <c r="E65" s="8" t="s">
        <v>25</v>
      </c>
      <c r="F65" s="9">
        <f t="shared" si="22"/>
        <v>792.95900000000006</v>
      </c>
      <c r="G65" s="5">
        <f>SUM(G66:G67)</f>
        <v>0</v>
      </c>
      <c r="H65" s="5">
        <f>SUM(H66:H67)</f>
        <v>792.95900000000006</v>
      </c>
      <c r="I65" s="5">
        <f>SUM(I66:I67)</f>
        <v>0</v>
      </c>
      <c r="J65" s="9">
        <f t="shared" si="14"/>
        <v>712.14529000000005</v>
      </c>
      <c r="K65" s="5">
        <f>SUM(K66:K67)</f>
        <v>0</v>
      </c>
      <c r="L65" s="5">
        <f>SUM(L66:L67)</f>
        <v>712.14529000000005</v>
      </c>
      <c r="M65" s="5">
        <f>SUM(M66:M67)</f>
        <v>0</v>
      </c>
      <c r="N65" s="6">
        <f t="shared" si="6"/>
        <v>89.80858909477034</v>
      </c>
      <c r="O65" s="7"/>
      <c r="P65" s="7">
        <f t="shared" si="6"/>
        <v>89.80858909477034</v>
      </c>
      <c r="Q65" s="7"/>
    </row>
    <row r="66" spans="1:17" x14ac:dyDescent="0.25">
      <c r="A66" s="280"/>
      <c r="B66" s="280"/>
      <c r="C66" s="275"/>
      <c r="D66" s="283"/>
      <c r="E66" s="21" t="s">
        <v>85</v>
      </c>
      <c r="F66" s="9">
        <f t="shared" si="22"/>
        <v>670.2</v>
      </c>
      <c r="G66" s="246"/>
      <c r="H66" s="22">
        <v>670.2</v>
      </c>
      <c r="I66" s="22"/>
      <c r="J66" s="9">
        <f t="shared" si="14"/>
        <v>617.60847000000001</v>
      </c>
      <c r="K66" s="22"/>
      <c r="L66" s="22">
        <v>617.60847000000001</v>
      </c>
      <c r="M66" s="22"/>
      <c r="N66" s="6">
        <f t="shared" si="6"/>
        <v>92.152860340196952</v>
      </c>
      <c r="O66" s="7"/>
      <c r="P66" s="7">
        <f t="shared" si="6"/>
        <v>92.152860340196952</v>
      </c>
      <c r="Q66" s="7"/>
    </row>
    <row r="67" spans="1:17" x14ac:dyDescent="0.25">
      <c r="A67" s="280"/>
      <c r="B67" s="280"/>
      <c r="C67" s="276"/>
      <c r="D67" s="283"/>
      <c r="E67" s="21" t="s">
        <v>86</v>
      </c>
      <c r="F67" s="9">
        <f t="shared" si="22"/>
        <v>122.759</v>
      </c>
      <c r="G67" s="246"/>
      <c r="H67" s="22">
        <v>122.759</v>
      </c>
      <c r="I67" s="22"/>
      <c r="J67" s="9">
        <f t="shared" si="14"/>
        <v>94.536820000000006</v>
      </c>
      <c r="K67" s="22"/>
      <c r="L67" s="22">
        <v>94.536820000000006</v>
      </c>
      <c r="M67" s="22"/>
      <c r="N67" s="6">
        <f t="shared" si="6"/>
        <v>77.010092946342027</v>
      </c>
      <c r="O67" s="7"/>
      <c r="P67" s="7">
        <f t="shared" si="6"/>
        <v>77.010092946342027</v>
      </c>
      <c r="Q67" s="7"/>
    </row>
    <row r="68" spans="1:17" x14ac:dyDescent="0.25">
      <c r="A68" s="280" t="s">
        <v>87</v>
      </c>
      <c r="B68" s="280" t="s">
        <v>88</v>
      </c>
      <c r="C68" s="274" t="s">
        <v>89</v>
      </c>
      <c r="D68" s="283" t="s">
        <v>16</v>
      </c>
      <c r="E68" s="81" t="s">
        <v>17</v>
      </c>
      <c r="F68" s="9">
        <f t="shared" si="22"/>
        <v>40748.039999999994</v>
      </c>
      <c r="G68" s="5">
        <f t="shared" ref="G68:M68" si="27">G69</f>
        <v>0</v>
      </c>
      <c r="H68" s="5">
        <f t="shared" si="27"/>
        <v>0</v>
      </c>
      <c r="I68" s="5">
        <f t="shared" si="27"/>
        <v>40748.039999999994</v>
      </c>
      <c r="J68" s="9">
        <f t="shared" si="14"/>
        <v>28406.812889999997</v>
      </c>
      <c r="K68" s="5">
        <f t="shared" si="27"/>
        <v>0</v>
      </c>
      <c r="L68" s="5">
        <f t="shared" si="27"/>
        <v>0</v>
      </c>
      <c r="M68" s="5">
        <f t="shared" si="27"/>
        <v>28406.812889999997</v>
      </c>
      <c r="N68" s="6">
        <f t="shared" si="6"/>
        <v>69.713323364755709</v>
      </c>
      <c r="O68" s="7"/>
      <c r="P68" s="7"/>
      <c r="Q68" s="7">
        <f t="shared" ref="Q68:Q129" si="28">M68/I68*100</f>
        <v>69.713323364755709</v>
      </c>
    </row>
    <row r="69" spans="1:17" x14ac:dyDescent="0.25">
      <c r="A69" s="280"/>
      <c r="B69" s="280"/>
      <c r="C69" s="275"/>
      <c r="D69" s="283"/>
      <c r="E69" s="8" t="s">
        <v>19</v>
      </c>
      <c r="F69" s="9">
        <f t="shared" si="22"/>
        <v>40748.039999999994</v>
      </c>
      <c r="G69" s="20">
        <f t="shared" ref="G69:I69" si="29">G70+G72+G74</f>
        <v>0</v>
      </c>
      <c r="H69" s="20">
        <f t="shared" si="29"/>
        <v>0</v>
      </c>
      <c r="I69" s="20">
        <f t="shared" si="29"/>
        <v>40748.039999999994</v>
      </c>
      <c r="J69" s="9">
        <f t="shared" si="14"/>
        <v>28406.812889999997</v>
      </c>
      <c r="K69" s="20">
        <f t="shared" ref="K69:M69" si="30">K70+K72+K74</f>
        <v>0</v>
      </c>
      <c r="L69" s="20">
        <f t="shared" si="30"/>
        <v>0</v>
      </c>
      <c r="M69" s="20">
        <f t="shared" si="30"/>
        <v>28406.812889999997</v>
      </c>
      <c r="N69" s="6">
        <f t="shared" si="6"/>
        <v>69.713323364755709</v>
      </c>
      <c r="O69" s="7"/>
      <c r="P69" s="7"/>
      <c r="Q69" s="7">
        <f t="shared" si="28"/>
        <v>69.713323364755709</v>
      </c>
    </row>
    <row r="70" spans="1:17" x14ac:dyDescent="0.25">
      <c r="A70" s="280" t="s">
        <v>90</v>
      </c>
      <c r="B70" s="280" t="s">
        <v>91</v>
      </c>
      <c r="C70" s="275"/>
      <c r="D70" s="283"/>
      <c r="E70" s="8" t="s">
        <v>25</v>
      </c>
      <c r="F70" s="9">
        <f t="shared" si="22"/>
        <v>0</v>
      </c>
      <c r="G70" s="5">
        <f t="shared" ref="G70:M70" si="31">G71</f>
        <v>0</v>
      </c>
      <c r="H70" s="5">
        <f t="shared" si="31"/>
        <v>0</v>
      </c>
      <c r="I70" s="5">
        <f t="shared" si="31"/>
        <v>0</v>
      </c>
      <c r="J70" s="9">
        <f t="shared" si="14"/>
        <v>0</v>
      </c>
      <c r="K70" s="5">
        <f t="shared" si="31"/>
        <v>0</v>
      </c>
      <c r="L70" s="5">
        <f t="shared" si="31"/>
        <v>0</v>
      </c>
      <c r="M70" s="5">
        <f t="shared" si="31"/>
        <v>0</v>
      </c>
      <c r="N70" s="29" t="e">
        <f t="shared" si="6"/>
        <v>#DIV/0!</v>
      </c>
      <c r="O70" s="7"/>
      <c r="P70" s="7"/>
      <c r="Q70" s="7"/>
    </row>
    <row r="71" spans="1:17" x14ac:dyDescent="0.25">
      <c r="A71" s="280"/>
      <c r="B71" s="280"/>
      <c r="C71" s="275"/>
      <c r="D71" s="283"/>
      <c r="E71" s="10" t="s">
        <v>92</v>
      </c>
      <c r="F71" s="9">
        <f t="shared" si="22"/>
        <v>0</v>
      </c>
      <c r="G71" s="247"/>
      <c r="H71" s="23"/>
      <c r="I71" s="24"/>
      <c r="J71" s="9">
        <f t="shared" si="14"/>
        <v>0</v>
      </c>
      <c r="K71" s="23"/>
      <c r="L71" s="23"/>
      <c r="M71" s="24"/>
      <c r="N71" s="29" t="e">
        <f t="shared" si="6"/>
        <v>#DIV/0!</v>
      </c>
      <c r="O71" s="7"/>
      <c r="P71" s="7"/>
      <c r="Q71" s="7"/>
    </row>
    <row r="72" spans="1:17" x14ac:dyDescent="0.25">
      <c r="A72" s="280" t="s">
        <v>93</v>
      </c>
      <c r="B72" s="280" t="s">
        <v>94</v>
      </c>
      <c r="C72" s="275"/>
      <c r="D72" s="283"/>
      <c r="E72" s="8" t="s">
        <v>25</v>
      </c>
      <c r="F72" s="9">
        <f t="shared" si="22"/>
        <v>150</v>
      </c>
      <c r="G72" s="5">
        <f t="shared" ref="G72:M72" si="32">G73</f>
        <v>0</v>
      </c>
      <c r="H72" s="5">
        <f t="shared" si="32"/>
        <v>0</v>
      </c>
      <c r="I72" s="5">
        <f t="shared" si="32"/>
        <v>150</v>
      </c>
      <c r="J72" s="9">
        <f t="shared" si="14"/>
        <v>64.799940000000007</v>
      </c>
      <c r="K72" s="5">
        <f t="shared" si="32"/>
        <v>0</v>
      </c>
      <c r="L72" s="5">
        <f t="shared" si="32"/>
        <v>0</v>
      </c>
      <c r="M72" s="5">
        <f t="shared" si="32"/>
        <v>64.799940000000007</v>
      </c>
      <c r="N72" s="6">
        <f t="shared" si="6"/>
        <v>43.199960000000004</v>
      </c>
      <c r="O72" s="7"/>
      <c r="P72" s="7"/>
      <c r="Q72" s="7">
        <f t="shared" si="28"/>
        <v>43.199960000000004</v>
      </c>
    </row>
    <row r="73" spans="1:17" x14ac:dyDescent="0.25">
      <c r="A73" s="280"/>
      <c r="B73" s="280"/>
      <c r="C73" s="275"/>
      <c r="D73" s="283"/>
      <c r="E73" s="10" t="s">
        <v>95</v>
      </c>
      <c r="F73" s="9">
        <f t="shared" si="22"/>
        <v>150</v>
      </c>
      <c r="G73" s="247"/>
      <c r="H73" s="23"/>
      <c r="I73" s="12">
        <v>150</v>
      </c>
      <c r="J73" s="9">
        <f t="shared" si="14"/>
        <v>64.799940000000007</v>
      </c>
      <c r="K73" s="23"/>
      <c r="L73" s="23"/>
      <c r="M73" s="12">
        <v>64.799940000000007</v>
      </c>
      <c r="N73" s="6">
        <f t="shared" si="6"/>
        <v>43.199960000000004</v>
      </c>
      <c r="O73" s="7"/>
      <c r="P73" s="7"/>
      <c r="Q73" s="7">
        <f t="shared" si="28"/>
        <v>43.199960000000004</v>
      </c>
    </row>
    <row r="74" spans="1:17" x14ac:dyDescent="0.25">
      <c r="A74" s="280" t="s">
        <v>96</v>
      </c>
      <c r="B74" s="280" t="s">
        <v>97</v>
      </c>
      <c r="C74" s="275"/>
      <c r="D74" s="283"/>
      <c r="E74" s="8" t="s">
        <v>25</v>
      </c>
      <c r="F74" s="9">
        <f t="shared" si="22"/>
        <v>40598.039999999994</v>
      </c>
      <c r="G74" s="5">
        <f>SUM(G75:G77)</f>
        <v>0</v>
      </c>
      <c r="H74" s="5">
        <f>SUM(H75:H77)</f>
        <v>0</v>
      </c>
      <c r="I74" s="5">
        <f>SUM(I75:I77)</f>
        <v>40598.039999999994</v>
      </c>
      <c r="J74" s="9">
        <f t="shared" si="14"/>
        <v>28342.012949999997</v>
      </c>
      <c r="K74" s="5">
        <f>SUM(K75:K77)</f>
        <v>0</v>
      </c>
      <c r="L74" s="5">
        <f>SUM(L75:L77)</f>
        <v>0</v>
      </c>
      <c r="M74" s="5">
        <f>SUM(M75:M77)</f>
        <v>28342.012949999997</v>
      </c>
      <c r="N74" s="6">
        <f t="shared" si="6"/>
        <v>69.811283869861697</v>
      </c>
      <c r="O74" s="7"/>
      <c r="P74" s="7"/>
      <c r="Q74" s="7">
        <f t="shared" si="28"/>
        <v>69.811283869861697</v>
      </c>
    </row>
    <row r="75" spans="1:17" x14ac:dyDescent="0.25">
      <c r="A75" s="280"/>
      <c r="B75" s="280"/>
      <c r="C75" s="275"/>
      <c r="D75" s="283"/>
      <c r="E75" s="25" t="s">
        <v>98</v>
      </c>
      <c r="F75" s="9">
        <f t="shared" si="22"/>
        <v>33592.258999999998</v>
      </c>
      <c r="G75" s="247"/>
      <c r="H75" s="23"/>
      <c r="I75" s="24">
        <v>33592.258999999998</v>
      </c>
      <c r="J75" s="9">
        <f>SUM(K75:M75)</f>
        <v>25579.394339999999</v>
      </c>
      <c r="K75" s="23"/>
      <c r="L75" s="23"/>
      <c r="M75" s="24">
        <v>25579.394339999999</v>
      </c>
      <c r="N75" s="6">
        <f t="shared" ref="N75:N129" si="33">J75/F75*100</f>
        <v>76.14669302234185</v>
      </c>
      <c r="O75" s="7"/>
      <c r="P75" s="7"/>
      <c r="Q75" s="7">
        <f>M75/I75*100</f>
        <v>76.14669302234185</v>
      </c>
    </row>
    <row r="76" spans="1:17" x14ac:dyDescent="0.25">
      <c r="A76" s="280"/>
      <c r="B76" s="280"/>
      <c r="C76" s="275"/>
      <c r="D76" s="283"/>
      <c r="E76" s="25" t="s">
        <v>99</v>
      </c>
      <c r="F76" s="9">
        <f t="shared" si="22"/>
        <v>6586.2659999999996</v>
      </c>
      <c r="G76" s="247"/>
      <c r="H76" s="23"/>
      <c r="I76" s="24">
        <v>6586.2659999999996</v>
      </c>
      <c r="J76" s="9">
        <f t="shared" si="14"/>
        <v>2545.5366100000001</v>
      </c>
      <c r="K76" s="23"/>
      <c r="L76" s="23"/>
      <c r="M76" s="24">
        <v>2545.5366100000001</v>
      </c>
      <c r="N76" s="6">
        <f t="shared" si="33"/>
        <v>38.649161907520899</v>
      </c>
      <c r="O76" s="7"/>
      <c r="P76" s="7"/>
      <c r="Q76" s="7">
        <f>M76/I76*100</f>
        <v>38.649161907520899</v>
      </c>
    </row>
    <row r="77" spans="1:17" x14ac:dyDescent="0.25">
      <c r="A77" s="280"/>
      <c r="B77" s="280"/>
      <c r="C77" s="276"/>
      <c r="D77" s="283"/>
      <c r="E77" s="25" t="s">
        <v>100</v>
      </c>
      <c r="F77" s="9">
        <f t="shared" si="22"/>
        <v>419.51499999999999</v>
      </c>
      <c r="G77" s="247"/>
      <c r="H77" s="23"/>
      <c r="I77" s="24">
        <v>419.51499999999999</v>
      </c>
      <c r="J77" s="9">
        <f t="shared" si="14"/>
        <v>217.08199999999999</v>
      </c>
      <c r="K77" s="23"/>
      <c r="L77" s="23"/>
      <c r="M77" s="24">
        <v>217.08199999999999</v>
      </c>
      <c r="N77" s="6">
        <f t="shared" si="33"/>
        <v>51.745944721881223</v>
      </c>
      <c r="O77" s="7"/>
      <c r="P77" s="7"/>
      <c r="Q77" s="7">
        <f t="shared" si="28"/>
        <v>51.745944721881223</v>
      </c>
    </row>
    <row r="78" spans="1:17" x14ac:dyDescent="0.25">
      <c r="A78" s="280" t="s">
        <v>101</v>
      </c>
      <c r="B78" s="280" t="s">
        <v>102</v>
      </c>
      <c r="C78" s="274" t="s">
        <v>103</v>
      </c>
      <c r="D78" s="283" t="s">
        <v>16</v>
      </c>
      <c r="E78" s="81" t="s">
        <v>17</v>
      </c>
      <c r="F78" s="9">
        <f t="shared" si="22"/>
        <v>150</v>
      </c>
      <c r="G78" s="5">
        <f t="shared" ref="G78:M80" si="34">G79</f>
        <v>0</v>
      </c>
      <c r="H78" s="5">
        <f t="shared" si="34"/>
        <v>0</v>
      </c>
      <c r="I78" s="5">
        <f t="shared" si="34"/>
        <v>150</v>
      </c>
      <c r="J78" s="9">
        <f t="shared" si="14"/>
        <v>0</v>
      </c>
      <c r="K78" s="5">
        <f t="shared" si="34"/>
        <v>0</v>
      </c>
      <c r="L78" s="5">
        <f t="shared" si="34"/>
        <v>0</v>
      </c>
      <c r="M78" s="5">
        <f t="shared" si="34"/>
        <v>0</v>
      </c>
      <c r="N78" s="6">
        <f t="shared" si="33"/>
        <v>0</v>
      </c>
      <c r="O78" s="7"/>
      <c r="P78" s="7"/>
      <c r="Q78" s="7"/>
    </row>
    <row r="79" spans="1:17" x14ac:dyDescent="0.25">
      <c r="A79" s="280"/>
      <c r="B79" s="280"/>
      <c r="C79" s="275"/>
      <c r="D79" s="283"/>
      <c r="E79" s="8" t="s">
        <v>19</v>
      </c>
      <c r="F79" s="9">
        <f t="shared" si="22"/>
        <v>150</v>
      </c>
      <c r="G79" s="20">
        <f t="shared" si="34"/>
        <v>0</v>
      </c>
      <c r="H79" s="20">
        <f t="shared" si="34"/>
        <v>0</v>
      </c>
      <c r="I79" s="20">
        <f t="shared" si="34"/>
        <v>150</v>
      </c>
      <c r="J79" s="9">
        <f t="shared" si="14"/>
        <v>0</v>
      </c>
      <c r="K79" s="20">
        <f t="shared" si="34"/>
        <v>0</v>
      </c>
      <c r="L79" s="20">
        <f t="shared" si="34"/>
        <v>0</v>
      </c>
      <c r="M79" s="20">
        <f t="shared" si="34"/>
        <v>0</v>
      </c>
      <c r="N79" s="6">
        <f t="shared" si="33"/>
        <v>0</v>
      </c>
      <c r="O79" s="7"/>
      <c r="P79" s="7"/>
      <c r="Q79" s="7"/>
    </row>
    <row r="80" spans="1:17" x14ac:dyDescent="0.25">
      <c r="A80" s="280" t="s">
        <v>104</v>
      </c>
      <c r="B80" s="280" t="s">
        <v>105</v>
      </c>
      <c r="C80" s="275"/>
      <c r="D80" s="283"/>
      <c r="E80" s="8" t="s">
        <v>25</v>
      </c>
      <c r="F80" s="9">
        <f t="shared" si="22"/>
        <v>150</v>
      </c>
      <c r="G80" s="5">
        <f t="shared" si="34"/>
        <v>0</v>
      </c>
      <c r="H80" s="5">
        <f t="shared" si="34"/>
        <v>0</v>
      </c>
      <c r="I80" s="5">
        <f t="shared" si="34"/>
        <v>150</v>
      </c>
      <c r="J80" s="9">
        <f t="shared" si="14"/>
        <v>0</v>
      </c>
      <c r="K80" s="5">
        <f t="shared" si="34"/>
        <v>0</v>
      </c>
      <c r="L80" s="5">
        <f t="shared" si="34"/>
        <v>0</v>
      </c>
      <c r="M80" s="5">
        <f t="shared" si="34"/>
        <v>0</v>
      </c>
      <c r="N80" s="6">
        <f t="shared" si="33"/>
        <v>0</v>
      </c>
      <c r="O80" s="7"/>
      <c r="P80" s="7"/>
      <c r="Q80" s="7"/>
    </row>
    <row r="81" spans="1:17" x14ac:dyDescent="0.25">
      <c r="A81" s="280"/>
      <c r="B81" s="280"/>
      <c r="C81" s="276"/>
      <c r="D81" s="283"/>
      <c r="E81" s="21" t="s">
        <v>106</v>
      </c>
      <c r="F81" s="9">
        <f t="shared" si="22"/>
        <v>150</v>
      </c>
      <c r="G81" s="246"/>
      <c r="H81" s="22"/>
      <c r="I81" s="22">
        <v>150</v>
      </c>
      <c r="J81" s="9">
        <f t="shared" si="14"/>
        <v>0</v>
      </c>
      <c r="K81" s="22"/>
      <c r="L81" s="22"/>
      <c r="M81" s="22"/>
      <c r="N81" s="6">
        <f t="shared" si="33"/>
        <v>0</v>
      </c>
      <c r="O81" s="7"/>
      <c r="P81" s="7"/>
      <c r="Q81" s="7"/>
    </row>
    <row r="82" spans="1:17" x14ac:dyDescent="0.25">
      <c r="A82" s="280" t="s">
        <v>107</v>
      </c>
      <c r="B82" s="280" t="s">
        <v>108</v>
      </c>
      <c r="C82" s="274" t="s">
        <v>109</v>
      </c>
      <c r="D82" s="277" t="s">
        <v>16</v>
      </c>
      <c r="E82" s="81" t="s">
        <v>17</v>
      </c>
      <c r="F82" s="9">
        <f t="shared" si="22"/>
        <v>26381.374</v>
      </c>
      <c r="G82" s="5">
        <f t="shared" ref="G82:M82" si="35">G83</f>
        <v>0</v>
      </c>
      <c r="H82" s="5">
        <f t="shared" si="35"/>
        <v>4821.7</v>
      </c>
      <c r="I82" s="5">
        <f t="shared" si="35"/>
        <v>21559.673999999999</v>
      </c>
      <c r="J82" s="9">
        <f t="shared" si="14"/>
        <v>15263.585679999998</v>
      </c>
      <c r="K82" s="5">
        <f t="shared" si="35"/>
        <v>0</v>
      </c>
      <c r="L82" s="5">
        <f t="shared" si="35"/>
        <v>1072.71477</v>
      </c>
      <c r="M82" s="5">
        <f t="shared" si="35"/>
        <v>14190.870909999998</v>
      </c>
      <c r="N82" s="6">
        <f t="shared" si="33"/>
        <v>57.85743259619457</v>
      </c>
      <c r="O82" s="7"/>
      <c r="P82" s="7">
        <f t="shared" ref="P82:P109" si="36">L82/H82*100</f>
        <v>22.247646473235584</v>
      </c>
      <c r="Q82" s="7">
        <f t="shared" si="28"/>
        <v>65.82136125991515</v>
      </c>
    </row>
    <row r="83" spans="1:17" x14ac:dyDescent="0.25">
      <c r="A83" s="280"/>
      <c r="B83" s="280"/>
      <c r="C83" s="275"/>
      <c r="D83" s="278"/>
      <c r="E83" s="8" t="s">
        <v>19</v>
      </c>
      <c r="F83" s="9">
        <f t="shared" si="22"/>
        <v>26381.374</v>
      </c>
      <c r="G83" s="20">
        <f>G84+G88+G90+G92+G94+G98</f>
        <v>0</v>
      </c>
      <c r="H83" s="20">
        <f>H84+H88+H90+H92+H94+H98</f>
        <v>4821.7</v>
      </c>
      <c r="I83" s="20">
        <f>I84+I88+I90+I92+I94+I98</f>
        <v>21559.673999999999</v>
      </c>
      <c r="J83" s="9">
        <f t="shared" si="14"/>
        <v>15263.585679999998</v>
      </c>
      <c r="K83" s="20">
        <f>K84+K88+K90+K92+K94+K98</f>
        <v>0</v>
      </c>
      <c r="L83" s="20">
        <f>L84+L88+L90+L92+L94+L98</f>
        <v>1072.71477</v>
      </c>
      <c r="M83" s="20">
        <f>M84+M88+M90+M92+M94+M98</f>
        <v>14190.870909999998</v>
      </c>
      <c r="N83" s="6">
        <f t="shared" si="33"/>
        <v>57.85743259619457</v>
      </c>
      <c r="O83" s="7"/>
      <c r="P83" s="7">
        <f t="shared" si="36"/>
        <v>22.247646473235584</v>
      </c>
      <c r="Q83" s="7">
        <f t="shared" si="28"/>
        <v>65.82136125991515</v>
      </c>
    </row>
    <row r="84" spans="1:17" x14ac:dyDescent="0.25">
      <c r="A84" s="280" t="s">
        <v>110</v>
      </c>
      <c r="B84" s="280" t="s">
        <v>111</v>
      </c>
      <c r="C84" s="275"/>
      <c r="D84" s="278"/>
      <c r="E84" s="8" t="s">
        <v>25</v>
      </c>
      <c r="F84" s="9">
        <f>SUM(F85:F87)</f>
        <v>1466.7</v>
      </c>
      <c r="G84" s="9">
        <f t="shared" ref="G84:M84" si="37">SUM(G85:G87)</f>
        <v>0</v>
      </c>
      <c r="H84" s="9">
        <f t="shared" si="37"/>
        <v>1144</v>
      </c>
      <c r="I84" s="9">
        <f t="shared" si="37"/>
        <v>322.70000000000005</v>
      </c>
      <c r="J84" s="9">
        <f t="shared" si="37"/>
        <v>310.18816000000004</v>
      </c>
      <c r="K84" s="9">
        <f t="shared" si="37"/>
        <v>0</v>
      </c>
      <c r="L84" s="9">
        <f t="shared" si="37"/>
        <v>284.75315000000001</v>
      </c>
      <c r="M84" s="9">
        <f t="shared" si="37"/>
        <v>25.435009999999998</v>
      </c>
      <c r="N84" s="6">
        <f t="shared" si="33"/>
        <v>21.148712074725577</v>
      </c>
      <c r="O84" s="7"/>
      <c r="P84" s="7">
        <f t="shared" si="36"/>
        <v>24.891009615384615</v>
      </c>
      <c r="Q84" s="7"/>
    </row>
    <row r="85" spans="1:17" x14ac:dyDescent="0.25">
      <c r="A85" s="280"/>
      <c r="B85" s="280"/>
      <c r="C85" s="275"/>
      <c r="D85" s="278"/>
      <c r="E85" s="13" t="s">
        <v>112</v>
      </c>
      <c r="F85" s="9">
        <f t="shared" si="22"/>
        <v>588.30470000000003</v>
      </c>
      <c r="G85" s="26"/>
      <c r="H85" s="20">
        <v>507.86869999999999</v>
      </c>
      <c r="I85" s="26">
        <v>80.436000000000007</v>
      </c>
      <c r="J85" s="9">
        <f t="shared" ref="J85:J129" si="38">SUM(K85:M85)</f>
        <v>139.95801</v>
      </c>
      <c r="K85" s="26"/>
      <c r="L85" s="26">
        <v>114.523</v>
      </c>
      <c r="M85" s="26">
        <v>25.435009999999998</v>
      </c>
      <c r="N85" s="6">
        <f t="shared" si="33"/>
        <v>23.790054711444597</v>
      </c>
      <c r="O85" s="7"/>
      <c r="P85" s="7">
        <f t="shared" si="36"/>
        <v>22.549725942945489</v>
      </c>
      <c r="Q85" s="7"/>
    </row>
    <row r="86" spans="1:17" x14ac:dyDescent="0.25">
      <c r="A86" s="280"/>
      <c r="B86" s="280"/>
      <c r="C86" s="275"/>
      <c r="D86" s="278"/>
      <c r="E86" s="21" t="s">
        <v>113</v>
      </c>
      <c r="F86" s="9">
        <f t="shared" ref="F86" si="39">SUM(G86:I86)</f>
        <v>843.39530000000002</v>
      </c>
      <c r="G86" s="246"/>
      <c r="H86" s="22">
        <v>636.13130000000001</v>
      </c>
      <c r="I86" s="22">
        <v>207.26400000000001</v>
      </c>
      <c r="J86" s="9">
        <f t="shared" ref="J86" si="40">SUM(K86:M86)</f>
        <v>170.23015000000001</v>
      </c>
      <c r="K86" s="22"/>
      <c r="L86" s="22">
        <v>170.23015000000001</v>
      </c>
      <c r="M86" s="22"/>
      <c r="N86" s="6">
        <f t="shared" si="33"/>
        <v>20.18391020201322</v>
      </c>
      <c r="O86" s="7"/>
      <c r="P86" s="7">
        <f t="shared" si="36"/>
        <v>26.760222300018881</v>
      </c>
      <c r="Q86" s="7"/>
    </row>
    <row r="87" spans="1:17" x14ac:dyDescent="0.25">
      <c r="A87" s="280"/>
      <c r="B87" s="280"/>
      <c r="C87" s="275"/>
      <c r="D87" s="278"/>
      <c r="E87" s="21" t="s">
        <v>114</v>
      </c>
      <c r="F87" s="9">
        <f t="shared" si="22"/>
        <v>35</v>
      </c>
      <c r="G87" s="246"/>
      <c r="H87" s="22"/>
      <c r="I87" s="22">
        <v>35</v>
      </c>
      <c r="J87" s="9">
        <f t="shared" si="38"/>
        <v>0</v>
      </c>
      <c r="K87" s="22"/>
      <c r="L87" s="22"/>
      <c r="M87" s="22"/>
      <c r="N87" s="6">
        <f t="shared" si="33"/>
        <v>0</v>
      </c>
      <c r="O87" s="7"/>
      <c r="P87" s="7"/>
      <c r="Q87" s="7"/>
    </row>
    <row r="88" spans="1:17" x14ac:dyDescent="0.25">
      <c r="A88" s="280" t="s">
        <v>115</v>
      </c>
      <c r="B88" s="280" t="s">
        <v>116</v>
      </c>
      <c r="C88" s="275"/>
      <c r="D88" s="278"/>
      <c r="E88" s="8" t="s">
        <v>25</v>
      </c>
      <c r="F88" s="9">
        <f t="shared" si="22"/>
        <v>3343.2999999999997</v>
      </c>
      <c r="G88" s="5">
        <f t="shared" ref="G88:M88" si="41">G89</f>
        <v>0</v>
      </c>
      <c r="H88" s="5">
        <f t="shared" si="41"/>
        <v>2607.6999999999998</v>
      </c>
      <c r="I88" s="5">
        <f t="shared" si="41"/>
        <v>735.6</v>
      </c>
      <c r="J88" s="9">
        <f t="shared" si="38"/>
        <v>780.38639999999998</v>
      </c>
      <c r="K88" s="5">
        <f t="shared" si="41"/>
        <v>0</v>
      </c>
      <c r="L88" s="5">
        <f t="shared" si="41"/>
        <v>424.71</v>
      </c>
      <c r="M88" s="5">
        <f t="shared" si="41"/>
        <v>355.6764</v>
      </c>
      <c r="N88" s="6">
        <f t="shared" si="33"/>
        <v>23.341800017946344</v>
      </c>
      <c r="O88" s="7"/>
      <c r="P88" s="7">
        <f t="shared" si="36"/>
        <v>16.286766115734171</v>
      </c>
      <c r="Q88" s="7"/>
    </row>
    <row r="89" spans="1:17" x14ac:dyDescent="0.25">
      <c r="A89" s="280"/>
      <c r="B89" s="280"/>
      <c r="C89" s="275"/>
      <c r="D89" s="278"/>
      <c r="E89" s="25" t="s">
        <v>117</v>
      </c>
      <c r="F89" s="9">
        <f t="shared" si="22"/>
        <v>3343.2999999999997</v>
      </c>
      <c r="G89" s="248"/>
      <c r="H89" s="27">
        <v>2607.6999999999998</v>
      </c>
      <c r="I89" s="28">
        <v>735.6</v>
      </c>
      <c r="J89" s="9">
        <f t="shared" si="38"/>
        <v>780.38639999999998</v>
      </c>
      <c r="K89" s="27"/>
      <c r="L89" s="27">
        <v>424.71</v>
      </c>
      <c r="M89" s="28">
        <v>355.6764</v>
      </c>
      <c r="N89" s="6">
        <f t="shared" si="33"/>
        <v>23.341800017946344</v>
      </c>
      <c r="O89" s="7"/>
      <c r="P89" s="7">
        <f t="shared" si="36"/>
        <v>16.286766115734171</v>
      </c>
      <c r="Q89" s="7"/>
    </row>
    <row r="90" spans="1:17" x14ac:dyDescent="0.25">
      <c r="A90" s="280" t="s">
        <v>118</v>
      </c>
      <c r="B90" s="280" t="s">
        <v>119</v>
      </c>
      <c r="C90" s="275"/>
      <c r="D90" s="278"/>
      <c r="E90" s="8" t="s">
        <v>25</v>
      </c>
      <c r="F90" s="9">
        <f t="shared" si="22"/>
        <v>237.2</v>
      </c>
      <c r="G90" s="5">
        <f t="shared" ref="G90:M90" si="42">G91</f>
        <v>0</v>
      </c>
      <c r="H90" s="5">
        <f t="shared" si="42"/>
        <v>185</v>
      </c>
      <c r="I90" s="5">
        <f t="shared" si="42"/>
        <v>52.2</v>
      </c>
      <c r="J90" s="9">
        <f t="shared" si="38"/>
        <v>0</v>
      </c>
      <c r="K90" s="5">
        <f t="shared" si="42"/>
        <v>0</v>
      </c>
      <c r="L90" s="5">
        <f t="shared" si="42"/>
        <v>0</v>
      </c>
      <c r="M90" s="5">
        <f t="shared" si="42"/>
        <v>0</v>
      </c>
      <c r="N90" s="6">
        <f t="shared" si="33"/>
        <v>0</v>
      </c>
      <c r="O90" s="7"/>
      <c r="P90" s="7"/>
      <c r="Q90" s="7"/>
    </row>
    <row r="91" spans="1:17" x14ac:dyDescent="0.25">
      <c r="A91" s="280"/>
      <c r="B91" s="280"/>
      <c r="C91" s="275"/>
      <c r="D91" s="278"/>
      <c r="E91" s="21" t="s">
        <v>120</v>
      </c>
      <c r="F91" s="9">
        <f t="shared" si="22"/>
        <v>237.2</v>
      </c>
      <c r="G91" s="246"/>
      <c r="H91" s="22">
        <v>185</v>
      </c>
      <c r="I91" s="22">
        <v>52.2</v>
      </c>
      <c r="J91" s="9">
        <f t="shared" si="38"/>
        <v>0</v>
      </c>
      <c r="K91" s="22"/>
      <c r="L91" s="22"/>
      <c r="M91" s="22"/>
      <c r="N91" s="6">
        <f t="shared" si="33"/>
        <v>0</v>
      </c>
      <c r="O91" s="7"/>
      <c r="P91" s="7"/>
      <c r="Q91" s="7"/>
    </row>
    <row r="92" spans="1:17" x14ac:dyDescent="0.25">
      <c r="A92" s="280" t="s">
        <v>121</v>
      </c>
      <c r="B92" s="280" t="s">
        <v>122</v>
      </c>
      <c r="C92" s="275"/>
      <c r="D92" s="278"/>
      <c r="E92" s="8" t="s">
        <v>25</v>
      </c>
      <c r="F92" s="9">
        <f t="shared" si="22"/>
        <v>1134.5</v>
      </c>
      <c r="G92" s="5">
        <f t="shared" ref="G92:M92" si="43">G93</f>
        <v>0</v>
      </c>
      <c r="H92" s="5">
        <f t="shared" si="43"/>
        <v>885</v>
      </c>
      <c r="I92" s="5">
        <f t="shared" si="43"/>
        <v>249.5</v>
      </c>
      <c r="J92" s="9">
        <f t="shared" si="38"/>
        <v>427.99529999999999</v>
      </c>
      <c r="K92" s="5">
        <f t="shared" si="43"/>
        <v>0</v>
      </c>
      <c r="L92" s="5">
        <f t="shared" si="43"/>
        <v>363.25162</v>
      </c>
      <c r="M92" s="5">
        <f t="shared" si="43"/>
        <v>64.743679999999998</v>
      </c>
      <c r="N92" s="6">
        <f t="shared" si="33"/>
        <v>37.725456148082856</v>
      </c>
      <c r="O92" s="7"/>
      <c r="P92" s="7">
        <f t="shared" si="36"/>
        <v>41.045380790960451</v>
      </c>
      <c r="Q92" s="7"/>
    </row>
    <row r="93" spans="1:17" x14ac:dyDescent="0.25">
      <c r="A93" s="280"/>
      <c r="B93" s="280"/>
      <c r="C93" s="275"/>
      <c r="D93" s="278"/>
      <c r="E93" s="25" t="s">
        <v>123</v>
      </c>
      <c r="F93" s="9">
        <f t="shared" si="22"/>
        <v>1134.5</v>
      </c>
      <c r="G93" s="248"/>
      <c r="H93" s="27">
        <v>885</v>
      </c>
      <c r="I93" s="28">
        <v>249.5</v>
      </c>
      <c r="J93" s="9">
        <f t="shared" si="38"/>
        <v>427.99529999999999</v>
      </c>
      <c r="K93" s="27"/>
      <c r="L93" s="27">
        <v>363.25162</v>
      </c>
      <c r="M93" s="28">
        <v>64.743679999999998</v>
      </c>
      <c r="N93" s="6">
        <f t="shared" si="33"/>
        <v>37.725456148082856</v>
      </c>
      <c r="O93" s="7"/>
      <c r="P93" s="7">
        <f t="shared" si="36"/>
        <v>41.045380790960451</v>
      </c>
      <c r="Q93" s="7"/>
    </row>
    <row r="94" spans="1:17" x14ac:dyDescent="0.25">
      <c r="A94" s="280" t="s">
        <v>124</v>
      </c>
      <c r="B94" s="280" t="s">
        <v>125</v>
      </c>
      <c r="C94" s="275"/>
      <c r="D94" s="278"/>
      <c r="E94" s="8" t="s">
        <v>25</v>
      </c>
      <c r="F94" s="9">
        <f t="shared" si="22"/>
        <v>10248.874000000002</v>
      </c>
      <c r="G94" s="5">
        <f>SUM(G95:G97)</f>
        <v>0</v>
      </c>
      <c r="H94" s="5">
        <f>SUM(H95:H97)</f>
        <v>0</v>
      </c>
      <c r="I94" s="5">
        <f>SUM(I95:I97)</f>
        <v>10248.874000000002</v>
      </c>
      <c r="J94" s="9">
        <f t="shared" si="38"/>
        <v>4470.1869999999999</v>
      </c>
      <c r="K94" s="5">
        <f>SUM(K95:K97)</f>
        <v>0</v>
      </c>
      <c r="L94" s="5">
        <f>SUM(L95:L97)</f>
        <v>0</v>
      </c>
      <c r="M94" s="5">
        <f>SUM(M95:M97)</f>
        <v>4470.1869999999999</v>
      </c>
      <c r="N94" s="6">
        <f t="shared" si="33"/>
        <v>43.616371905830817</v>
      </c>
      <c r="O94" s="7"/>
      <c r="P94" s="7"/>
      <c r="Q94" s="7">
        <f t="shared" si="28"/>
        <v>43.616371905830817</v>
      </c>
    </row>
    <row r="95" spans="1:17" x14ac:dyDescent="0.25">
      <c r="A95" s="280"/>
      <c r="B95" s="280"/>
      <c r="C95" s="275"/>
      <c r="D95" s="278"/>
      <c r="E95" s="13" t="s">
        <v>126</v>
      </c>
      <c r="F95" s="9">
        <f t="shared" si="22"/>
        <v>3240.5</v>
      </c>
      <c r="G95" s="26"/>
      <c r="H95" s="26"/>
      <c r="I95" s="26">
        <v>3240.5</v>
      </c>
      <c r="J95" s="9">
        <f t="shared" si="38"/>
        <v>2607.0391500000001</v>
      </c>
      <c r="K95" s="26"/>
      <c r="L95" s="26"/>
      <c r="M95" s="26">
        <v>2607.0391500000001</v>
      </c>
      <c r="N95" s="6">
        <f t="shared" si="33"/>
        <v>80.451755901866989</v>
      </c>
      <c r="O95" s="7"/>
      <c r="P95" s="7"/>
      <c r="Q95" s="7">
        <f t="shared" si="28"/>
        <v>80.451755901866989</v>
      </c>
    </row>
    <row r="96" spans="1:17" x14ac:dyDescent="0.25">
      <c r="A96" s="280"/>
      <c r="B96" s="280"/>
      <c r="C96" s="275"/>
      <c r="D96" s="278"/>
      <c r="E96" s="13" t="s">
        <v>127</v>
      </c>
      <c r="F96" s="9">
        <f t="shared" si="22"/>
        <v>6971.56</v>
      </c>
      <c r="G96" s="26"/>
      <c r="H96" s="26"/>
      <c r="I96" s="26">
        <v>6971.56</v>
      </c>
      <c r="J96" s="9">
        <f t="shared" si="38"/>
        <v>1838.9038499999999</v>
      </c>
      <c r="K96" s="26"/>
      <c r="L96" s="26"/>
      <c r="M96" s="26">
        <v>1838.9038499999999</v>
      </c>
      <c r="N96" s="6">
        <f t="shared" si="33"/>
        <v>26.377221884341523</v>
      </c>
      <c r="O96" s="7"/>
      <c r="P96" s="7"/>
      <c r="Q96" s="7">
        <f t="shared" si="28"/>
        <v>26.377221884341523</v>
      </c>
    </row>
    <row r="97" spans="1:17" x14ac:dyDescent="0.25">
      <c r="A97" s="280"/>
      <c r="B97" s="280"/>
      <c r="C97" s="275"/>
      <c r="D97" s="278"/>
      <c r="E97" s="13" t="s">
        <v>128</v>
      </c>
      <c r="F97" s="9">
        <f t="shared" si="22"/>
        <v>36.814</v>
      </c>
      <c r="G97" s="26"/>
      <c r="H97" s="26"/>
      <c r="I97" s="26">
        <v>36.814</v>
      </c>
      <c r="J97" s="9">
        <f t="shared" si="38"/>
        <v>24.244</v>
      </c>
      <c r="K97" s="26"/>
      <c r="L97" s="26"/>
      <c r="M97" s="26">
        <v>24.244</v>
      </c>
      <c r="N97" s="6">
        <f t="shared" si="33"/>
        <v>65.855381105014402</v>
      </c>
      <c r="O97" s="7"/>
      <c r="P97" s="7"/>
      <c r="Q97" s="7">
        <f t="shared" si="28"/>
        <v>65.855381105014402</v>
      </c>
    </row>
    <row r="98" spans="1:17" x14ac:dyDescent="0.25">
      <c r="A98" s="274" t="s">
        <v>129</v>
      </c>
      <c r="B98" s="280" t="s">
        <v>130</v>
      </c>
      <c r="C98" s="275"/>
      <c r="D98" s="278"/>
      <c r="E98" s="8" t="s">
        <v>25</v>
      </c>
      <c r="F98" s="9">
        <f t="shared" si="22"/>
        <v>9950.7999999999993</v>
      </c>
      <c r="G98" s="5">
        <f>SUM(G99:G101)</f>
        <v>0</v>
      </c>
      <c r="H98" s="5">
        <f>SUM(H99:H101)</f>
        <v>0</v>
      </c>
      <c r="I98" s="5">
        <f>SUM(I99:I101)</f>
        <v>9950.7999999999993</v>
      </c>
      <c r="J98" s="9">
        <f t="shared" si="38"/>
        <v>9274.8288199999988</v>
      </c>
      <c r="K98" s="5">
        <f>SUM(K99:K101)</f>
        <v>0</v>
      </c>
      <c r="L98" s="5">
        <f>SUM(L99:L101)</f>
        <v>0</v>
      </c>
      <c r="M98" s="5">
        <f>SUM(M99:M101)</f>
        <v>9274.8288199999988</v>
      </c>
      <c r="N98" s="6">
        <f t="shared" si="33"/>
        <v>93.20686598062467</v>
      </c>
      <c r="O98" s="7"/>
      <c r="P98" s="7"/>
      <c r="Q98" s="7">
        <f t="shared" si="28"/>
        <v>93.20686598062467</v>
      </c>
    </row>
    <row r="99" spans="1:17" x14ac:dyDescent="0.25">
      <c r="A99" s="275"/>
      <c r="B99" s="280"/>
      <c r="C99" s="275"/>
      <c r="D99" s="278"/>
      <c r="E99" s="13" t="s">
        <v>131</v>
      </c>
      <c r="F99" s="9">
        <f t="shared" si="22"/>
        <v>9011.4</v>
      </c>
      <c r="G99" s="26"/>
      <c r="H99" s="26"/>
      <c r="I99" s="26">
        <v>9011.4</v>
      </c>
      <c r="J99" s="9">
        <f t="shared" si="38"/>
        <v>8708.4984999999997</v>
      </c>
      <c r="K99" s="26"/>
      <c r="L99" s="26"/>
      <c r="M99" s="26">
        <v>8708.4984999999997</v>
      </c>
      <c r="N99" s="6">
        <f t="shared" si="33"/>
        <v>96.638685442883457</v>
      </c>
      <c r="O99" s="7"/>
      <c r="P99" s="7"/>
      <c r="Q99" s="7">
        <f t="shared" si="28"/>
        <v>96.638685442883457</v>
      </c>
    </row>
    <row r="100" spans="1:17" x14ac:dyDescent="0.25">
      <c r="A100" s="275"/>
      <c r="B100" s="280"/>
      <c r="C100" s="275"/>
      <c r="D100" s="278"/>
      <c r="E100" s="13" t="s">
        <v>132</v>
      </c>
      <c r="F100" s="9">
        <f t="shared" si="22"/>
        <v>932.3</v>
      </c>
      <c r="G100" s="26"/>
      <c r="H100" s="26"/>
      <c r="I100" s="26">
        <v>932.3</v>
      </c>
      <c r="J100" s="9">
        <f t="shared" si="38"/>
        <v>566.33032000000003</v>
      </c>
      <c r="K100" s="26"/>
      <c r="L100" s="26"/>
      <c r="M100" s="26">
        <v>566.33032000000003</v>
      </c>
      <c r="N100" s="6">
        <f t="shared" si="33"/>
        <v>60.745502520647868</v>
      </c>
      <c r="O100" s="7"/>
      <c r="P100" s="7"/>
      <c r="Q100" s="7">
        <f t="shared" si="28"/>
        <v>60.745502520647868</v>
      </c>
    </row>
    <row r="101" spans="1:17" x14ac:dyDescent="0.25">
      <c r="A101" s="276"/>
      <c r="B101" s="280"/>
      <c r="C101" s="276"/>
      <c r="D101" s="278"/>
      <c r="E101" s="13" t="s">
        <v>133</v>
      </c>
      <c r="F101" s="9">
        <f t="shared" si="22"/>
        <v>7.1</v>
      </c>
      <c r="G101" s="26"/>
      <c r="H101" s="26"/>
      <c r="I101" s="26">
        <v>7.1</v>
      </c>
      <c r="J101" s="9">
        <f t="shared" si="38"/>
        <v>0</v>
      </c>
      <c r="K101" s="26"/>
      <c r="L101" s="26"/>
      <c r="M101" s="26"/>
      <c r="N101" s="6">
        <f t="shared" si="33"/>
        <v>0</v>
      </c>
      <c r="O101" s="7"/>
      <c r="P101" s="7"/>
      <c r="Q101" s="7"/>
    </row>
    <row r="102" spans="1:17" x14ac:dyDescent="0.25">
      <c r="A102" s="280" t="s">
        <v>134</v>
      </c>
      <c r="B102" s="280" t="s">
        <v>135</v>
      </c>
      <c r="C102" s="274" t="s">
        <v>136</v>
      </c>
      <c r="D102" s="277" t="s">
        <v>16</v>
      </c>
      <c r="E102" s="81" t="s">
        <v>17</v>
      </c>
      <c r="F102" s="9">
        <f t="shared" si="22"/>
        <v>62034.055500000002</v>
      </c>
      <c r="G102" s="5">
        <f t="shared" ref="G102:M102" si="44">G103</f>
        <v>0</v>
      </c>
      <c r="H102" s="5">
        <f t="shared" si="44"/>
        <v>12244</v>
      </c>
      <c r="I102" s="5">
        <f t="shared" si="44"/>
        <v>49790.055500000002</v>
      </c>
      <c r="J102" s="9">
        <f t="shared" si="38"/>
        <v>33974.644260000001</v>
      </c>
      <c r="K102" s="5">
        <f t="shared" si="44"/>
        <v>0</v>
      </c>
      <c r="L102" s="5">
        <f t="shared" si="44"/>
        <v>540.78674000000001</v>
      </c>
      <c r="M102" s="5">
        <f t="shared" si="44"/>
        <v>33433.857519999998</v>
      </c>
      <c r="N102" s="6">
        <f t="shared" si="33"/>
        <v>54.767730379968469</v>
      </c>
      <c r="O102" s="7"/>
      <c r="P102" s="7">
        <f t="shared" si="36"/>
        <v>4.4167489382554725</v>
      </c>
      <c r="Q102" s="7">
        <f t="shared" si="28"/>
        <v>67.14966911414669</v>
      </c>
    </row>
    <row r="103" spans="1:17" x14ac:dyDescent="0.25">
      <c r="A103" s="280"/>
      <c r="B103" s="280"/>
      <c r="C103" s="275"/>
      <c r="D103" s="278"/>
      <c r="E103" s="8" t="s">
        <v>19</v>
      </c>
      <c r="F103" s="9">
        <f t="shared" si="22"/>
        <v>62034.055500000002</v>
      </c>
      <c r="G103" s="20">
        <f>G104+G110+G112+G114+G117+G121</f>
        <v>0</v>
      </c>
      <c r="H103" s="20">
        <f>H104+H110+H112+H114+H117+H121</f>
        <v>12244</v>
      </c>
      <c r="I103" s="20">
        <f>I104+I110+I112+I114+I117+I121</f>
        <v>49790.055500000002</v>
      </c>
      <c r="J103" s="9">
        <f t="shared" si="38"/>
        <v>33974.644260000001</v>
      </c>
      <c r="K103" s="20">
        <f>K104+K110+K112+K114+K117+K121</f>
        <v>0</v>
      </c>
      <c r="L103" s="20">
        <f>L104+L110+L112+L114+L117+L121</f>
        <v>540.78674000000001</v>
      </c>
      <c r="M103" s="20">
        <f>M104+M110+M112+M114+M117+M121</f>
        <v>33433.857519999998</v>
      </c>
      <c r="N103" s="6">
        <f t="shared" si="33"/>
        <v>54.767730379968469</v>
      </c>
      <c r="O103" s="7"/>
      <c r="P103" s="7">
        <f t="shared" si="36"/>
        <v>4.4167489382554725</v>
      </c>
      <c r="Q103" s="7">
        <f t="shared" si="28"/>
        <v>67.14966911414669</v>
      </c>
    </row>
    <row r="104" spans="1:17" x14ac:dyDescent="0.25">
      <c r="A104" s="280" t="s">
        <v>137</v>
      </c>
      <c r="B104" s="280" t="s">
        <v>138</v>
      </c>
      <c r="C104" s="275"/>
      <c r="D104" s="278"/>
      <c r="E104" s="8" t="s">
        <v>25</v>
      </c>
      <c r="F104" s="9">
        <f t="shared" ref="F104:F129" si="45">SUM(G104:I104)</f>
        <v>9849.4865000000009</v>
      </c>
      <c r="G104" s="5">
        <f>SUM(G105:G109)</f>
        <v>0</v>
      </c>
      <c r="H104" s="5">
        <f>SUM(H105:H109)</f>
        <v>700</v>
      </c>
      <c r="I104" s="5">
        <f>SUM(I105:I109)</f>
        <v>9149.4865000000009</v>
      </c>
      <c r="J104" s="9">
        <f t="shared" si="38"/>
        <v>7895.8357599999999</v>
      </c>
      <c r="K104" s="5">
        <f>SUM(K105:K109)</f>
        <v>0</v>
      </c>
      <c r="L104" s="5">
        <f>SUM(L105:L109)</f>
        <v>540.78674000000001</v>
      </c>
      <c r="M104" s="5">
        <f>SUM(M105:M109)</f>
        <v>7355.0490199999995</v>
      </c>
      <c r="N104" s="6">
        <f t="shared" si="33"/>
        <v>80.164948294512612</v>
      </c>
      <c r="O104" s="7"/>
      <c r="P104" s="7">
        <f t="shared" si="36"/>
        <v>77.255248571428567</v>
      </c>
      <c r="Q104" s="7">
        <f t="shared" si="28"/>
        <v>80.387560766388361</v>
      </c>
    </row>
    <row r="105" spans="1:17" x14ac:dyDescent="0.25">
      <c r="A105" s="280"/>
      <c r="B105" s="280"/>
      <c r="C105" s="275"/>
      <c r="D105" s="278"/>
      <c r="E105" s="21" t="s">
        <v>139</v>
      </c>
      <c r="F105" s="9">
        <f t="shared" si="45"/>
        <v>4252.2</v>
      </c>
      <c r="G105" s="246"/>
      <c r="H105" s="22"/>
      <c r="I105" s="22">
        <v>4252.2</v>
      </c>
      <c r="J105" s="9">
        <f t="shared" si="38"/>
        <v>3659.8706699999998</v>
      </c>
      <c r="K105" s="22"/>
      <c r="L105" s="22"/>
      <c r="M105" s="22">
        <v>3659.8706699999998</v>
      </c>
      <c r="N105" s="6">
        <f t="shared" si="33"/>
        <v>86.070050091717235</v>
      </c>
      <c r="O105" s="7"/>
      <c r="P105" s="7"/>
      <c r="Q105" s="7">
        <f t="shared" si="28"/>
        <v>86.070050091717235</v>
      </c>
    </row>
    <row r="106" spans="1:17" x14ac:dyDescent="0.25">
      <c r="A106" s="280"/>
      <c r="B106" s="280"/>
      <c r="C106" s="275"/>
      <c r="D106" s="278"/>
      <c r="E106" s="21" t="s">
        <v>140</v>
      </c>
      <c r="F106" s="9">
        <f t="shared" si="45"/>
        <v>1644.9880000000001</v>
      </c>
      <c r="G106" s="246"/>
      <c r="H106" s="22"/>
      <c r="I106" s="22">
        <v>1644.9880000000001</v>
      </c>
      <c r="J106" s="9">
        <f t="shared" si="38"/>
        <v>1104.18633</v>
      </c>
      <c r="K106" s="22"/>
      <c r="L106" s="22"/>
      <c r="M106" s="22">
        <v>1104.18633</v>
      </c>
      <c r="N106" s="6">
        <f t="shared" si="33"/>
        <v>67.124278718142634</v>
      </c>
      <c r="O106" s="7"/>
      <c r="P106" s="7"/>
      <c r="Q106" s="7">
        <f t="shared" si="28"/>
        <v>67.124278718142634</v>
      </c>
    </row>
    <row r="107" spans="1:17" x14ac:dyDescent="0.25">
      <c r="A107" s="280"/>
      <c r="B107" s="280"/>
      <c r="C107" s="275"/>
      <c r="D107" s="278"/>
      <c r="E107" s="21" t="s">
        <v>141</v>
      </c>
      <c r="F107" s="9">
        <f t="shared" si="45"/>
        <v>2935</v>
      </c>
      <c r="G107" s="246"/>
      <c r="H107" s="22"/>
      <c r="I107" s="22">
        <v>2935</v>
      </c>
      <c r="J107" s="9">
        <f t="shared" si="38"/>
        <v>2451.8220000000001</v>
      </c>
      <c r="K107" s="22"/>
      <c r="L107" s="22"/>
      <c r="M107" s="22">
        <v>2451.8220000000001</v>
      </c>
      <c r="N107" s="6">
        <f t="shared" si="33"/>
        <v>83.537376490630336</v>
      </c>
      <c r="O107" s="7"/>
      <c r="P107" s="7"/>
      <c r="Q107" s="7">
        <f t="shared" si="28"/>
        <v>83.537376490630336</v>
      </c>
    </row>
    <row r="108" spans="1:17" x14ac:dyDescent="0.25">
      <c r="A108" s="280"/>
      <c r="B108" s="280"/>
      <c r="C108" s="275"/>
      <c r="D108" s="278"/>
      <c r="E108" s="21" t="s">
        <v>142</v>
      </c>
      <c r="F108" s="9">
        <f t="shared" ref="F108" si="46">SUM(G108:I108)</f>
        <v>988.06550000000004</v>
      </c>
      <c r="G108" s="246"/>
      <c r="H108" s="22">
        <v>670.76700000000005</v>
      </c>
      <c r="I108" s="22">
        <v>317.29849999999999</v>
      </c>
      <c r="J108" s="9">
        <f t="shared" ref="J108" si="47">SUM(K108:M108)</f>
        <v>650.72375999999997</v>
      </c>
      <c r="K108" s="22"/>
      <c r="L108" s="22">
        <v>511.55374</v>
      </c>
      <c r="M108" s="22">
        <v>139.17001999999999</v>
      </c>
      <c r="N108" s="6">
        <f t="shared" si="33"/>
        <v>65.85836262879333</v>
      </c>
      <c r="O108" s="7"/>
      <c r="P108" s="7">
        <f t="shared" ref="P108" si="48">L108/H108*100</f>
        <v>76.263999272474635</v>
      </c>
      <c r="Q108" s="7">
        <f t="shared" si="28"/>
        <v>43.8609133040339</v>
      </c>
    </row>
    <row r="109" spans="1:17" x14ac:dyDescent="0.25">
      <c r="A109" s="280"/>
      <c r="B109" s="280"/>
      <c r="C109" s="275"/>
      <c r="D109" s="278"/>
      <c r="E109" s="21" t="s">
        <v>143</v>
      </c>
      <c r="F109" s="9">
        <f t="shared" si="45"/>
        <v>29.233000000000001</v>
      </c>
      <c r="G109" s="246"/>
      <c r="H109" s="22">
        <v>29.233000000000001</v>
      </c>
      <c r="I109" s="22"/>
      <c r="J109" s="9">
        <f t="shared" si="38"/>
        <v>29.233000000000001</v>
      </c>
      <c r="K109" s="22"/>
      <c r="L109" s="22">
        <v>29.233000000000001</v>
      </c>
      <c r="M109" s="22"/>
      <c r="N109" s="6">
        <f t="shared" si="33"/>
        <v>100</v>
      </c>
      <c r="O109" s="7"/>
      <c r="P109" s="7">
        <f t="shared" si="36"/>
        <v>100</v>
      </c>
      <c r="Q109" s="7"/>
    </row>
    <row r="110" spans="1:17" x14ac:dyDescent="0.25">
      <c r="A110" s="280" t="s">
        <v>144</v>
      </c>
      <c r="B110" s="280" t="s">
        <v>145</v>
      </c>
      <c r="C110" s="275"/>
      <c r="D110" s="278"/>
      <c r="E110" s="8" t="s">
        <v>25</v>
      </c>
      <c r="F110" s="9">
        <f t="shared" si="45"/>
        <v>1249</v>
      </c>
      <c r="G110" s="5">
        <f t="shared" ref="G110:M110" si="49">G111</f>
        <v>0</v>
      </c>
      <c r="H110" s="5">
        <f t="shared" si="49"/>
        <v>0</v>
      </c>
      <c r="I110" s="5">
        <f t="shared" si="49"/>
        <v>1249</v>
      </c>
      <c r="J110" s="9">
        <f t="shared" si="38"/>
        <v>521.14480000000003</v>
      </c>
      <c r="K110" s="5">
        <f t="shared" si="49"/>
        <v>0</v>
      </c>
      <c r="L110" s="5">
        <f t="shared" si="49"/>
        <v>0</v>
      </c>
      <c r="M110" s="5">
        <f t="shared" si="49"/>
        <v>521.14480000000003</v>
      </c>
      <c r="N110" s="6">
        <f t="shared" si="33"/>
        <v>41.72496397117694</v>
      </c>
      <c r="O110" s="7"/>
      <c r="P110" s="7"/>
      <c r="Q110" s="7">
        <f t="shared" si="28"/>
        <v>41.72496397117694</v>
      </c>
    </row>
    <row r="111" spans="1:17" x14ac:dyDescent="0.25">
      <c r="A111" s="280"/>
      <c r="B111" s="280"/>
      <c r="C111" s="275"/>
      <c r="D111" s="278"/>
      <c r="E111" s="21" t="s">
        <v>146</v>
      </c>
      <c r="F111" s="9">
        <f t="shared" si="45"/>
        <v>1249</v>
      </c>
      <c r="G111" s="246"/>
      <c r="H111" s="22"/>
      <c r="I111" s="22">
        <v>1249</v>
      </c>
      <c r="J111" s="9">
        <f t="shared" si="38"/>
        <v>521.14480000000003</v>
      </c>
      <c r="K111" s="22"/>
      <c r="L111" s="22"/>
      <c r="M111" s="17">
        <v>521.14480000000003</v>
      </c>
      <c r="N111" s="6">
        <f t="shared" si="33"/>
        <v>41.72496397117694</v>
      </c>
      <c r="O111" s="7"/>
      <c r="P111" s="7"/>
      <c r="Q111" s="7">
        <f t="shared" si="28"/>
        <v>41.72496397117694</v>
      </c>
    </row>
    <row r="112" spans="1:17" x14ac:dyDescent="0.25">
      <c r="A112" s="280" t="s">
        <v>147</v>
      </c>
      <c r="B112" s="280" t="s">
        <v>148</v>
      </c>
      <c r="C112" s="275"/>
      <c r="D112" s="278"/>
      <c r="E112" s="8" t="s">
        <v>25</v>
      </c>
      <c r="F112" s="9">
        <f t="shared" si="45"/>
        <v>24</v>
      </c>
      <c r="G112" s="5">
        <f t="shared" ref="G112:M112" si="50">G113</f>
        <v>0</v>
      </c>
      <c r="H112" s="5">
        <f t="shared" si="50"/>
        <v>0</v>
      </c>
      <c r="I112" s="5">
        <f t="shared" si="50"/>
        <v>24</v>
      </c>
      <c r="J112" s="9">
        <f t="shared" si="38"/>
        <v>12.4</v>
      </c>
      <c r="K112" s="5">
        <f t="shared" si="50"/>
        <v>0</v>
      </c>
      <c r="L112" s="5">
        <f t="shared" si="50"/>
        <v>0</v>
      </c>
      <c r="M112" s="5">
        <f t="shared" si="50"/>
        <v>12.4</v>
      </c>
      <c r="N112" s="6">
        <f t="shared" si="33"/>
        <v>51.666666666666671</v>
      </c>
      <c r="O112" s="7"/>
      <c r="P112" s="7"/>
      <c r="Q112" s="7">
        <f t="shared" si="28"/>
        <v>51.666666666666671</v>
      </c>
    </row>
    <row r="113" spans="1:17" x14ac:dyDescent="0.25">
      <c r="A113" s="280"/>
      <c r="B113" s="280"/>
      <c r="C113" s="275"/>
      <c r="D113" s="278"/>
      <c r="E113" s="21" t="s">
        <v>149</v>
      </c>
      <c r="F113" s="9">
        <f t="shared" si="45"/>
        <v>24</v>
      </c>
      <c r="G113" s="246"/>
      <c r="H113" s="22"/>
      <c r="I113" s="22">
        <v>24</v>
      </c>
      <c r="J113" s="9">
        <f t="shared" si="38"/>
        <v>12.4</v>
      </c>
      <c r="K113" s="22"/>
      <c r="L113" s="22"/>
      <c r="M113" s="22">
        <v>12.4</v>
      </c>
      <c r="N113" s="6">
        <f t="shared" si="33"/>
        <v>51.666666666666671</v>
      </c>
      <c r="O113" s="7"/>
      <c r="P113" s="7"/>
      <c r="Q113" s="7">
        <f t="shared" si="28"/>
        <v>51.666666666666671</v>
      </c>
    </row>
    <row r="114" spans="1:17" x14ac:dyDescent="0.25">
      <c r="A114" s="280" t="s">
        <v>150</v>
      </c>
      <c r="B114" s="280" t="s">
        <v>151</v>
      </c>
      <c r="C114" s="275"/>
      <c r="D114" s="278"/>
      <c r="E114" s="8" t="s">
        <v>25</v>
      </c>
      <c r="F114" s="9">
        <f t="shared" si="45"/>
        <v>15827.263999999999</v>
      </c>
      <c r="G114" s="5">
        <f>SUM(G115:G116)</f>
        <v>0</v>
      </c>
      <c r="H114" s="5">
        <f>SUM(H115:H116)</f>
        <v>0</v>
      </c>
      <c r="I114" s="5">
        <f>SUM(I115:I116)</f>
        <v>15827.263999999999</v>
      </c>
      <c r="J114" s="9">
        <f t="shared" si="38"/>
        <v>11271.948560000001</v>
      </c>
      <c r="K114" s="5">
        <f>SUM(K115:K116)</f>
        <v>0</v>
      </c>
      <c r="L114" s="5">
        <f>SUM(L115:L116)</f>
        <v>0</v>
      </c>
      <c r="M114" s="5">
        <f>SUM(M115:M116)</f>
        <v>11271.948560000001</v>
      </c>
      <c r="N114" s="6">
        <f t="shared" si="33"/>
        <v>71.218554009082055</v>
      </c>
      <c r="O114" s="7"/>
      <c r="P114" s="7"/>
      <c r="Q114" s="7">
        <f t="shared" si="28"/>
        <v>71.218554009082055</v>
      </c>
    </row>
    <row r="115" spans="1:17" x14ac:dyDescent="0.25">
      <c r="A115" s="280"/>
      <c r="B115" s="280"/>
      <c r="C115" s="275"/>
      <c r="D115" s="278"/>
      <c r="E115" s="13" t="s">
        <v>152</v>
      </c>
      <c r="F115" s="9">
        <f t="shared" si="45"/>
        <v>8755.5</v>
      </c>
      <c r="G115" s="26"/>
      <c r="H115" s="26"/>
      <c r="I115" s="26">
        <v>8755.5</v>
      </c>
      <c r="J115" s="9">
        <f t="shared" si="38"/>
        <v>6688.9309700000003</v>
      </c>
      <c r="K115" s="26"/>
      <c r="L115" s="26"/>
      <c r="M115" s="26">
        <v>6688.9309700000003</v>
      </c>
      <c r="N115" s="6">
        <f t="shared" si="33"/>
        <v>76.396904460053676</v>
      </c>
      <c r="O115" s="7"/>
      <c r="P115" s="7"/>
      <c r="Q115" s="7">
        <f t="shared" si="28"/>
        <v>76.396904460053676</v>
      </c>
    </row>
    <row r="116" spans="1:17" x14ac:dyDescent="0.25">
      <c r="A116" s="280"/>
      <c r="B116" s="280"/>
      <c r="C116" s="275"/>
      <c r="D116" s="278"/>
      <c r="E116" s="13" t="s">
        <v>153</v>
      </c>
      <c r="F116" s="9">
        <f t="shared" si="45"/>
        <v>7071.7640000000001</v>
      </c>
      <c r="G116" s="26"/>
      <c r="H116" s="26"/>
      <c r="I116" s="26">
        <v>7071.7640000000001</v>
      </c>
      <c r="J116" s="9">
        <f t="shared" si="38"/>
        <v>4583.0175900000004</v>
      </c>
      <c r="K116" s="26"/>
      <c r="L116" s="26"/>
      <c r="M116" s="26">
        <v>4583.0175900000004</v>
      </c>
      <c r="N116" s="6">
        <f t="shared" si="33"/>
        <v>64.807275667004731</v>
      </c>
      <c r="O116" s="7"/>
      <c r="P116" s="7"/>
      <c r="Q116" s="7">
        <f t="shared" si="28"/>
        <v>64.807275667004731</v>
      </c>
    </row>
    <row r="117" spans="1:17" x14ac:dyDescent="0.25">
      <c r="A117" s="280" t="s">
        <v>154</v>
      </c>
      <c r="B117" s="280" t="s">
        <v>155</v>
      </c>
      <c r="C117" s="275"/>
      <c r="D117" s="278"/>
      <c r="E117" s="8" t="s">
        <v>25</v>
      </c>
      <c r="F117" s="9">
        <f t="shared" si="45"/>
        <v>19144.663</v>
      </c>
      <c r="G117" s="5">
        <f>SUM(G118:G120)</f>
        <v>0</v>
      </c>
      <c r="H117" s="5">
        <f>SUM(H118:H120)</f>
        <v>11544</v>
      </c>
      <c r="I117" s="5">
        <f>SUM(I118:I120)</f>
        <v>7600.6630000000005</v>
      </c>
      <c r="J117" s="9">
        <f t="shared" si="38"/>
        <v>1657.5173100000002</v>
      </c>
      <c r="K117" s="5">
        <f>SUM(K118:K120)</f>
        <v>0</v>
      </c>
      <c r="L117" s="5">
        <f>SUM(L118:L120)</f>
        <v>0</v>
      </c>
      <c r="M117" s="5">
        <f>SUM(M118:M120)</f>
        <v>1657.5173100000002</v>
      </c>
      <c r="N117" s="6">
        <f t="shared" si="33"/>
        <v>8.6578557689942102</v>
      </c>
      <c r="O117" s="7"/>
      <c r="P117" s="7"/>
      <c r="Q117" s="7">
        <f t="shared" si="28"/>
        <v>21.807535868910385</v>
      </c>
    </row>
    <row r="118" spans="1:17" x14ac:dyDescent="0.25">
      <c r="A118" s="280"/>
      <c r="B118" s="280"/>
      <c r="C118" s="275"/>
      <c r="D118" s="278"/>
      <c r="E118" s="13" t="s">
        <v>156</v>
      </c>
      <c r="F118" s="9">
        <f t="shared" si="45"/>
        <v>564.77800000000002</v>
      </c>
      <c r="G118" s="26"/>
      <c r="H118" s="26"/>
      <c r="I118" s="26">
        <v>564.77800000000002</v>
      </c>
      <c r="J118" s="9">
        <f t="shared" si="38"/>
        <v>518.39075000000003</v>
      </c>
      <c r="K118" s="26"/>
      <c r="L118" s="26"/>
      <c r="M118" s="26">
        <v>518.39075000000003</v>
      </c>
      <c r="N118" s="6">
        <f t="shared" si="33"/>
        <v>91.786640060342293</v>
      </c>
      <c r="O118" s="7"/>
      <c r="P118" s="7"/>
      <c r="Q118" s="7">
        <f t="shared" si="28"/>
        <v>91.786640060342293</v>
      </c>
    </row>
    <row r="119" spans="1:17" x14ac:dyDescent="0.25">
      <c r="A119" s="280"/>
      <c r="B119" s="280"/>
      <c r="C119" s="275"/>
      <c r="D119" s="278"/>
      <c r="E119" s="13" t="s">
        <v>157</v>
      </c>
      <c r="F119" s="9">
        <f t="shared" si="45"/>
        <v>1563.41</v>
      </c>
      <c r="G119" s="26"/>
      <c r="H119" s="26"/>
      <c r="I119" s="26">
        <v>1563.41</v>
      </c>
      <c r="J119" s="9">
        <f t="shared" si="38"/>
        <v>620.72609</v>
      </c>
      <c r="K119" s="26"/>
      <c r="L119" s="26"/>
      <c r="M119" s="26">
        <v>620.72609</v>
      </c>
      <c r="N119" s="6">
        <f t="shared" si="33"/>
        <v>39.703346530980355</v>
      </c>
      <c r="O119" s="7"/>
      <c r="P119" s="7"/>
      <c r="Q119" s="7">
        <f t="shared" si="28"/>
        <v>39.703346530980355</v>
      </c>
    </row>
    <row r="120" spans="1:17" x14ac:dyDescent="0.25">
      <c r="A120" s="280"/>
      <c r="B120" s="280"/>
      <c r="C120" s="275"/>
      <c r="D120" s="278"/>
      <c r="E120" s="13" t="s">
        <v>158</v>
      </c>
      <c r="F120" s="9">
        <f t="shared" si="45"/>
        <v>17016.474999999999</v>
      </c>
      <c r="G120" s="26"/>
      <c r="H120" s="26">
        <v>11544</v>
      </c>
      <c r="I120" s="26">
        <v>5472.4750000000004</v>
      </c>
      <c r="J120" s="9">
        <f t="shared" si="38"/>
        <v>518.40047000000004</v>
      </c>
      <c r="K120" s="26"/>
      <c r="L120" s="26"/>
      <c r="M120" s="26">
        <v>518.40047000000004</v>
      </c>
      <c r="N120" s="6">
        <f t="shared" si="33"/>
        <v>3.0464621491818962</v>
      </c>
      <c r="O120" s="7"/>
      <c r="P120" s="7"/>
      <c r="Q120" s="7">
        <f t="shared" si="28"/>
        <v>9.4728705019209762</v>
      </c>
    </row>
    <row r="121" spans="1:17" x14ac:dyDescent="0.25">
      <c r="A121" s="280" t="s">
        <v>159</v>
      </c>
      <c r="B121" s="280" t="s">
        <v>160</v>
      </c>
      <c r="C121" s="275"/>
      <c r="D121" s="278"/>
      <c r="E121" s="8" t="s">
        <v>25</v>
      </c>
      <c r="F121" s="9">
        <f t="shared" si="45"/>
        <v>15939.642</v>
      </c>
      <c r="G121" s="5">
        <f>SUM(G122:G123)</f>
        <v>0</v>
      </c>
      <c r="H121" s="5">
        <f>SUM(H122:H123)</f>
        <v>0</v>
      </c>
      <c r="I121" s="5">
        <f>SUM(I122:I123)</f>
        <v>15939.642</v>
      </c>
      <c r="J121" s="9">
        <f t="shared" si="38"/>
        <v>12615.79783</v>
      </c>
      <c r="K121" s="5">
        <f>SUM(K122:K123)</f>
        <v>0</v>
      </c>
      <c r="L121" s="5">
        <f>SUM(L122:L123)</f>
        <v>0</v>
      </c>
      <c r="M121" s="5">
        <f>SUM(M122:M123)</f>
        <v>12615.79783</v>
      </c>
      <c r="N121" s="6">
        <f t="shared" si="33"/>
        <v>79.147309770194326</v>
      </c>
      <c r="O121" s="7"/>
      <c r="P121" s="7"/>
      <c r="Q121" s="7">
        <f t="shared" si="28"/>
        <v>79.147309770194326</v>
      </c>
    </row>
    <row r="122" spans="1:17" x14ac:dyDescent="0.25">
      <c r="A122" s="280"/>
      <c r="B122" s="280"/>
      <c r="C122" s="275"/>
      <c r="D122" s="278"/>
      <c r="E122" s="13" t="s">
        <v>161</v>
      </c>
      <c r="F122" s="9">
        <f t="shared" si="45"/>
        <v>4812.6000000000004</v>
      </c>
      <c r="G122" s="26"/>
      <c r="H122" s="26"/>
      <c r="I122" s="26">
        <v>4812.6000000000004</v>
      </c>
      <c r="J122" s="9">
        <f t="shared" si="38"/>
        <v>4742.68192</v>
      </c>
      <c r="K122" s="26"/>
      <c r="L122" s="26"/>
      <c r="M122" s="26">
        <v>4742.68192</v>
      </c>
      <c r="N122" s="6">
        <f t="shared" si="33"/>
        <v>98.547186967543524</v>
      </c>
      <c r="O122" s="7"/>
      <c r="P122" s="7"/>
      <c r="Q122" s="7">
        <f t="shared" si="28"/>
        <v>98.547186967543524</v>
      </c>
    </row>
    <row r="123" spans="1:17" x14ac:dyDescent="0.25">
      <c r="A123" s="280"/>
      <c r="B123" s="280"/>
      <c r="C123" s="276"/>
      <c r="D123" s="278"/>
      <c r="E123" s="13" t="s">
        <v>162</v>
      </c>
      <c r="F123" s="9">
        <f t="shared" si="45"/>
        <v>11127.041999999999</v>
      </c>
      <c r="G123" s="26"/>
      <c r="H123" s="26"/>
      <c r="I123" s="26">
        <v>11127.041999999999</v>
      </c>
      <c r="J123" s="9">
        <f t="shared" si="38"/>
        <v>7873.1159100000004</v>
      </c>
      <c r="K123" s="26"/>
      <c r="L123" s="26"/>
      <c r="M123" s="26">
        <v>7873.1159100000004</v>
      </c>
      <c r="N123" s="6">
        <f t="shared" si="33"/>
        <v>70.756593800940095</v>
      </c>
      <c r="O123" s="7"/>
      <c r="P123" s="7"/>
      <c r="Q123" s="7">
        <f t="shared" si="28"/>
        <v>70.756593800940095</v>
      </c>
    </row>
    <row r="124" spans="1:17" x14ac:dyDescent="0.25">
      <c r="A124" s="280" t="s">
        <v>163</v>
      </c>
      <c r="B124" s="280" t="s">
        <v>164</v>
      </c>
      <c r="C124" s="274" t="s">
        <v>165</v>
      </c>
      <c r="D124" s="277" t="s">
        <v>16</v>
      </c>
      <c r="E124" s="81" t="s">
        <v>17</v>
      </c>
      <c r="F124" s="9">
        <f t="shared" si="45"/>
        <v>4766.5730000000003</v>
      </c>
      <c r="G124" s="5">
        <f t="shared" ref="G124:M125" si="51">G125</f>
        <v>0</v>
      </c>
      <c r="H124" s="5">
        <f t="shared" si="51"/>
        <v>0</v>
      </c>
      <c r="I124" s="5">
        <f t="shared" si="51"/>
        <v>4766.5730000000003</v>
      </c>
      <c r="J124" s="9">
        <f t="shared" si="38"/>
        <v>4043.4033399999998</v>
      </c>
      <c r="K124" s="5">
        <f t="shared" si="51"/>
        <v>0</v>
      </c>
      <c r="L124" s="5">
        <f t="shared" si="51"/>
        <v>0</v>
      </c>
      <c r="M124" s="5">
        <f t="shared" si="51"/>
        <v>4043.4033399999998</v>
      </c>
      <c r="N124" s="6">
        <f t="shared" si="33"/>
        <v>84.828310402463146</v>
      </c>
      <c r="O124" s="7"/>
      <c r="P124" s="7"/>
      <c r="Q124" s="7">
        <f t="shared" si="28"/>
        <v>84.828310402463146</v>
      </c>
    </row>
    <row r="125" spans="1:17" x14ac:dyDescent="0.25">
      <c r="A125" s="280"/>
      <c r="B125" s="280"/>
      <c r="C125" s="275"/>
      <c r="D125" s="278"/>
      <c r="E125" s="8" t="s">
        <v>19</v>
      </c>
      <c r="F125" s="9">
        <f t="shared" si="45"/>
        <v>4766.5730000000003</v>
      </c>
      <c r="G125" s="5">
        <f t="shared" si="51"/>
        <v>0</v>
      </c>
      <c r="H125" s="5">
        <f t="shared" si="51"/>
        <v>0</v>
      </c>
      <c r="I125" s="5">
        <f t="shared" si="51"/>
        <v>4766.5730000000003</v>
      </c>
      <c r="J125" s="9">
        <f t="shared" si="38"/>
        <v>4043.4033399999998</v>
      </c>
      <c r="K125" s="5">
        <f t="shared" si="51"/>
        <v>0</v>
      </c>
      <c r="L125" s="5">
        <f t="shared" si="51"/>
        <v>0</v>
      </c>
      <c r="M125" s="5">
        <f t="shared" si="51"/>
        <v>4043.4033399999998</v>
      </c>
      <c r="N125" s="6">
        <f t="shared" si="33"/>
        <v>84.828310402463146</v>
      </c>
      <c r="O125" s="7"/>
      <c r="P125" s="7"/>
      <c r="Q125" s="7">
        <f t="shared" si="28"/>
        <v>84.828310402463146</v>
      </c>
    </row>
    <row r="126" spans="1:17" x14ac:dyDescent="0.25">
      <c r="A126" s="280" t="s">
        <v>166</v>
      </c>
      <c r="B126" s="280" t="s">
        <v>167</v>
      </c>
      <c r="C126" s="275"/>
      <c r="D126" s="278"/>
      <c r="E126" s="8" t="s">
        <v>25</v>
      </c>
      <c r="F126" s="9">
        <f t="shared" si="45"/>
        <v>4766.5730000000003</v>
      </c>
      <c r="G126" s="5">
        <f>SUM(G127:G129)</f>
        <v>0</v>
      </c>
      <c r="H126" s="5">
        <f>SUM(H127:H129)</f>
        <v>0</v>
      </c>
      <c r="I126" s="5">
        <f>SUM(I127:I129)</f>
        <v>4766.5730000000003</v>
      </c>
      <c r="J126" s="9">
        <f t="shared" si="38"/>
        <v>4043.4033399999998</v>
      </c>
      <c r="K126" s="5">
        <f>SUM(K127:K129)</f>
        <v>0</v>
      </c>
      <c r="L126" s="5">
        <f>SUM(L127:L129)</f>
        <v>0</v>
      </c>
      <c r="M126" s="5">
        <f>SUM(M127:M129)</f>
        <v>4043.4033399999998</v>
      </c>
      <c r="N126" s="6">
        <f t="shared" si="33"/>
        <v>84.828310402463146</v>
      </c>
      <c r="O126" s="7"/>
      <c r="P126" s="7"/>
      <c r="Q126" s="7">
        <f t="shared" si="28"/>
        <v>84.828310402463146</v>
      </c>
    </row>
    <row r="127" spans="1:17" x14ac:dyDescent="0.25">
      <c r="A127" s="280"/>
      <c r="B127" s="280"/>
      <c r="C127" s="275"/>
      <c r="D127" s="278"/>
      <c r="E127" s="13" t="s">
        <v>168</v>
      </c>
      <c r="F127" s="9">
        <f t="shared" si="45"/>
        <v>1400.7</v>
      </c>
      <c r="G127" s="26"/>
      <c r="H127" s="26"/>
      <c r="I127" s="26">
        <v>1400.7</v>
      </c>
      <c r="J127" s="9">
        <f t="shared" si="38"/>
        <v>1309.125</v>
      </c>
      <c r="K127" s="26"/>
      <c r="L127" s="26"/>
      <c r="M127" s="26">
        <v>1309.125</v>
      </c>
      <c r="N127" s="6">
        <f t="shared" si="33"/>
        <v>93.462197472692225</v>
      </c>
      <c r="O127" s="7"/>
      <c r="P127" s="7"/>
      <c r="Q127" s="7">
        <f t="shared" si="28"/>
        <v>93.462197472692225</v>
      </c>
    </row>
    <row r="128" spans="1:17" x14ac:dyDescent="0.25">
      <c r="A128" s="280"/>
      <c r="B128" s="280"/>
      <c r="C128" s="275"/>
      <c r="D128" s="278"/>
      <c r="E128" s="13" t="s">
        <v>169</v>
      </c>
      <c r="F128" s="9">
        <f t="shared" si="45"/>
        <v>3105.873</v>
      </c>
      <c r="G128" s="26"/>
      <c r="H128" s="26"/>
      <c r="I128" s="26">
        <v>3105.873</v>
      </c>
      <c r="J128" s="9">
        <f t="shared" si="38"/>
        <v>2623.30134</v>
      </c>
      <c r="K128" s="26"/>
      <c r="L128" s="26"/>
      <c r="M128" s="26">
        <v>2623.30134</v>
      </c>
      <c r="N128" s="6">
        <f t="shared" si="33"/>
        <v>84.462608097626656</v>
      </c>
      <c r="O128" s="7"/>
      <c r="P128" s="7"/>
      <c r="Q128" s="7">
        <f t="shared" si="28"/>
        <v>84.462608097626656</v>
      </c>
    </row>
    <row r="129" spans="1:17" ht="47.25" customHeight="1" x14ac:dyDescent="0.25">
      <c r="A129" s="280"/>
      <c r="B129" s="280"/>
      <c r="C129" s="276"/>
      <c r="D129" s="279"/>
      <c r="E129" s="13" t="s">
        <v>170</v>
      </c>
      <c r="F129" s="9">
        <f t="shared" si="45"/>
        <v>260</v>
      </c>
      <c r="G129" s="26"/>
      <c r="H129" s="26"/>
      <c r="I129" s="26">
        <v>260</v>
      </c>
      <c r="J129" s="9">
        <f t="shared" si="38"/>
        <v>110.977</v>
      </c>
      <c r="K129" s="26"/>
      <c r="L129" s="26"/>
      <c r="M129" s="26">
        <v>110.977</v>
      </c>
      <c r="N129" s="6">
        <f t="shared" si="33"/>
        <v>42.683461538461543</v>
      </c>
      <c r="O129" s="7"/>
      <c r="P129" s="7"/>
      <c r="Q129" s="7">
        <f t="shared" si="28"/>
        <v>42.683461538461543</v>
      </c>
    </row>
    <row r="130" spans="1:17" ht="24" x14ac:dyDescent="0.25">
      <c r="A130" s="294" t="s">
        <v>13</v>
      </c>
      <c r="B130" s="295" t="s">
        <v>171</v>
      </c>
      <c r="C130" s="291" t="s">
        <v>172</v>
      </c>
      <c r="D130" s="30" t="s">
        <v>173</v>
      </c>
      <c r="E130" s="31"/>
      <c r="F130" s="32">
        <f>F132+F162+F174</f>
        <v>75606.010000000009</v>
      </c>
      <c r="G130" s="249">
        <f t="shared" ref="G130:M130" si="52">G132+G162+G174</f>
        <v>2830.94</v>
      </c>
      <c r="H130" s="32">
        <f t="shared" si="52"/>
        <v>10673.499999999998</v>
      </c>
      <c r="I130" s="32">
        <f t="shared" si="52"/>
        <v>62101.57</v>
      </c>
      <c r="J130" s="32">
        <f>J132+J162+J174</f>
        <v>53526.450000000004</v>
      </c>
      <c r="K130" s="32">
        <f t="shared" si="52"/>
        <v>732.37</v>
      </c>
      <c r="L130" s="32">
        <f t="shared" si="52"/>
        <v>4072.3100000000004</v>
      </c>
      <c r="M130" s="32">
        <f t="shared" si="52"/>
        <v>48721.770000000004</v>
      </c>
      <c r="N130" s="33">
        <f>J130/F130*100</f>
        <v>70.796554400900135</v>
      </c>
      <c r="O130" s="33">
        <f t="shared" ref="O130:Q133" si="53">K130/G130*100</f>
        <v>25.870205656071832</v>
      </c>
      <c r="P130" s="33">
        <f t="shared" si="53"/>
        <v>38.153464187005213</v>
      </c>
      <c r="Q130" s="33">
        <f>M130/I130*100</f>
        <v>78.454973038523832</v>
      </c>
    </row>
    <row r="131" spans="1:17" ht="36" x14ac:dyDescent="0.25">
      <c r="A131" s="294"/>
      <c r="B131" s="295"/>
      <c r="C131" s="291"/>
      <c r="D131" s="30" t="s">
        <v>174</v>
      </c>
      <c r="E131" s="34" t="s">
        <v>175</v>
      </c>
      <c r="F131" s="35">
        <f>F130</f>
        <v>75606.010000000009</v>
      </c>
      <c r="G131" s="250">
        <f t="shared" ref="G131:M131" si="54">G130</f>
        <v>2830.94</v>
      </c>
      <c r="H131" s="35">
        <f t="shared" si="54"/>
        <v>10673.499999999998</v>
      </c>
      <c r="I131" s="35">
        <f t="shared" si="54"/>
        <v>62101.57</v>
      </c>
      <c r="J131" s="35">
        <f t="shared" si="54"/>
        <v>53526.450000000004</v>
      </c>
      <c r="K131" s="35">
        <f t="shared" si="54"/>
        <v>732.37</v>
      </c>
      <c r="L131" s="35">
        <f t="shared" si="54"/>
        <v>4072.3100000000004</v>
      </c>
      <c r="M131" s="35">
        <f t="shared" si="54"/>
        <v>48721.770000000004</v>
      </c>
      <c r="N131" s="33">
        <f>J131/F131*100</f>
        <v>70.796554400900135</v>
      </c>
      <c r="O131" s="33">
        <f t="shared" si="53"/>
        <v>25.870205656071832</v>
      </c>
      <c r="P131" s="33">
        <f t="shared" si="53"/>
        <v>38.153464187005213</v>
      </c>
      <c r="Q131" s="33">
        <f t="shared" si="53"/>
        <v>78.454973038523832</v>
      </c>
    </row>
    <row r="132" spans="1:17" ht="24" x14ac:dyDescent="0.25">
      <c r="A132" s="295" t="s">
        <v>176</v>
      </c>
      <c r="B132" s="295" t="s">
        <v>177</v>
      </c>
      <c r="C132" s="291" t="s">
        <v>178</v>
      </c>
      <c r="D132" s="30" t="s">
        <v>173</v>
      </c>
      <c r="E132" s="36"/>
      <c r="F132" s="35">
        <f>F135</f>
        <v>73418.210000000006</v>
      </c>
      <c r="G132" s="250">
        <f t="shared" ref="G132:M132" si="55">G135</f>
        <v>2830.94</v>
      </c>
      <c r="H132" s="35">
        <f t="shared" si="55"/>
        <v>10673.499999999998</v>
      </c>
      <c r="I132" s="35">
        <f t="shared" si="55"/>
        <v>59913.77</v>
      </c>
      <c r="J132" s="35">
        <f>J135</f>
        <v>52009.39</v>
      </c>
      <c r="K132" s="35">
        <f t="shared" si="55"/>
        <v>732.37</v>
      </c>
      <c r="L132" s="35">
        <f t="shared" si="55"/>
        <v>4072.3100000000004</v>
      </c>
      <c r="M132" s="35">
        <f t="shared" si="55"/>
        <v>47204.71</v>
      </c>
      <c r="N132" s="33">
        <f>J132/F132*100</f>
        <v>70.839904704840933</v>
      </c>
      <c r="O132" s="33">
        <f t="shared" si="53"/>
        <v>25.870205656071832</v>
      </c>
      <c r="P132" s="33">
        <f t="shared" si="53"/>
        <v>38.153464187005213</v>
      </c>
      <c r="Q132" s="33">
        <f t="shared" si="53"/>
        <v>78.7877477915344</v>
      </c>
    </row>
    <row r="133" spans="1:17" ht="36" x14ac:dyDescent="0.25">
      <c r="A133" s="295"/>
      <c r="B133" s="295"/>
      <c r="C133" s="291"/>
      <c r="D133" s="37" t="s">
        <v>174</v>
      </c>
      <c r="E133" s="38" t="s">
        <v>179</v>
      </c>
      <c r="F133" s="35">
        <f>F135</f>
        <v>73418.210000000006</v>
      </c>
      <c r="G133" s="250">
        <f t="shared" ref="G133:I133" si="56">G135</f>
        <v>2830.94</v>
      </c>
      <c r="H133" s="35">
        <f t="shared" si="56"/>
        <v>10673.499999999998</v>
      </c>
      <c r="I133" s="35">
        <f t="shared" si="56"/>
        <v>59913.77</v>
      </c>
      <c r="J133" s="35">
        <f>J135</f>
        <v>52009.39</v>
      </c>
      <c r="K133" s="35">
        <f t="shared" ref="K133:M133" si="57">K135</f>
        <v>732.37</v>
      </c>
      <c r="L133" s="35">
        <f t="shared" si="57"/>
        <v>4072.3100000000004</v>
      </c>
      <c r="M133" s="35">
        <f t="shared" si="57"/>
        <v>47204.71</v>
      </c>
      <c r="N133" s="33">
        <f>J133/F133*100</f>
        <v>70.839904704840933</v>
      </c>
      <c r="O133" s="33">
        <f t="shared" si="53"/>
        <v>25.870205656071832</v>
      </c>
      <c r="P133" s="33">
        <f t="shared" si="53"/>
        <v>38.153464187005213</v>
      </c>
      <c r="Q133" s="33">
        <f t="shared" si="53"/>
        <v>78.7877477915344</v>
      </c>
    </row>
    <row r="134" spans="1:17" x14ac:dyDescent="0.25">
      <c r="A134" s="295"/>
      <c r="B134" s="295"/>
      <c r="C134" s="291"/>
      <c r="D134" s="39"/>
      <c r="E134" s="40" t="s">
        <v>180</v>
      </c>
      <c r="F134" s="35"/>
      <c r="G134" s="250"/>
      <c r="H134" s="35"/>
      <c r="I134" s="35"/>
      <c r="J134" s="35"/>
      <c r="K134" s="35"/>
      <c r="L134" s="35"/>
      <c r="M134" s="35"/>
      <c r="N134" s="41"/>
      <c r="O134" s="41"/>
      <c r="P134" s="33"/>
      <c r="Q134" s="33"/>
    </row>
    <row r="135" spans="1:17" x14ac:dyDescent="0.25">
      <c r="A135" s="295"/>
      <c r="B135" s="295"/>
      <c r="C135" s="291"/>
      <c r="D135" s="42"/>
      <c r="E135" s="43" t="s">
        <v>181</v>
      </c>
      <c r="F135" s="35">
        <f>F137+F145+F152+F158</f>
        <v>73418.210000000006</v>
      </c>
      <c r="G135" s="250">
        <f t="shared" ref="G135:I135" si="58">G137+G145+G152+G158</f>
        <v>2830.94</v>
      </c>
      <c r="H135" s="35">
        <f t="shared" si="58"/>
        <v>10673.499999999998</v>
      </c>
      <c r="I135" s="35">
        <f t="shared" si="58"/>
        <v>59913.77</v>
      </c>
      <c r="J135" s="35">
        <f>J137+J145+J152+J158</f>
        <v>52009.39</v>
      </c>
      <c r="K135" s="35">
        <f>K137+K145+K152+K158</f>
        <v>732.37</v>
      </c>
      <c r="L135" s="35">
        <f>L137+L145+L152+L158</f>
        <v>4072.3100000000004</v>
      </c>
      <c r="M135" s="35">
        <f t="shared" ref="M135" si="59">M137+M145+M152+M158</f>
        <v>47204.71</v>
      </c>
      <c r="N135" s="33">
        <f t="shared" ref="N135:Q137" si="60">J135/F135*100</f>
        <v>70.839904704840933</v>
      </c>
      <c r="O135" s="33">
        <f t="shared" si="60"/>
        <v>25.870205656071832</v>
      </c>
      <c r="P135" s="33">
        <f t="shared" si="60"/>
        <v>38.153464187005213</v>
      </c>
      <c r="Q135" s="33">
        <f t="shared" si="60"/>
        <v>78.7877477915344</v>
      </c>
    </row>
    <row r="136" spans="1:17" ht="24" x14ac:dyDescent="0.25">
      <c r="A136" s="285" t="s">
        <v>182</v>
      </c>
      <c r="B136" s="285" t="s">
        <v>183</v>
      </c>
      <c r="C136" s="285" t="s">
        <v>184</v>
      </c>
      <c r="D136" s="44" t="s">
        <v>185</v>
      </c>
      <c r="E136" s="36"/>
      <c r="F136" s="35">
        <f t="shared" ref="F136:M136" si="61">F137</f>
        <v>41689.770000000004</v>
      </c>
      <c r="G136" s="250">
        <f t="shared" si="61"/>
        <v>2580</v>
      </c>
      <c r="H136" s="35">
        <f t="shared" si="61"/>
        <v>10646.8</v>
      </c>
      <c r="I136" s="35">
        <f t="shared" si="61"/>
        <v>28462.97</v>
      </c>
      <c r="J136" s="35">
        <f>J137</f>
        <v>26612.049999999996</v>
      </c>
      <c r="K136" s="35">
        <f>K137</f>
        <v>481.43</v>
      </c>
      <c r="L136" s="35">
        <f t="shared" si="61"/>
        <v>4045.61</v>
      </c>
      <c r="M136" s="35">
        <f t="shared" si="61"/>
        <v>22085.01</v>
      </c>
      <c r="N136" s="33">
        <f t="shared" si="60"/>
        <v>63.833525586732655</v>
      </c>
      <c r="O136" s="33">
        <f t="shared" si="60"/>
        <v>18.660077519379843</v>
      </c>
      <c r="P136" s="33">
        <f t="shared" si="60"/>
        <v>37.998365706127672</v>
      </c>
      <c r="Q136" s="33">
        <f t="shared" si="60"/>
        <v>77.592078409245403</v>
      </c>
    </row>
    <row r="137" spans="1:17" ht="36" x14ac:dyDescent="0.25">
      <c r="A137" s="286"/>
      <c r="B137" s="286"/>
      <c r="C137" s="286"/>
      <c r="D137" s="37" t="s">
        <v>174</v>
      </c>
      <c r="E137" s="36" t="s">
        <v>179</v>
      </c>
      <c r="F137" s="35">
        <f>F139+F140+F141+F142+F143</f>
        <v>41689.770000000004</v>
      </c>
      <c r="G137" s="250">
        <f t="shared" ref="G137:I137" si="62">G139+G140+G141+G142+G143</f>
        <v>2580</v>
      </c>
      <c r="H137" s="35">
        <f t="shared" si="62"/>
        <v>10646.8</v>
      </c>
      <c r="I137" s="35">
        <f t="shared" si="62"/>
        <v>28462.97</v>
      </c>
      <c r="J137" s="35">
        <f>J139+J140+J141+J142+J143</f>
        <v>26612.049999999996</v>
      </c>
      <c r="K137" s="35">
        <f t="shared" ref="K137:M137" si="63">K139+K140+K141+K142+K143</f>
        <v>481.43</v>
      </c>
      <c r="L137" s="35">
        <f t="shared" si="63"/>
        <v>4045.61</v>
      </c>
      <c r="M137" s="35">
        <f t="shared" si="63"/>
        <v>22085.01</v>
      </c>
      <c r="N137" s="33">
        <f t="shared" si="60"/>
        <v>63.833525586732655</v>
      </c>
      <c r="O137" s="33">
        <f t="shared" si="60"/>
        <v>18.660077519379843</v>
      </c>
      <c r="P137" s="33">
        <f t="shared" si="60"/>
        <v>37.998365706127672</v>
      </c>
      <c r="Q137" s="33">
        <f t="shared" si="60"/>
        <v>77.592078409245403</v>
      </c>
    </row>
    <row r="138" spans="1:17" x14ac:dyDescent="0.25">
      <c r="A138" s="286"/>
      <c r="B138" s="286"/>
      <c r="C138" s="286"/>
      <c r="D138" s="45"/>
      <c r="E138" s="40" t="s">
        <v>180</v>
      </c>
      <c r="F138" s="35"/>
      <c r="G138" s="250"/>
      <c r="H138" s="35"/>
      <c r="I138" s="35"/>
      <c r="J138" s="35"/>
      <c r="K138" s="35"/>
      <c r="L138" s="35"/>
      <c r="M138" s="35"/>
      <c r="N138" s="33"/>
      <c r="O138" s="33"/>
      <c r="P138" s="33"/>
      <c r="Q138" s="33"/>
    </row>
    <row r="139" spans="1:17" x14ac:dyDescent="0.25">
      <c r="A139" s="286"/>
      <c r="B139" s="286"/>
      <c r="C139" s="288"/>
      <c r="D139" s="290"/>
      <c r="E139" s="40" t="s">
        <v>186</v>
      </c>
      <c r="F139" s="35">
        <f>SUM(G139:I139)</f>
        <v>20095</v>
      </c>
      <c r="G139" s="250"/>
      <c r="H139" s="35"/>
      <c r="I139" s="35">
        <v>20095</v>
      </c>
      <c r="J139" s="35">
        <f>SUM(K139:M139)</f>
        <v>18470.27</v>
      </c>
      <c r="K139" s="35"/>
      <c r="L139" s="35"/>
      <c r="M139" s="35">
        <v>18470.27</v>
      </c>
      <c r="N139" s="33">
        <f t="shared" ref="N139:Q145" si="64">J139/F139*100</f>
        <v>91.914754914157754</v>
      </c>
      <c r="O139" s="33"/>
      <c r="P139" s="33"/>
      <c r="Q139" s="33">
        <f t="shared" ref="Q139:Q142" si="65">M139/I139*100</f>
        <v>91.914754914157754</v>
      </c>
    </row>
    <row r="140" spans="1:17" x14ac:dyDescent="0.25">
      <c r="A140" s="286"/>
      <c r="B140" s="286"/>
      <c r="C140" s="288"/>
      <c r="D140" s="290"/>
      <c r="E140" s="40" t="s">
        <v>187</v>
      </c>
      <c r="F140" s="35">
        <f t="shared" ref="F140:F143" si="66">SUM(G140:I140)</f>
        <v>8025.9</v>
      </c>
      <c r="G140" s="250"/>
      <c r="H140" s="35"/>
      <c r="I140" s="35">
        <f>8025.9</f>
        <v>8025.9</v>
      </c>
      <c r="J140" s="35">
        <f t="shared" ref="J140:J143" si="67">SUM(K140:M140)</f>
        <v>3484.78</v>
      </c>
      <c r="K140" s="35"/>
      <c r="L140" s="35"/>
      <c r="M140" s="35">
        <v>3484.78</v>
      </c>
      <c r="N140" s="33">
        <f t="shared" si="64"/>
        <v>43.41918040344386</v>
      </c>
      <c r="O140" s="33"/>
      <c r="P140" s="33"/>
      <c r="Q140" s="33">
        <f t="shared" si="65"/>
        <v>43.41918040344386</v>
      </c>
    </row>
    <row r="141" spans="1:17" x14ac:dyDescent="0.25">
      <c r="A141" s="286"/>
      <c r="B141" s="286"/>
      <c r="C141" s="288"/>
      <c r="D141" s="290"/>
      <c r="E141" s="40" t="s">
        <v>188</v>
      </c>
      <c r="F141" s="35">
        <f>SUM(G141:I141)</f>
        <v>223.6</v>
      </c>
      <c r="G141" s="250"/>
      <c r="H141" s="35"/>
      <c r="I141" s="35">
        <v>223.6</v>
      </c>
      <c r="J141" s="35">
        <f t="shared" si="67"/>
        <v>107.85</v>
      </c>
      <c r="K141" s="35"/>
      <c r="L141" s="35"/>
      <c r="M141" s="35">
        <v>107.85</v>
      </c>
      <c r="N141" s="33">
        <f t="shared" si="64"/>
        <v>48.233452593917711</v>
      </c>
      <c r="O141" s="33"/>
      <c r="P141" s="33"/>
      <c r="Q141" s="33">
        <f t="shared" si="65"/>
        <v>48.233452593917711</v>
      </c>
    </row>
    <row r="142" spans="1:17" x14ac:dyDescent="0.25">
      <c r="A142" s="286"/>
      <c r="B142" s="286"/>
      <c r="C142" s="288"/>
      <c r="D142" s="46"/>
      <c r="E142" s="47" t="s">
        <v>189</v>
      </c>
      <c r="F142" s="35">
        <f t="shared" si="66"/>
        <v>3118.47</v>
      </c>
      <c r="G142" s="250">
        <v>2580</v>
      </c>
      <c r="H142" s="35">
        <v>420</v>
      </c>
      <c r="I142" s="35">
        <v>118.47</v>
      </c>
      <c r="J142" s="35">
        <f t="shared" si="67"/>
        <v>581.91999999999996</v>
      </c>
      <c r="K142" s="35">
        <v>481.43</v>
      </c>
      <c r="L142" s="35">
        <v>78.38</v>
      </c>
      <c r="M142" s="35">
        <v>22.11</v>
      </c>
      <c r="N142" s="33">
        <f t="shared" si="64"/>
        <v>18.660432840463432</v>
      </c>
      <c r="O142" s="33">
        <f t="shared" si="64"/>
        <v>18.660077519379843</v>
      </c>
      <c r="P142" s="33">
        <f t="shared" si="64"/>
        <v>18.661904761904761</v>
      </c>
      <c r="Q142" s="33">
        <f t="shared" si="65"/>
        <v>18.662952646239553</v>
      </c>
    </row>
    <row r="143" spans="1:17" x14ac:dyDescent="0.25">
      <c r="A143" s="287"/>
      <c r="B143" s="287"/>
      <c r="C143" s="289"/>
      <c r="D143" s="48"/>
      <c r="E143" s="47" t="s">
        <v>190</v>
      </c>
      <c r="F143" s="35">
        <f t="shared" si="66"/>
        <v>10226.799999999999</v>
      </c>
      <c r="G143" s="250"/>
      <c r="H143" s="35">
        <v>10226.799999999999</v>
      </c>
      <c r="I143" s="35"/>
      <c r="J143" s="35">
        <f t="shared" si="67"/>
        <v>3967.23</v>
      </c>
      <c r="K143" s="35"/>
      <c r="L143" s="35">
        <v>3967.23</v>
      </c>
      <c r="M143" s="35"/>
      <c r="N143" s="33">
        <f t="shared" si="64"/>
        <v>38.79248640826065</v>
      </c>
      <c r="O143" s="33"/>
      <c r="P143" s="33">
        <f t="shared" si="64"/>
        <v>38.79248640826065</v>
      </c>
      <c r="Q143" s="33"/>
    </row>
    <row r="144" spans="1:17" ht="24" x14ac:dyDescent="0.25">
      <c r="A144" s="291" t="s">
        <v>191</v>
      </c>
      <c r="B144" s="291" t="s">
        <v>192</v>
      </c>
      <c r="C144" s="292" t="s">
        <v>193</v>
      </c>
      <c r="D144" s="48" t="s">
        <v>185</v>
      </c>
      <c r="E144" s="36"/>
      <c r="F144" s="35">
        <f>F145</f>
        <v>11722.710000000001</v>
      </c>
      <c r="G144" s="250">
        <f t="shared" ref="G144:I144" si="68">G145</f>
        <v>150.94</v>
      </c>
      <c r="H144" s="35">
        <f t="shared" si="68"/>
        <v>24.57</v>
      </c>
      <c r="I144" s="35">
        <f t="shared" si="68"/>
        <v>11547.2</v>
      </c>
      <c r="J144" s="35">
        <f>J145</f>
        <v>9391.67</v>
      </c>
      <c r="K144" s="35">
        <f t="shared" ref="K144:M144" si="69">K145</f>
        <v>150.94</v>
      </c>
      <c r="L144" s="35">
        <f t="shared" si="69"/>
        <v>24.57</v>
      </c>
      <c r="M144" s="35">
        <f t="shared" si="69"/>
        <v>9216.16</v>
      </c>
      <c r="N144" s="33">
        <f>J144/F144*100</f>
        <v>80.11517814566767</v>
      </c>
      <c r="O144" s="33">
        <f t="shared" ref="N144:O145" si="70">K144/G144*100</f>
        <v>100</v>
      </c>
      <c r="P144" s="33">
        <f t="shared" si="64"/>
        <v>100</v>
      </c>
      <c r="Q144" s="33">
        <f t="shared" si="64"/>
        <v>79.812941665511985</v>
      </c>
    </row>
    <row r="145" spans="1:17" ht="36" x14ac:dyDescent="0.25">
      <c r="A145" s="291"/>
      <c r="B145" s="291"/>
      <c r="C145" s="292"/>
      <c r="D145" s="37" t="s">
        <v>174</v>
      </c>
      <c r="E145" s="36" t="s">
        <v>179</v>
      </c>
      <c r="F145" s="35">
        <f t="shared" ref="F145:M145" si="71">SUM(F147:F150)</f>
        <v>11722.710000000001</v>
      </c>
      <c r="G145" s="250">
        <f t="shared" si="71"/>
        <v>150.94</v>
      </c>
      <c r="H145" s="35">
        <f t="shared" si="71"/>
        <v>24.57</v>
      </c>
      <c r="I145" s="35">
        <f t="shared" si="71"/>
        <v>11547.2</v>
      </c>
      <c r="J145" s="35">
        <f t="shared" si="71"/>
        <v>9391.67</v>
      </c>
      <c r="K145" s="35">
        <f t="shared" si="71"/>
        <v>150.94</v>
      </c>
      <c r="L145" s="35">
        <f t="shared" si="71"/>
        <v>24.57</v>
      </c>
      <c r="M145" s="35">
        <f t="shared" si="71"/>
        <v>9216.16</v>
      </c>
      <c r="N145" s="33">
        <f t="shared" si="70"/>
        <v>80.11517814566767</v>
      </c>
      <c r="O145" s="33">
        <f t="shared" si="70"/>
        <v>100</v>
      </c>
      <c r="P145" s="33">
        <f t="shared" si="64"/>
        <v>100</v>
      </c>
      <c r="Q145" s="33">
        <f>M145/I145*100</f>
        <v>79.812941665511985</v>
      </c>
    </row>
    <row r="146" spans="1:17" x14ac:dyDescent="0.25">
      <c r="A146" s="291"/>
      <c r="B146" s="291"/>
      <c r="C146" s="292"/>
      <c r="D146" s="45"/>
      <c r="E146" s="40" t="s">
        <v>180</v>
      </c>
      <c r="F146" s="35"/>
      <c r="G146" s="250"/>
      <c r="H146" s="35"/>
      <c r="I146" s="35"/>
      <c r="J146" s="35"/>
      <c r="K146" s="35"/>
      <c r="L146" s="35"/>
      <c r="M146" s="35"/>
      <c r="N146" s="33"/>
      <c r="O146" s="33"/>
      <c r="P146" s="33"/>
      <c r="Q146" s="33"/>
    </row>
    <row r="147" spans="1:17" x14ac:dyDescent="0.25">
      <c r="A147" s="291"/>
      <c r="B147" s="291"/>
      <c r="C147" s="292"/>
      <c r="D147" s="290"/>
      <c r="E147" s="40" t="s">
        <v>194</v>
      </c>
      <c r="F147" s="35">
        <f>I147</f>
        <v>8117</v>
      </c>
      <c r="G147" s="250"/>
      <c r="H147" s="35"/>
      <c r="I147" s="35">
        <v>8117</v>
      </c>
      <c r="J147" s="35">
        <f>M147</f>
        <v>8086.94</v>
      </c>
      <c r="K147" s="35"/>
      <c r="L147" s="35"/>
      <c r="M147" s="35">
        <v>8086.94</v>
      </c>
      <c r="N147" s="33">
        <f t="shared" ref="N147:P152" si="72">J147/F147*100</f>
        <v>99.629666132807685</v>
      </c>
      <c r="O147" s="33"/>
      <c r="P147" s="33"/>
      <c r="Q147" s="33">
        <f t="shared" ref="Q147:Q152" si="73">M147/I147*100</f>
        <v>99.629666132807685</v>
      </c>
    </row>
    <row r="148" spans="1:17" x14ac:dyDescent="0.25">
      <c r="A148" s="291"/>
      <c r="B148" s="291"/>
      <c r="C148" s="292"/>
      <c r="D148" s="290"/>
      <c r="E148" s="40" t="s">
        <v>195</v>
      </c>
      <c r="F148" s="35">
        <f>I148</f>
        <v>3388.57</v>
      </c>
      <c r="G148" s="250"/>
      <c r="H148" s="35"/>
      <c r="I148" s="35">
        <v>3388.57</v>
      </c>
      <c r="J148" s="35">
        <f>M148</f>
        <v>1106.54</v>
      </c>
      <c r="K148" s="35"/>
      <c r="L148" s="35"/>
      <c r="M148" s="35">
        <v>1106.54</v>
      </c>
      <c r="N148" s="33">
        <f t="shared" si="72"/>
        <v>32.655072788816518</v>
      </c>
      <c r="O148" s="33"/>
      <c r="P148" s="33"/>
      <c r="Q148" s="33">
        <f t="shared" si="73"/>
        <v>32.655072788816518</v>
      </c>
    </row>
    <row r="149" spans="1:17" x14ac:dyDescent="0.25">
      <c r="A149" s="291"/>
      <c r="B149" s="291"/>
      <c r="C149" s="292"/>
      <c r="D149" s="290"/>
      <c r="E149" s="40" t="s">
        <v>196</v>
      </c>
      <c r="F149" s="35">
        <f>I149</f>
        <v>34.700000000000003</v>
      </c>
      <c r="G149" s="250"/>
      <c r="H149" s="35"/>
      <c r="I149" s="35">
        <v>34.700000000000003</v>
      </c>
      <c r="J149" s="35">
        <f>M149</f>
        <v>15.75</v>
      </c>
      <c r="K149" s="35"/>
      <c r="L149" s="35"/>
      <c r="M149" s="35">
        <v>15.75</v>
      </c>
      <c r="N149" s="33">
        <f t="shared" si="72"/>
        <v>45.389048991354464</v>
      </c>
      <c r="O149" s="33"/>
      <c r="P149" s="33"/>
      <c r="Q149" s="33">
        <f t="shared" si="73"/>
        <v>45.389048991354464</v>
      </c>
    </row>
    <row r="150" spans="1:17" x14ac:dyDescent="0.25">
      <c r="A150" s="291"/>
      <c r="B150" s="291"/>
      <c r="C150" s="292"/>
      <c r="D150" s="293"/>
      <c r="E150" s="40" t="s">
        <v>197</v>
      </c>
      <c r="F150" s="35">
        <f>G150+H150+I150</f>
        <v>182.44</v>
      </c>
      <c r="G150" s="250">
        <v>150.94</v>
      </c>
      <c r="H150" s="35">
        <v>24.57</v>
      </c>
      <c r="I150" s="35">
        <v>6.93</v>
      </c>
      <c r="J150" s="35">
        <f>K150+L150+M150</f>
        <v>182.44</v>
      </c>
      <c r="K150" s="35">
        <v>150.94</v>
      </c>
      <c r="L150" s="35">
        <v>24.57</v>
      </c>
      <c r="M150" s="35">
        <v>6.93</v>
      </c>
      <c r="N150" s="33">
        <f t="shared" si="72"/>
        <v>100</v>
      </c>
      <c r="O150" s="33">
        <f t="shared" si="72"/>
        <v>100</v>
      </c>
      <c r="P150" s="33">
        <f t="shared" si="72"/>
        <v>100</v>
      </c>
      <c r="Q150" s="33">
        <f t="shared" si="73"/>
        <v>100</v>
      </c>
    </row>
    <row r="151" spans="1:17" ht="24" x14ac:dyDescent="0.25">
      <c r="A151" s="291" t="s">
        <v>198</v>
      </c>
      <c r="B151" s="291" t="s">
        <v>199</v>
      </c>
      <c r="C151" s="291" t="s">
        <v>200</v>
      </c>
      <c r="D151" s="44" t="s">
        <v>185</v>
      </c>
      <c r="E151" s="36"/>
      <c r="F151" s="35">
        <f>F152</f>
        <v>19903</v>
      </c>
      <c r="G151" s="250">
        <f t="shared" ref="G151:I151" si="74">G152</f>
        <v>0</v>
      </c>
      <c r="H151" s="35">
        <f t="shared" si="74"/>
        <v>0</v>
      </c>
      <c r="I151" s="35">
        <f t="shared" si="74"/>
        <v>19903</v>
      </c>
      <c r="J151" s="35">
        <f>J152</f>
        <v>15902.94</v>
      </c>
      <c r="K151" s="35">
        <f t="shared" ref="K151:M151" si="75">K152</f>
        <v>0</v>
      </c>
      <c r="L151" s="35">
        <f t="shared" si="75"/>
        <v>0</v>
      </c>
      <c r="M151" s="35">
        <f t="shared" si="75"/>
        <v>15902.94</v>
      </c>
      <c r="N151" s="33">
        <f t="shared" si="72"/>
        <v>79.902225795106261</v>
      </c>
      <c r="O151" s="33"/>
      <c r="P151" s="33"/>
      <c r="Q151" s="33">
        <f t="shared" si="73"/>
        <v>79.902225795106261</v>
      </c>
    </row>
    <row r="152" spans="1:17" ht="36" x14ac:dyDescent="0.25">
      <c r="A152" s="291"/>
      <c r="B152" s="291"/>
      <c r="C152" s="291"/>
      <c r="D152" s="37" t="s">
        <v>174</v>
      </c>
      <c r="E152" s="36" t="s">
        <v>179</v>
      </c>
      <c r="F152" s="35">
        <f>F154+F155+F156</f>
        <v>19903</v>
      </c>
      <c r="G152" s="250">
        <f t="shared" ref="G152:H152" si="76">G154+G155+G156</f>
        <v>0</v>
      </c>
      <c r="H152" s="35">
        <f t="shared" si="76"/>
        <v>0</v>
      </c>
      <c r="I152" s="35">
        <f>SUM(I154:I156)</f>
        <v>19903</v>
      </c>
      <c r="J152" s="35">
        <f>J154+J155+J156</f>
        <v>15902.94</v>
      </c>
      <c r="K152" s="35">
        <f t="shared" ref="K152:L152" si="77">K154+K155+K156</f>
        <v>0</v>
      </c>
      <c r="L152" s="35">
        <f t="shared" si="77"/>
        <v>0</v>
      </c>
      <c r="M152" s="35">
        <f>SUM(M154:M156)</f>
        <v>15902.94</v>
      </c>
      <c r="N152" s="33">
        <f t="shared" si="72"/>
        <v>79.902225795106261</v>
      </c>
      <c r="O152" s="33"/>
      <c r="P152" s="33"/>
      <c r="Q152" s="33">
        <f t="shared" si="73"/>
        <v>79.902225795106261</v>
      </c>
    </row>
    <row r="153" spans="1:17" x14ac:dyDescent="0.25">
      <c r="A153" s="291"/>
      <c r="B153" s="291"/>
      <c r="C153" s="291"/>
      <c r="D153" s="49"/>
      <c r="E153" s="40" t="s">
        <v>180</v>
      </c>
      <c r="F153" s="35"/>
      <c r="G153" s="250"/>
      <c r="H153" s="35"/>
      <c r="I153" s="35"/>
      <c r="J153" s="35"/>
      <c r="K153" s="35"/>
      <c r="L153" s="35"/>
      <c r="M153" s="35"/>
      <c r="N153" s="33"/>
      <c r="O153" s="33"/>
      <c r="P153" s="33"/>
      <c r="Q153" s="33"/>
    </row>
    <row r="154" spans="1:17" x14ac:dyDescent="0.25">
      <c r="A154" s="291"/>
      <c r="B154" s="291"/>
      <c r="C154" s="291"/>
      <c r="D154" s="299"/>
      <c r="E154" s="40" t="s">
        <v>201</v>
      </c>
      <c r="F154" s="35">
        <f>I154</f>
        <v>14455</v>
      </c>
      <c r="G154" s="250"/>
      <c r="H154" s="35"/>
      <c r="I154" s="35">
        <v>14455</v>
      </c>
      <c r="J154" s="35">
        <f>M154</f>
        <v>14410.61</v>
      </c>
      <c r="K154" s="35"/>
      <c r="L154" s="35"/>
      <c r="M154" s="35">
        <v>14410.61</v>
      </c>
      <c r="N154" s="33">
        <f t="shared" ref="N154:P158" si="78">J154/F154*100</f>
        <v>99.692909028017993</v>
      </c>
      <c r="O154" s="33"/>
      <c r="P154" s="33"/>
      <c r="Q154" s="33">
        <f t="shared" ref="Q154:Q158" si="79">M154/I154*100</f>
        <v>99.692909028017993</v>
      </c>
    </row>
    <row r="155" spans="1:17" x14ac:dyDescent="0.25">
      <c r="A155" s="291"/>
      <c r="B155" s="291"/>
      <c r="C155" s="291"/>
      <c r="D155" s="299"/>
      <c r="E155" s="40" t="s">
        <v>202</v>
      </c>
      <c r="F155" s="35">
        <f>I155</f>
        <v>5139.2999999999993</v>
      </c>
      <c r="G155" s="250"/>
      <c r="H155" s="35"/>
      <c r="I155" s="35">
        <v>5139.2999999999993</v>
      </c>
      <c r="J155" s="35">
        <f>M155</f>
        <v>1339.76</v>
      </c>
      <c r="K155" s="35"/>
      <c r="L155" s="35"/>
      <c r="M155" s="35">
        <v>1339.76</v>
      </c>
      <c r="N155" s="33">
        <f t="shared" si="78"/>
        <v>26.068919891814062</v>
      </c>
      <c r="O155" s="33"/>
      <c r="P155" s="33"/>
      <c r="Q155" s="33">
        <f t="shared" si="79"/>
        <v>26.068919891814062</v>
      </c>
    </row>
    <row r="156" spans="1:17" x14ac:dyDescent="0.25">
      <c r="A156" s="291"/>
      <c r="B156" s="291"/>
      <c r="C156" s="291"/>
      <c r="D156" s="300"/>
      <c r="E156" s="40" t="s">
        <v>203</v>
      </c>
      <c r="F156" s="35">
        <f>I156</f>
        <v>308.7</v>
      </c>
      <c r="G156" s="250"/>
      <c r="H156" s="35"/>
      <c r="I156" s="35">
        <v>308.7</v>
      </c>
      <c r="J156" s="35">
        <f>M156</f>
        <v>152.57</v>
      </c>
      <c r="K156" s="35"/>
      <c r="L156" s="35"/>
      <c r="M156" s="35">
        <v>152.57</v>
      </c>
      <c r="N156" s="33">
        <f t="shared" si="78"/>
        <v>49.423388402980237</v>
      </c>
      <c r="O156" s="33"/>
      <c r="P156" s="33"/>
      <c r="Q156" s="33">
        <f t="shared" si="79"/>
        <v>49.423388402980237</v>
      </c>
    </row>
    <row r="157" spans="1:17" ht="24" x14ac:dyDescent="0.25">
      <c r="A157" s="301" t="s">
        <v>204</v>
      </c>
      <c r="B157" s="301" t="s">
        <v>205</v>
      </c>
      <c r="C157" s="302" t="s">
        <v>206</v>
      </c>
      <c r="D157" s="50" t="s">
        <v>185</v>
      </c>
      <c r="E157" s="51"/>
      <c r="F157" s="52">
        <f>F158</f>
        <v>102.72999999999999</v>
      </c>
      <c r="G157" s="251">
        <f t="shared" ref="G157:I157" si="80">G158</f>
        <v>100</v>
      </c>
      <c r="H157" s="52">
        <f t="shared" si="80"/>
        <v>2.13</v>
      </c>
      <c r="I157" s="52">
        <f t="shared" si="80"/>
        <v>0.6</v>
      </c>
      <c r="J157" s="52">
        <f>J158</f>
        <v>102.72999999999999</v>
      </c>
      <c r="K157" s="52">
        <f>K158</f>
        <v>100</v>
      </c>
      <c r="L157" s="52">
        <f t="shared" ref="L157:M157" si="81">L158</f>
        <v>2.13</v>
      </c>
      <c r="M157" s="52">
        <f t="shared" si="81"/>
        <v>0.6</v>
      </c>
      <c r="N157" s="33">
        <f t="shared" si="78"/>
        <v>100</v>
      </c>
      <c r="O157" s="33">
        <f t="shared" si="78"/>
        <v>100</v>
      </c>
      <c r="P157" s="33">
        <f t="shared" si="78"/>
        <v>100</v>
      </c>
      <c r="Q157" s="33">
        <f t="shared" si="79"/>
        <v>100</v>
      </c>
    </row>
    <row r="158" spans="1:17" ht="36" x14ac:dyDescent="0.25">
      <c r="A158" s="301"/>
      <c r="B158" s="301"/>
      <c r="C158" s="302"/>
      <c r="D158" s="37" t="s">
        <v>174</v>
      </c>
      <c r="E158" s="51" t="s">
        <v>179</v>
      </c>
      <c r="F158" s="52">
        <f>F160+F161</f>
        <v>102.72999999999999</v>
      </c>
      <c r="G158" s="251">
        <f t="shared" ref="G158:M158" si="82">G160+G161</f>
        <v>100</v>
      </c>
      <c r="H158" s="52">
        <f t="shared" si="82"/>
        <v>2.13</v>
      </c>
      <c r="I158" s="52">
        <f t="shared" si="82"/>
        <v>0.6</v>
      </c>
      <c r="J158" s="52">
        <f>J160+J161</f>
        <v>102.72999999999999</v>
      </c>
      <c r="K158" s="52">
        <f>K160+K161</f>
        <v>100</v>
      </c>
      <c r="L158" s="52">
        <f t="shared" si="82"/>
        <v>2.13</v>
      </c>
      <c r="M158" s="52">
        <f t="shared" si="82"/>
        <v>0.6</v>
      </c>
      <c r="N158" s="33">
        <f t="shared" si="78"/>
        <v>100</v>
      </c>
      <c r="O158" s="33">
        <f t="shared" si="78"/>
        <v>100</v>
      </c>
      <c r="P158" s="33">
        <f t="shared" si="78"/>
        <v>100</v>
      </c>
      <c r="Q158" s="33">
        <f t="shared" si="79"/>
        <v>100</v>
      </c>
    </row>
    <row r="159" spans="1:17" x14ac:dyDescent="0.25">
      <c r="A159" s="301"/>
      <c r="B159" s="301"/>
      <c r="C159" s="302"/>
      <c r="D159" s="53"/>
      <c r="E159" s="47" t="s">
        <v>180</v>
      </c>
      <c r="F159" s="52"/>
      <c r="G159" s="251"/>
      <c r="H159" s="52"/>
      <c r="I159" s="52"/>
      <c r="J159" s="52"/>
      <c r="K159" s="52"/>
      <c r="L159" s="52"/>
      <c r="M159" s="52"/>
      <c r="N159" s="33"/>
      <c r="O159" s="33"/>
      <c r="P159" s="33"/>
      <c r="Q159" s="33"/>
    </row>
    <row r="160" spans="1:17" x14ac:dyDescent="0.25">
      <c r="A160" s="301"/>
      <c r="B160" s="301"/>
      <c r="C160" s="302"/>
      <c r="D160" s="53"/>
      <c r="E160" s="47" t="s">
        <v>207</v>
      </c>
      <c r="F160" s="52">
        <f>G160+H160+I160</f>
        <v>102.72999999999999</v>
      </c>
      <c r="G160" s="251">
        <v>100</v>
      </c>
      <c r="H160" s="52">
        <v>2.13</v>
      </c>
      <c r="I160" s="52">
        <v>0.6</v>
      </c>
      <c r="J160" s="52">
        <f>K160+L160+M160</f>
        <v>102.72999999999999</v>
      </c>
      <c r="K160" s="52">
        <v>100</v>
      </c>
      <c r="L160" s="52">
        <v>2.13</v>
      </c>
      <c r="M160" s="52">
        <v>0.6</v>
      </c>
      <c r="N160" s="33">
        <f t="shared" ref="N160:Q163" si="83">J160/F160*100</f>
        <v>100</v>
      </c>
      <c r="O160" s="33">
        <f t="shared" si="83"/>
        <v>100</v>
      </c>
      <c r="P160" s="33">
        <f t="shared" si="83"/>
        <v>100</v>
      </c>
      <c r="Q160" s="33">
        <f t="shared" si="83"/>
        <v>100</v>
      </c>
    </row>
    <row r="161" spans="1:17" x14ac:dyDescent="0.25">
      <c r="A161" s="301"/>
      <c r="B161" s="301"/>
      <c r="C161" s="302"/>
      <c r="D161" s="54"/>
      <c r="E161" s="47" t="s">
        <v>208</v>
      </c>
      <c r="F161" s="52">
        <f>G161+H161+I161</f>
        <v>0</v>
      </c>
      <c r="G161" s="251"/>
      <c r="H161" s="52"/>
      <c r="I161" s="52"/>
      <c r="J161" s="52">
        <f>K161+L161+M161</f>
        <v>0</v>
      </c>
      <c r="K161" s="52"/>
      <c r="L161" s="52"/>
      <c r="M161" s="52"/>
      <c r="N161" s="33"/>
      <c r="O161" s="33"/>
      <c r="P161" s="33"/>
      <c r="Q161" s="33"/>
    </row>
    <row r="162" spans="1:17" ht="24" x14ac:dyDescent="0.25">
      <c r="A162" s="295" t="s">
        <v>209</v>
      </c>
      <c r="B162" s="295" t="s">
        <v>210</v>
      </c>
      <c r="C162" s="292" t="s">
        <v>211</v>
      </c>
      <c r="D162" s="30" t="s">
        <v>185</v>
      </c>
      <c r="E162" s="36"/>
      <c r="F162" s="32">
        <f>F163</f>
        <v>806.8</v>
      </c>
      <c r="G162" s="249">
        <f>G163</f>
        <v>0</v>
      </c>
      <c r="H162" s="32">
        <f t="shared" ref="H162" si="84">H163</f>
        <v>0</v>
      </c>
      <c r="I162" s="35">
        <f>I163</f>
        <v>806.8</v>
      </c>
      <c r="J162" s="32">
        <f>J163</f>
        <v>756.8</v>
      </c>
      <c r="K162" s="32">
        <f t="shared" ref="K162:L162" si="85">K163</f>
        <v>0</v>
      </c>
      <c r="L162" s="32">
        <f t="shared" si="85"/>
        <v>0</v>
      </c>
      <c r="M162" s="35">
        <f>M163</f>
        <v>756.8</v>
      </c>
      <c r="N162" s="33">
        <f t="shared" si="83"/>
        <v>93.802677243430836</v>
      </c>
      <c r="O162" s="33"/>
      <c r="P162" s="33"/>
      <c r="Q162" s="33">
        <f t="shared" si="83"/>
        <v>93.802677243430836</v>
      </c>
    </row>
    <row r="163" spans="1:17" ht="36" x14ac:dyDescent="0.25">
      <c r="A163" s="295"/>
      <c r="B163" s="295"/>
      <c r="C163" s="292"/>
      <c r="D163" s="37" t="s">
        <v>174</v>
      </c>
      <c r="E163" s="38" t="s">
        <v>179</v>
      </c>
      <c r="F163" s="35">
        <f>F165</f>
        <v>806.8</v>
      </c>
      <c r="G163" s="250">
        <f t="shared" ref="G163:H163" si="86">G165</f>
        <v>0</v>
      </c>
      <c r="H163" s="35">
        <f t="shared" si="86"/>
        <v>0</v>
      </c>
      <c r="I163" s="35">
        <f>I165</f>
        <v>806.8</v>
      </c>
      <c r="J163" s="35">
        <f>J165</f>
        <v>756.8</v>
      </c>
      <c r="K163" s="35">
        <f>K167+K171</f>
        <v>0</v>
      </c>
      <c r="L163" s="35">
        <f t="shared" ref="L163:M163" si="87">L167+L171</f>
        <v>0</v>
      </c>
      <c r="M163" s="35">
        <f t="shared" si="87"/>
        <v>756.8</v>
      </c>
      <c r="N163" s="33">
        <f t="shared" si="83"/>
        <v>93.802677243430836</v>
      </c>
      <c r="O163" s="33"/>
      <c r="P163" s="33"/>
      <c r="Q163" s="33">
        <f t="shared" si="83"/>
        <v>93.802677243430836</v>
      </c>
    </row>
    <row r="164" spans="1:17" x14ac:dyDescent="0.25">
      <c r="A164" s="295"/>
      <c r="B164" s="295"/>
      <c r="C164" s="292"/>
      <c r="D164" s="53"/>
      <c r="E164" s="38" t="s">
        <v>180</v>
      </c>
      <c r="F164" s="35"/>
      <c r="G164" s="250"/>
      <c r="H164" s="35"/>
      <c r="I164" s="35"/>
      <c r="J164" s="35"/>
      <c r="K164" s="35"/>
      <c r="L164" s="35"/>
      <c r="M164" s="35"/>
      <c r="N164" s="33"/>
      <c r="O164" s="33"/>
      <c r="P164" s="33"/>
      <c r="Q164" s="33"/>
    </row>
    <row r="165" spans="1:17" x14ac:dyDescent="0.25">
      <c r="A165" s="295"/>
      <c r="B165" s="295"/>
      <c r="C165" s="292"/>
      <c r="D165" s="54"/>
      <c r="E165" s="43" t="s">
        <v>212</v>
      </c>
      <c r="F165" s="35">
        <f>F167+F171</f>
        <v>806.8</v>
      </c>
      <c r="G165" s="250"/>
      <c r="H165" s="35"/>
      <c r="I165" s="35">
        <f>I167+I171</f>
        <v>806.8</v>
      </c>
      <c r="J165" s="35">
        <f>J167+J171</f>
        <v>756.8</v>
      </c>
      <c r="K165" s="35"/>
      <c r="L165" s="35"/>
      <c r="M165" s="35">
        <f>M167+M171</f>
        <v>756.8</v>
      </c>
      <c r="N165" s="33">
        <f t="shared" ref="N165:N167" si="88">J165/F165*100</f>
        <v>93.802677243430836</v>
      </c>
      <c r="O165" s="33"/>
      <c r="P165" s="33"/>
      <c r="Q165" s="33">
        <f t="shared" ref="Q165:Q167" si="89">M165/I165*100</f>
        <v>93.802677243430836</v>
      </c>
    </row>
    <row r="166" spans="1:17" ht="24" x14ac:dyDescent="0.25">
      <c r="A166" s="296" t="s">
        <v>213</v>
      </c>
      <c r="B166" s="296" t="s">
        <v>214</v>
      </c>
      <c r="C166" s="285" t="s">
        <v>215</v>
      </c>
      <c r="D166" s="54" t="s">
        <v>185</v>
      </c>
      <c r="E166" s="43"/>
      <c r="F166" s="35">
        <f>F167</f>
        <v>165.8</v>
      </c>
      <c r="G166" s="250">
        <f t="shared" ref="G166:H166" si="90">G167</f>
        <v>0</v>
      </c>
      <c r="H166" s="35">
        <f t="shared" si="90"/>
        <v>0</v>
      </c>
      <c r="I166" s="35">
        <f>I167</f>
        <v>165.8</v>
      </c>
      <c r="J166" s="35">
        <f>J167</f>
        <v>115.8</v>
      </c>
      <c r="K166" s="35">
        <f t="shared" ref="K166:M166" si="91">K167</f>
        <v>0</v>
      </c>
      <c r="L166" s="35">
        <f t="shared" si="91"/>
        <v>0</v>
      </c>
      <c r="M166" s="35">
        <f t="shared" si="91"/>
        <v>115.8</v>
      </c>
      <c r="N166" s="33">
        <f t="shared" si="88"/>
        <v>69.843184559710494</v>
      </c>
      <c r="O166" s="33"/>
      <c r="P166" s="33"/>
      <c r="Q166" s="33">
        <f t="shared" si="89"/>
        <v>69.843184559710494</v>
      </c>
    </row>
    <row r="167" spans="1:17" ht="36" x14ac:dyDescent="0.25">
      <c r="A167" s="297"/>
      <c r="B167" s="297"/>
      <c r="C167" s="286"/>
      <c r="D167" s="37" t="s">
        <v>174</v>
      </c>
      <c r="E167" s="43" t="s">
        <v>179</v>
      </c>
      <c r="F167" s="35">
        <f>F169</f>
        <v>165.8</v>
      </c>
      <c r="G167" s="250">
        <f t="shared" ref="G167:H167" si="92">G169</f>
        <v>0</v>
      </c>
      <c r="H167" s="35">
        <f t="shared" si="92"/>
        <v>0</v>
      </c>
      <c r="I167" s="35">
        <f>I169</f>
        <v>165.8</v>
      </c>
      <c r="J167" s="35">
        <f>J169</f>
        <v>115.8</v>
      </c>
      <c r="K167" s="35">
        <f>K169</f>
        <v>0</v>
      </c>
      <c r="L167" s="35">
        <f t="shared" ref="L167" si="93">L169</f>
        <v>0</v>
      </c>
      <c r="M167" s="35">
        <f>M169</f>
        <v>115.8</v>
      </c>
      <c r="N167" s="33">
        <f t="shared" si="88"/>
        <v>69.843184559710494</v>
      </c>
      <c r="O167" s="33"/>
      <c r="P167" s="33"/>
      <c r="Q167" s="33">
        <f t="shared" si="89"/>
        <v>69.843184559710494</v>
      </c>
    </row>
    <row r="168" spans="1:17" x14ac:dyDescent="0.25">
      <c r="A168" s="297"/>
      <c r="B168" s="297"/>
      <c r="C168" s="286"/>
      <c r="D168" s="54"/>
      <c r="E168" s="43" t="s">
        <v>180</v>
      </c>
      <c r="F168" s="35"/>
      <c r="G168" s="250"/>
      <c r="H168" s="35"/>
      <c r="I168" s="35"/>
      <c r="J168" s="52"/>
      <c r="K168" s="52"/>
      <c r="L168" s="52"/>
      <c r="M168" s="52"/>
      <c r="N168" s="33"/>
      <c r="O168" s="33"/>
      <c r="P168" s="33"/>
      <c r="Q168" s="33"/>
    </row>
    <row r="169" spans="1:17" x14ac:dyDescent="0.25">
      <c r="A169" s="298"/>
      <c r="B169" s="298"/>
      <c r="C169" s="287"/>
      <c r="D169" s="54"/>
      <c r="E169" s="43" t="s">
        <v>216</v>
      </c>
      <c r="F169" s="52">
        <f>G169+H169+I169</f>
        <v>165.8</v>
      </c>
      <c r="G169" s="250"/>
      <c r="H169" s="35"/>
      <c r="I169" s="35">
        <v>165.8</v>
      </c>
      <c r="J169" s="52">
        <f>K169+L169+M169</f>
        <v>115.8</v>
      </c>
      <c r="K169" s="52"/>
      <c r="L169" s="52"/>
      <c r="M169" s="52">
        <v>115.8</v>
      </c>
      <c r="N169" s="33">
        <f t="shared" ref="N169:N171" si="94">J169/F169*100</f>
        <v>69.843184559710494</v>
      </c>
      <c r="O169" s="33"/>
      <c r="P169" s="33"/>
      <c r="Q169" s="33">
        <f t="shared" ref="Q169:Q170" si="95">M169/I169*100</f>
        <v>69.843184559710494</v>
      </c>
    </row>
    <row r="170" spans="1:17" ht="24" x14ac:dyDescent="0.25">
      <c r="A170" s="291" t="s">
        <v>217</v>
      </c>
      <c r="B170" s="291" t="s">
        <v>218</v>
      </c>
      <c r="C170" s="292" t="s">
        <v>219</v>
      </c>
      <c r="D170" s="44" t="s">
        <v>185</v>
      </c>
      <c r="E170" s="36"/>
      <c r="F170" s="35">
        <f>F171</f>
        <v>641</v>
      </c>
      <c r="G170" s="250">
        <f t="shared" ref="G170:H170" si="96">G171</f>
        <v>0</v>
      </c>
      <c r="H170" s="35">
        <f t="shared" si="96"/>
        <v>0</v>
      </c>
      <c r="I170" s="35">
        <f>I171</f>
        <v>641</v>
      </c>
      <c r="J170" s="52">
        <f>K170+L170+M170</f>
        <v>641</v>
      </c>
      <c r="K170" s="52">
        <f>K171</f>
        <v>0</v>
      </c>
      <c r="L170" s="52">
        <f t="shared" ref="L170:M170" si="97">L171</f>
        <v>0</v>
      </c>
      <c r="M170" s="52">
        <f t="shared" si="97"/>
        <v>641</v>
      </c>
      <c r="N170" s="33">
        <f t="shared" si="94"/>
        <v>100</v>
      </c>
      <c r="O170" s="33"/>
      <c r="P170" s="33"/>
      <c r="Q170" s="33">
        <f t="shared" si="95"/>
        <v>100</v>
      </c>
    </row>
    <row r="171" spans="1:17" ht="36" x14ac:dyDescent="0.25">
      <c r="A171" s="291"/>
      <c r="B171" s="291"/>
      <c r="C171" s="292"/>
      <c r="D171" s="37" t="s">
        <v>174</v>
      </c>
      <c r="E171" s="36" t="s">
        <v>179</v>
      </c>
      <c r="F171" s="35">
        <f>F173</f>
        <v>641</v>
      </c>
      <c r="G171" s="250">
        <f t="shared" ref="G171:H171" si="98">G173</f>
        <v>0</v>
      </c>
      <c r="H171" s="35">
        <f t="shared" si="98"/>
        <v>0</v>
      </c>
      <c r="I171" s="35">
        <f>I173</f>
        <v>641</v>
      </c>
      <c r="J171" s="35">
        <f>J173</f>
        <v>641</v>
      </c>
      <c r="K171" s="35">
        <f>K173</f>
        <v>0</v>
      </c>
      <c r="L171" s="35">
        <f t="shared" ref="L171:M171" si="99">L173</f>
        <v>0</v>
      </c>
      <c r="M171" s="35">
        <f t="shared" si="99"/>
        <v>641</v>
      </c>
      <c r="N171" s="33">
        <f t="shared" si="94"/>
        <v>100</v>
      </c>
      <c r="O171" s="33"/>
      <c r="P171" s="33"/>
      <c r="Q171" s="33">
        <f>M171/I171*100</f>
        <v>100</v>
      </c>
    </row>
    <row r="172" spans="1:17" x14ac:dyDescent="0.25">
      <c r="A172" s="291"/>
      <c r="B172" s="291"/>
      <c r="C172" s="292"/>
      <c r="D172" s="45"/>
      <c r="E172" s="40" t="s">
        <v>180</v>
      </c>
      <c r="F172" s="35"/>
      <c r="G172" s="250"/>
      <c r="H172" s="35"/>
      <c r="I172" s="35"/>
      <c r="J172" s="35"/>
      <c r="K172" s="35"/>
      <c r="L172" s="35"/>
      <c r="M172" s="35"/>
      <c r="N172" s="33"/>
      <c r="O172" s="33"/>
      <c r="P172" s="33"/>
      <c r="Q172" s="33"/>
    </row>
    <row r="173" spans="1:17" x14ac:dyDescent="0.25">
      <c r="A173" s="291"/>
      <c r="B173" s="291"/>
      <c r="C173" s="292"/>
      <c r="D173" s="55"/>
      <c r="E173" s="40" t="s">
        <v>220</v>
      </c>
      <c r="F173" s="52">
        <f>G173+H173+I173</f>
        <v>641</v>
      </c>
      <c r="G173" s="250"/>
      <c r="H173" s="35"/>
      <c r="I173" s="35">
        <v>641</v>
      </c>
      <c r="J173" s="52">
        <f>K173+L173+M173</f>
        <v>641</v>
      </c>
      <c r="K173" s="35"/>
      <c r="L173" s="35"/>
      <c r="M173" s="35">
        <v>641</v>
      </c>
      <c r="N173" s="33">
        <f t="shared" ref="N173:N175" si="100">J173/F173*100</f>
        <v>100</v>
      </c>
      <c r="O173" s="33"/>
      <c r="P173" s="33"/>
      <c r="Q173" s="33">
        <f t="shared" ref="Q173:Q175" si="101">M173/I173*100</f>
        <v>100</v>
      </c>
    </row>
    <row r="174" spans="1:17" ht="24" x14ac:dyDescent="0.25">
      <c r="A174" s="295" t="s">
        <v>221</v>
      </c>
      <c r="B174" s="295" t="s">
        <v>222</v>
      </c>
      <c r="C174" s="292" t="s">
        <v>223</v>
      </c>
      <c r="D174" s="30" t="s">
        <v>185</v>
      </c>
      <c r="E174" s="36"/>
      <c r="F174" s="32">
        <f>F177</f>
        <v>1381</v>
      </c>
      <c r="G174" s="249">
        <f t="shared" ref="G174:H174" si="102">G177</f>
        <v>0</v>
      </c>
      <c r="H174" s="32">
        <f t="shared" si="102"/>
        <v>0</v>
      </c>
      <c r="I174" s="35">
        <f>I177</f>
        <v>1381</v>
      </c>
      <c r="J174" s="32">
        <f>J177</f>
        <v>760.26</v>
      </c>
      <c r="K174" s="32">
        <f t="shared" ref="K174:L174" si="103">K177</f>
        <v>0</v>
      </c>
      <c r="L174" s="32">
        <f t="shared" si="103"/>
        <v>0</v>
      </c>
      <c r="M174" s="35">
        <f>M177</f>
        <v>760.26</v>
      </c>
      <c r="N174" s="33">
        <f t="shared" si="100"/>
        <v>55.051412020275158</v>
      </c>
      <c r="O174" s="33"/>
      <c r="P174" s="33"/>
      <c r="Q174" s="33">
        <f t="shared" si="101"/>
        <v>55.051412020275158</v>
      </c>
    </row>
    <row r="175" spans="1:17" ht="36" x14ac:dyDescent="0.25">
      <c r="A175" s="295"/>
      <c r="B175" s="295"/>
      <c r="C175" s="292"/>
      <c r="D175" s="37" t="s">
        <v>174</v>
      </c>
      <c r="E175" s="38" t="s">
        <v>179</v>
      </c>
      <c r="F175" s="32">
        <f>F177</f>
        <v>1381</v>
      </c>
      <c r="G175" s="249">
        <f t="shared" ref="G175:H175" si="104">G177</f>
        <v>0</v>
      </c>
      <c r="H175" s="32">
        <f t="shared" si="104"/>
        <v>0</v>
      </c>
      <c r="I175" s="35">
        <f>I177</f>
        <v>1381</v>
      </c>
      <c r="J175" s="32">
        <f>J177</f>
        <v>760.26</v>
      </c>
      <c r="K175" s="32">
        <f t="shared" ref="K175:L175" si="105">K177</f>
        <v>0</v>
      </c>
      <c r="L175" s="32">
        <f t="shared" si="105"/>
        <v>0</v>
      </c>
      <c r="M175" s="35">
        <f>M177</f>
        <v>760.26</v>
      </c>
      <c r="N175" s="33">
        <f t="shared" si="100"/>
        <v>55.051412020275158</v>
      </c>
      <c r="O175" s="33"/>
      <c r="P175" s="33"/>
      <c r="Q175" s="33">
        <f t="shared" si="101"/>
        <v>55.051412020275158</v>
      </c>
    </row>
    <row r="176" spans="1:17" x14ac:dyDescent="0.25">
      <c r="A176" s="295"/>
      <c r="B176" s="295"/>
      <c r="C176" s="292"/>
      <c r="D176" s="39"/>
      <c r="E176" s="38" t="s">
        <v>180</v>
      </c>
      <c r="F176" s="32"/>
      <c r="G176" s="250"/>
      <c r="H176" s="35"/>
      <c r="I176" s="35"/>
      <c r="J176" s="32"/>
      <c r="K176" s="35"/>
      <c r="L176" s="35"/>
      <c r="M176" s="35"/>
      <c r="N176" s="33"/>
      <c r="O176" s="33"/>
      <c r="P176" s="33"/>
      <c r="Q176" s="33"/>
    </row>
    <row r="177" spans="1:17" x14ac:dyDescent="0.25">
      <c r="A177" s="295"/>
      <c r="B177" s="295"/>
      <c r="C177" s="292"/>
      <c r="D177" s="42"/>
      <c r="E177" s="43" t="s">
        <v>224</v>
      </c>
      <c r="F177" s="35">
        <f>F179</f>
        <v>1381</v>
      </c>
      <c r="G177" s="250"/>
      <c r="H177" s="35"/>
      <c r="I177" s="35">
        <f>I179</f>
        <v>1381</v>
      </c>
      <c r="J177" s="35">
        <f>J179</f>
        <v>760.26</v>
      </c>
      <c r="K177" s="35"/>
      <c r="L177" s="35"/>
      <c r="M177" s="35">
        <f>M179</f>
        <v>760.26</v>
      </c>
      <c r="N177" s="33">
        <f t="shared" ref="N177:N179" si="106">J177/F177*100</f>
        <v>55.051412020275158</v>
      </c>
      <c r="O177" s="33"/>
      <c r="P177" s="33"/>
      <c r="Q177" s="33">
        <f t="shared" ref="Q177:Q179" si="107">M177/I177*100</f>
        <v>55.051412020275158</v>
      </c>
    </row>
    <row r="178" spans="1:17" ht="24" x14ac:dyDescent="0.25">
      <c r="A178" s="291" t="s">
        <v>225</v>
      </c>
      <c r="B178" s="291" t="s">
        <v>226</v>
      </c>
      <c r="C178" s="292" t="s">
        <v>227</v>
      </c>
      <c r="D178" s="44" t="s">
        <v>185</v>
      </c>
      <c r="E178" s="36"/>
      <c r="F178" s="35">
        <f>F179</f>
        <v>1381</v>
      </c>
      <c r="G178" s="250">
        <f t="shared" ref="G178:I178" si="108">G179</f>
        <v>0</v>
      </c>
      <c r="H178" s="35">
        <f t="shared" si="108"/>
        <v>0</v>
      </c>
      <c r="I178" s="35">
        <f t="shared" si="108"/>
        <v>1381</v>
      </c>
      <c r="J178" s="35">
        <f>J179</f>
        <v>760.26</v>
      </c>
      <c r="K178" s="35">
        <f t="shared" ref="K178:M178" si="109">K179</f>
        <v>0</v>
      </c>
      <c r="L178" s="35">
        <f t="shared" si="109"/>
        <v>0</v>
      </c>
      <c r="M178" s="35">
        <f t="shared" si="109"/>
        <v>760.26</v>
      </c>
      <c r="N178" s="33">
        <f t="shared" si="106"/>
        <v>55.051412020275158</v>
      </c>
      <c r="O178" s="33"/>
      <c r="P178" s="33"/>
      <c r="Q178" s="33">
        <f t="shared" si="107"/>
        <v>55.051412020275158</v>
      </c>
    </row>
    <row r="179" spans="1:17" ht="36" x14ac:dyDescent="0.25">
      <c r="A179" s="291"/>
      <c r="B179" s="291"/>
      <c r="C179" s="292"/>
      <c r="D179" s="37" t="s">
        <v>174</v>
      </c>
      <c r="E179" s="36" t="s">
        <v>179</v>
      </c>
      <c r="F179" s="35">
        <f>F181+F182+F183</f>
        <v>1381</v>
      </c>
      <c r="G179" s="250">
        <f t="shared" ref="G179:H179" si="110">G181+G182+G183</f>
        <v>0</v>
      </c>
      <c r="H179" s="35">
        <f t="shared" si="110"/>
        <v>0</v>
      </c>
      <c r="I179" s="35">
        <f>I181+I182+I183</f>
        <v>1381</v>
      </c>
      <c r="J179" s="35">
        <f>J181+J182+J183</f>
        <v>760.26</v>
      </c>
      <c r="K179" s="35">
        <f t="shared" ref="K179:L179" si="111">K181+K182+K183</f>
        <v>0</v>
      </c>
      <c r="L179" s="35">
        <f t="shared" si="111"/>
        <v>0</v>
      </c>
      <c r="M179" s="35">
        <f>M181+M182+M183</f>
        <v>760.26</v>
      </c>
      <c r="N179" s="33">
        <f t="shared" si="106"/>
        <v>55.051412020275158</v>
      </c>
      <c r="O179" s="33"/>
      <c r="P179" s="33"/>
      <c r="Q179" s="33">
        <f t="shared" si="107"/>
        <v>55.051412020275158</v>
      </c>
    </row>
    <row r="180" spans="1:17" x14ac:dyDescent="0.25">
      <c r="A180" s="291"/>
      <c r="B180" s="291"/>
      <c r="C180" s="292"/>
      <c r="D180" s="45"/>
      <c r="E180" s="40" t="s">
        <v>180</v>
      </c>
      <c r="F180" s="35"/>
      <c r="G180" s="250"/>
      <c r="H180" s="35"/>
      <c r="I180" s="35"/>
      <c r="J180" s="35"/>
      <c r="K180" s="35"/>
      <c r="L180" s="35"/>
      <c r="M180" s="35"/>
      <c r="N180" s="33"/>
      <c r="O180" s="33"/>
      <c r="P180" s="33"/>
      <c r="Q180" s="33"/>
    </row>
    <row r="181" spans="1:17" x14ac:dyDescent="0.25">
      <c r="A181" s="291"/>
      <c r="B181" s="291"/>
      <c r="C181" s="292"/>
      <c r="D181" s="45"/>
      <c r="E181" s="40" t="s">
        <v>228</v>
      </c>
      <c r="F181" s="35">
        <f>I181</f>
        <v>959.8</v>
      </c>
      <c r="G181" s="250"/>
      <c r="H181" s="35"/>
      <c r="I181" s="35">
        <v>959.8</v>
      </c>
      <c r="J181" s="35">
        <f>M181</f>
        <v>673.71</v>
      </c>
      <c r="K181" s="35"/>
      <c r="L181" s="35"/>
      <c r="M181" s="35">
        <v>673.71</v>
      </c>
      <c r="N181" s="33">
        <f t="shared" ref="N181:N183" si="112">J181/F181*100</f>
        <v>70.19274848926861</v>
      </c>
      <c r="O181" s="33"/>
      <c r="P181" s="33"/>
      <c r="Q181" s="33">
        <f t="shared" ref="Q181:Q183" si="113">M181/I181*100</f>
        <v>70.19274848926861</v>
      </c>
    </row>
    <row r="182" spans="1:17" x14ac:dyDescent="0.25">
      <c r="A182" s="291"/>
      <c r="B182" s="291"/>
      <c r="C182" s="292"/>
      <c r="D182" s="45"/>
      <c r="E182" s="40" t="s">
        <v>229</v>
      </c>
      <c r="F182" s="35">
        <f>I182</f>
        <v>418.2</v>
      </c>
      <c r="G182" s="250"/>
      <c r="H182" s="35"/>
      <c r="I182" s="35">
        <v>418.2</v>
      </c>
      <c r="J182" s="35">
        <f>M182</f>
        <v>86.55</v>
      </c>
      <c r="K182" s="35"/>
      <c r="L182" s="35"/>
      <c r="M182" s="35">
        <v>86.55</v>
      </c>
      <c r="N182" s="33">
        <f t="shared" si="112"/>
        <v>20.695839311334289</v>
      </c>
      <c r="O182" s="33"/>
      <c r="P182" s="33"/>
      <c r="Q182" s="33">
        <f t="shared" si="113"/>
        <v>20.695839311334289</v>
      </c>
    </row>
    <row r="183" spans="1:17" x14ac:dyDescent="0.25">
      <c r="A183" s="291"/>
      <c r="B183" s="291"/>
      <c r="C183" s="292"/>
      <c r="D183" s="55"/>
      <c r="E183" s="40" t="s">
        <v>230</v>
      </c>
      <c r="F183" s="35">
        <f>I183</f>
        <v>3</v>
      </c>
      <c r="G183" s="250"/>
      <c r="H183" s="35"/>
      <c r="I183" s="35">
        <v>3</v>
      </c>
      <c r="J183" s="35">
        <f>M183</f>
        <v>0</v>
      </c>
      <c r="K183" s="35"/>
      <c r="L183" s="35"/>
      <c r="M183" s="35">
        <v>0</v>
      </c>
      <c r="N183" s="33">
        <f t="shared" si="112"/>
        <v>0</v>
      </c>
      <c r="O183" s="33"/>
      <c r="P183" s="33"/>
      <c r="Q183" s="33">
        <f t="shared" si="113"/>
        <v>0</v>
      </c>
    </row>
    <row r="184" spans="1:17" ht="24" x14ac:dyDescent="0.25">
      <c r="A184" s="312" t="s">
        <v>13</v>
      </c>
      <c r="B184" s="314" t="s">
        <v>236</v>
      </c>
      <c r="C184" s="316" t="s">
        <v>172</v>
      </c>
      <c r="D184" s="97" t="s">
        <v>185</v>
      </c>
      <c r="E184" s="98"/>
      <c r="F184" s="99">
        <f>F186+F195+F222+F234++F249+F264+F270+F285+F320</f>
        <v>87794.146630000003</v>
      </c>
      <c r="G184" s="99">
        <f>G186+G195+G222+G234++G249+G264+G270+G285+G320</f>
        <v>1959.99044</v>
      </c>
      <c r="H184" s="99">
        <f>H186+H195+H222+H234++H249+H264+H270+H285+H320</f>
        <v>65281.606189999999</v>
      </c>
      <c r="I184" s="99">
        <f>I186+I195+I222+I234++I249+I264+I270+I285+I320</f>
        <v>20552.55</v>
      </c>
      <c r="J184" s="99">
        <f>J186+J195+J222+J234+J249+J264+J270+J285+J320</f>
        <v>17455.756500000003</v>
      </c>
      <c r="K184" s="99">
        <f>K186+K195+K222+K234+K249+K264+K270+K285+K320</f>
        <v>1959.99044</v>
      </c>
      <c r="L184" s="99">
        <f>L186+L195+L222+L234+L249+L264+L270+L285+L320</f>
        <v>5411.7711399999998</v>
      </c>
      <c r="M184" s="99">
        <f>M186+M195+M222+M234+M249+M264+M270+M285+M320</f>
        <v>10083.994919999999</v>
      </c>
      <c r="N184" s="100">
        <f>J184/F184*100</f>
        <v>19.882597154871398</v>
      </c>
      <c r="O184" s="100">
        <f>K184/G184*100</f>
        <v>100</v>
      </c>
      <c r="P184" s="100">
        <f t="shared" ref="P184:Q184" si="114">L184/H184*100</f>
        <v>8.2898866248008911</v>
      </c>
      <c r="Q184" s="100">
        <f t="shared" si="114"/>
        <v>49.0644466015166</v>
      </c>
    </row>
    <row r="185" spans="1:17" ht="48.75" x14ac:dyDescent="0.25">
      <c r="A185" s="313"/>
      <c r="B185" s="315"/>
      <c r="C185" s="317"/>
      <c r="D185" s="101" t="s">
        <v>237</v>
      </c>
      <c r="E185" s="102" t="s">
        <v>175</v>
      </c>
      <c r="F185" s="103">
        <f>F184</f>
        <v>87794.146630000003</v>
      </c>
      <c r="G185" s="103">
        <f>G184</f>
        <v>1959.99044</v>
      </c>
      <c r="H185" s="103">
        <f t="shared" ref="H185:I185" si="115">H184</f>
        <v>65281.606189999999</v>
      </c>
      <c r="I185" s="103">
        <f t="shared" si="115"/>
        <v>20552.55</v>
      </c>
      <c r="J185" s="103">
        <f>J184</f>
        <v>17455.756500000003</v>
      </c>
      <c r="K185" s="103">
        <f t="shared" ref="K185:M185" si="116">K184</f>
        <v>1959.99044</v>
      </c>
      <c r="L185" s="103">
        <f t="shared" si="116"/>
        <v>5411.7711399999998</v>
      </c>
      <c r="M185" s="103">
        <f t="shared" si="116"/>
        <v>10083.994919999999</v>
      </c>
      <c r="N185" s="100">
        <f>J185/F185*100</f>
        <v>19.882597154871398</v>
      </c>
      <c r="O185" s="100">
        <f>K185/G185*100</f>
        <v>100</v>
      </c>
      <c r="P185" s="100">
        <f>L185/H185*100</f>
        <v>8.2898866248008911</v>
      </c>
      <c r="Q185" s="100">
        <f>M185/I185*100</f>
        <v>49.0644466015166</v>
      </c>
    </row>
    <row r="186" spans="1:17" ht="24" x14ac:dyDescent="0.25">
      <c r="A186" s="314" t="s">
        <v>176</v>
      </c>
      <c r="B186" s="303" t="s">
        <v>238</v>
      </c>
      <c r="C186" s="305" t="s">
        <v>239</v>
      </c>
      <c r="D186" s="90" t="s">
        <v>185</v>
      </c>
      <c r="E186" s="90"/>
      <c r="F186" s="104">
        <v>0</v>
      </c>
      <c r="G186" s="252">
        <v>0</v>
      </c>
      <c r="H186" s="104">
        <v>0</v>
      </c>
      <c r="I186" s="104">
        <v>0</v>
      </c>
      <c r="J186" s="104">
        <v>0</v>
      </c>
      <c r="K186" s="104">
        <v>0</v>
      </c>
      <c r="L186" s="104">
        <v>0</v>
      </c>
      <c r="M186" s="104">
        <v>0</v>
      </c>
      <c r="N186" s="100"/>
      <c r="O186" s="100"/>
      <c r="P186" s="100"/>
      <c r="Q186" s="100"/>
    </row>
    <row r="187" spans="1:17" x14ac:dyDescent="0.25">
      <c r="A187" s="315"/>
      <c r="B187" s="304"/>
      <c r="C187" s="306"/>
      <c r="D187" s="318" t="s">
        <v>237</v>
      </c>
      <c r="E187" s="90" t="s">
        <v>240</v>
      </c>
      <c r="F187" s="104">
        <v>0</v>
      </c>
      <c r="G187" s="252">
        <v>0</v>
      </c>
      <c r="H187" s="104">
        <v>0</v>
      </c>
      <c r="I187" s="104">
        <v>0</v>
      </c>
      <c r="J187" s="104">
        <v>0</v>
      </c>
      <c r="K187" s="104">
        <v>0</v>
      </c>
      <c r="L187" s="104">
        <v>0</v>
      </c>
      <c r="M187" s="104">
        <v>0</v>
      </c>
      <c r="N187" s="100"/>
      <c r="O187" s="100"/>
      <c r="P187" s="100"/>
      <c r="Q187" s="100"/>
    </row>
    <row r="188" spans="1:17" x14ac:dyDescent="0.25">
      <c r="A188" s="315"/>
      <c r="B188" s="304"/>
      <c r="C188" s="306"/>
      <c r="D188" s="319"/>
      <c r="E188" s="91" t="s">
        <v>241</v>
      </c>
      <c r="F188" s="104">
        <v>0</v>
      </c>
      <c r="G188" s="252">
        <v>0</v>
      </c>
      <c r="H188" s="104">
        <v>0</v>
      </c>
      <c r="I188" s="104">
        <v>0</v>
      </c>
      <c r="J188" s="104">
        <v>0</v>
      </c>
      <c r="K188" s="104">
        <v>0</v>
      </c>
      <c r="L188" s="104">
        <v>0</v>
      </c>
      <c r="M188" s="104">
        <v>0</v>
      </c>
      <c r="N188" s="100"/>
      <c r="O188" s="100"/>
      <c r="P188" s="100"/>
      <c r="Q188" s="100"/>
    </row>
    <row r="189" spans="1:17" ht="24" x14ac:dyDescent="0.25">
      <c r="A189" s="303" t="s">
        <v>242</v>
      </c>
      <c r="B189" s="303" t="s">
        <v>243</v>
      </c>
      <c r="C189" s="305" t="s">
        <v>244</v>
      </c>
      <c r="D189" s="93" t="s">
        <v>185</v>
      </c>
      <c r="E189" s="93"/>
      <c r="F189" s="105">
        <v>0</v>
      </c>
      <c r="G189" s="250">
        <v>0</v>
      </c>
      <c r="H189" s="105">
        <v>0</v>
      </c>
      <c r="I189" s="105">
        <v>0</v>
      </c>
      <c r="J189" s="105">
        <v>0</v>
      </c>
      <c r="K189" s="105">
        <v>0</v>
      </c>
      <c r="L189" s="105">
        <v>0</v>
      </c>
      <c r="M189" s="105">
        <v>0</v>
      </c>
      <c r="N189" s="100"/>
      <c r="O189" s="100"/>
      <c r="P189" s="100"/>
      <c r="Q189" s="100"/>
    </row>
    <row r="190" spans="1:17" x14ac:dyDescent="0.25">
      <c r="A190" s="304"/>
      <c r="B190" s="304"/>
      <c r="C190" s="306"/>
      <c r="D190" s="307" t="s">
        <v>237</v>
      </c>
      <c r="E190" s="93" t="s">
        <v>240</v>
      </c>
      <c r="F190" s="105">
        <v>0</v>
      </c>
      <c r="G190" s="250">
        <v>0</v>
      </c>
      <c r="H190" s="105">
        <v>0</v>
      </c>
      <c r="I190" s="105">
        <v>0</v>
      </c>
      <c r="J190" s="105">
        <v>0</v>
      </c>
      <c r="K190" s="105">
        <v>0</v>
      </c>
      <c r="L190" s="105">
        <v>0</v>
      </c>
      <c r="M190" s="105">
        <v>0</v>
      </c>
      <c r="N190" s="100"/>
      <c r="O190" s="100"/>
      <c r="P190" s="100"/>
      <c r="Q190" s="100"/>
    </row>
    <row r="191" spans="1:17" x14ac:dyDescent="0.25">
      <c r="A191" s="304"/>
      <c r="B191" s="304"/>
      <c r="C191" s="306"/>
      <c r="D191" s="308"/>
      <c r="E191" s="93" t="s">
        <v>241</v>
      </c>
      <c r="F191" s="105">
        <v>0</v>
      </c>
      <c r="G191" s="250">
        <v>0</v>
      </c>
      <c r="H191" s="105">
        <v>0</v>
      </c>
      <c r="I191" s="105">
        <v>0</v>
      </c>
      <c r="J191" s="105">
        <v>0</v>
      </c>
      <c r="K191" s="105">
        <v>0</v>
      </c>
      <c r="L191" s="105">
        <v>0</v>
      </c>
      <c r="M191" s="105">
        <v>0</v>
      </c>
      <c r="N191" s="100"/>
      <c r="O191" s="100"/>
      <c r="P191" s="100"/>
      <c r="Q191" s="100"/>
    </row>
    <row r="192" spans="1:17" ht="24" x14ac:dyDescent="0.25">
      <c r="A192" s="303" t="s">
        <v>245</v>
      </c>
      <c r="B192" s="303" t="s">
        <v>246</v>
      </c>
      <c r="C192" s="305" t="s">
        <v>247</v>
      </c>
      <c r="D192" s="93" t="s">
        <v>185</v>
      </c>
      <c r="E192" s="93"/>
      <c r="F192" s="105">
        <v>0</v>
      </c>
      <c r="G192" s="250">
        <v>0</v>
      </c>
      <c r="H192" s="105">
        <v>0</v>
      </c>
      <c r="I192" s="105">
        <v>0</v>
      </c>
      <c r="J192" s="105">
        <v>0</v>
      </c>
      <c r="K192" s="105">
        <v>0</v>
      </c>
      <c r="L192" s="105">
        <v>0</v>
      </c>
      <c r="M192" s="105">
        <v>0</v>
      </c>
      <c r="N192" s="100"/>
      <c r="O192" s="100"/>
      <c r="P192" s="100"/>
      <c r="Q192" s="100"/>
    </row>
    <row r="193" spans="1:17" x14ac:dyDescent="0.25">
      <c r="A193" s="304"/>
      <c r="B193" s="304"/>
      <c r="C193" s="306"/>
      <c r="D193" s="307" t="s">
        <v>237</v>
      </c>
      <c r="E193" s="93" t="s">
        <v>240</v>
      </c>
      <c r="F193" s="105">
        <v>0</v>
      </c>
      <c r="G193" s="250">
        <v>0</v>
      </c>
      <c r="H193" s="105">
        <v>0</v>
      </c>
      <c r="I193" s="105">
        <v>0</v>
      </c>
      <c r="J193" s="105">
        <v>0</v>
      </c>
      <c r="K193" s="105">
        <v>0</v>
      </c>
      <c r="L193" s="105">
        <v>0</v>
      </c>
      <c r="M193" s="105">
        <v>0</v>
      </c>
      <c r="N193" s="100"/>
      <c r="O193" s="100"/>
      <c r="P193" s="100"/>
      <c r="Q193" s="100"/>
    </row>
    <row r="194" spans="1:17" x14ac:dyDescent="0.25">
      <c r="A194" s="304"/>
      <c r="B194" s="304"/>
      <c r="C194" s="306"/>
      <c r="D194" s="308"/>
      <c r="E194" s="93" t="s">
        <v>241</v>
      </c>
      <c r="F194" s="105">
        <v>0</v>
      </c>
      <c r="G194" s="250">
        <v>0</v>
      </c>
      <c r="H194" s="105">
        <v>0</v>
      </c>
      <c r="I194" s="105">
        <v>0</v>
      </c>
      <c r="J194" s="105">
        <v>0</v>
      </c>
      <c r="K194" s="105">
        <v>0</v>
      </c>
      <c r="L194" s="105">
        <v>0</v>
      </c>
      <c r="M194" s="105">
        <v>0</v>
      </c>
      <c r="N194" s="100"/>
      <c r="O194" s="100"/>
      <c r="P194" s="100"/>
      <c r="Q194" s="100"/>
    </row>
    <row r="195" spans="1:17" ht="24" x14ac:dyDescent="0.25">
      <c r="A195" s="314" t="s">
        <v>209</v>
      </c>
      <c r="B195" s="314" t="s">
        <v>248</v>
      </c>
      <c r="C195" s="316" t="s">
        <v>249</v>
      </c>
      <c r="D195" s="90" t="s">
        <v>185</v>
      </c>
      <c r="E195" s="90"/>
      <c r="F195" s="106">
        <f>F196</f>
        <v>608.29999999999995</v>
      </c>
      <c r="G195" s="253">
        <v>0</v>
      </c>
      <c r="H195" s="106">
        <f t="shared" ref="H195:H196" si="117">H196</f>
        <v>608.29999999999995</v>
      </c>
      <c r="I195" s="106">
        <v>0</v>
      </c>
      <c r="J195" s="106">
        <v>297.69348000000002</v>
      </c>
      <c r="K195" s="104">
        <v>0</v>
      </c>
      <c r="L195" s="106">
        <v>297.69348000000002</v>
      </c>
      <c r="M195" s="104">
        <v>0</v>
      </c>
      <c r="N195" s="100">
        <f>J195/F195*100</f>
        <v>48.938596087456851</v>
      </c>
      <c r="O195" s="100"/>
      <c r="P195" s="100">
        <f>L195/H195*100</f>
        <v>48.938596087456851</v>
      </c>
      <c r="Q195" s="100"/>
    </row>
    <row r="196" spans="1:17" x14ac:dyDescent="0.25">
      <c r="A196" s="315"/>
      <c r="B196" s="315"/>
      <c r="C196" s="317"/>
      <c r="D196" s="318" t="s">
        <v>237</v>
      </c>
      <c r="E196" s="90" t="s">
        <v>240</v>
      </c>
      <c r="F196" s="106">
        <f>F197</f>
        <v>608.29999999999995</v>
      </c>
      <c r="G196" s="253">
        <v>0</v>
      </c>
      <c r="H196" s="106">
        <f t="shared" si="117"/>
        <v>608.29999999999995</v>
      </c>
      <c r="I196" s="106">
        <v>0</v>
      </c>
      <c r="J196" s="106">
        <v>297.69348000000002</v>
      </c>
      <c r="K196" s="104">
        <v>0</v>
      </c>
      <c r="L196" s="106">
        <v>297.69348000000002</v>
      </c>
      <c r="M196" s="104">
        <v>0</v>
      </c>
      <c r="N196" s="100">
        <f>J196/F196*100</f>
        <v>48.938596087456851</v>
      </c>
      <c r="O196" s="100"/>
      <c r="P196" s="100">
        <f>L196/H196*100</f>
        <v>48.938596087456851</v>
      </c>
      <c r="Q196" s="100"/>
    </row>
    <row r="197" spans="1:17" x14ac:dyDescent="0.25">
      <c r="A197" s="315"/>
      <c r="B197" s="315"/>
      <c r="C197" s="317"/>
      <c r="D197" s="336"/>
      <c r="E197" s="91" t="s">
        <v>250</v>
      </c>
      <c r="F197" s="106">
        <f>F221</f>
        <v>608.29999999999995</v>
      </c>
      <c r="G197" s="253">
        <v>0</v>
      </c>
      <c r="H197" s="106">
        <f t="shared" ref="H197" si="118">H221</f>
        <v>608.29999999999995</v>
      </c>
      <c r="I197" s="106">
        <v>0</v>
      </c>
      <c r="J197" s="106">
        <v>297.69348000000002</v>
      </c>
      <c r="K197" s="104">
        <v>0</v>
      </c>
      <c r="L197" s="106">
        <v>297.69348000000002</v>
      </c>
      <c r="M197" s="104">
        <v>0</v>
      </c>
      <c r="N197" s="100">
        <f>J197/F197*100</f>
        <v>48.938596087456851</v>
      </c>
      <c r="O197" s="100"/>
      <c r="P197" s="100">
        <f>L197/H197*100</f>
        <v>48.938596087456851</v>
      </c>
      <c r="Q197" s="100"/>
    </row>
    <row r="198" spans="1:17" ht="24" x14ac:dyDescent="0.25">
      <c r="A198" s="303" t="s">
        <v>251</v>
      </c>
      <c r="B198" s="303" t="s">
        <v>252</v>
      </c>
      <c r="C198" s="305" t="s">
        <v>253</v>
      </c>
      <c r="D198" s="93" t="s">
        <v>185</v>
      </c>
      <c r="E198" s="93"/>
      <c r="F198" s="107">
        <v>0</v>
      </c>
      <c r="G198" s="251">
        <v>0</v>
      </c>
      <c r="H198" s="107">
        <v>0</v>
      </c>
      <c r="I198" s="107">
        <v>0</v>
      </c>
      <c r="J198" s="107">
        <v>0</v>
      </c>
      <c r="K198" s="107">
        <v>0</v>
      </c>
      <c r="L198" s="107">
        <v>0</v>
      </c>
      <c r="M198" s="107">
        <v>0</v>
      </c>
      <c r="N198" s="108"/>
      <c r="O198" s="108"/>
      <c r="P198" s="108"/>
      <c r="Q198" s="108"/>
    </row>
    <row r="199" spans="1:17" x14ac:dyDescent="0.25">
      <c r="A199" s="304"/>
      <c r="B199" s="304"/>
      <c r="C199" s="306"/>
      <c r="D199" s="307" t="s">
        <v>237</v>
      </c>
      <c r="E199" s="93" t="s">
        <v>240</v>
      </c>
      <c r="F199" s="107">
        <v>0</v>
      </c>
      <c r="G199" s="251">
        <v>0</v>
      </c>
      <c r="H199" s="107">
        <v>0</v>
      </c>
      <c r="I199" s="107">
        <v>0</v>
      </c>
      <c r="J199" s="107">
        <v>0</v>
      </c>
      <c r="K199" s="107">
        <v>0</v>
      </c>
      <c r="L199" s="107">
        <v>0</v>
      </c>
      <c r="M199" s="107">
        <v>0</v>
      </c>
      <c r="N199" s="108"/>
      <c r="O199" s="108"/>
      <c r="P199" s="108"/>
      <c r="Q199" s="108"/>
    </row>
    <row r="200" spans="1:17" x14ac:dyDescent="0.25">
      <c r="A200" s="304"/>
      <c r="B200" s="304"/>
      <c r="C200" s="306"/>
      <c r="D200" s="308"/>
      <c r="E200" s="93" t="s">
        <v>241</v>
      </c>
      <c r="F200" s="107">
        <v>0</v>
      </c>
      <c r="G200" s="251">
        <v>0</v>
      </c>
      <c r="H200" s="107">
        <v>0</v>
      </c>
      <c r="I200" s="107">
        <v>0</v>
      </c>
      <c r="J200" s="107">
        <v>0</v>
      </c>
      <c r="K200" s="107">
        <v>0</v>
      </c>
      <c r="L200" s="107">
        <v>0</v>
      </c>
      <c r="M200" s="107">
        <v>0</v>
      </c>
      <c r="N200" s="108"/>
      <c r="O200" s="108"/>
      <c r="P200" s="108"/>
      <c r="Q200" s="108"/>
    </row>
    <row r="201" spans="1:17" ht="24" x14ac:dyDescent="0.25">
      <c r="A201" s="303" t="s">
        <v>254</v>
      </c>
      <c r="B201" s="303" t="s">
        <v>255</v>
      </c>
      <c r="C201" s="333" t="s">
        <v>832</v>
      </c>
      <c r="D201" s="93" t="s">
        <v>185</v>
      </c>
      <c r="E201" s="93"/>
      <c r="F201" s="107">
        <v>0</v>
      </c>
      <c r="G201" s="251">
        <v>0</v>
      </c>
      <c r="H201" s="107">
        <v>0</v>
      </c>
      <c r="I201" s="107">
        <v>0</v>
      </c>
      <c r="J201" s="107">
        <v>0</v>
      </c>
      <c r="K201" s="107">
        <v>0</v>
      </c>
      <c r="L201" s="107">
        <v>0</v>
      </c>
      <c r="M201" s="107">
        <v>0</v>
      </c>
      <c r="N201" s="108"/>
      <c r="O201" s="108"/>
      <c r="P201" s="108"/>
      <c r="Q201" s="108"/>
    </row>
    <row r="202" spans="1:17" x14ac:dyDescent="0.25">
      <c r="A202" s="330"/>
      <c r="B202" s="330"/>
      <c r="C202" s="306"/>
      <c r="D202" s="307" t="s">
        <v>237</v>
      </c>
      <c r="E202" s="93" t="s">
        <v>240</v>
      </c>
      <c r="F202" s="107">
        <v>0</v>
      </c>
      <c r="G202" s="251">
        <v>0</v>
      </c>
      <c r="H202" s="107">
        <v>0</v>
      </c>
      <c r="I202" s="107">
        <v>0</v>
      </c>
      <c r="J202" s="107">
        <v>0</v>
      </c>
      <c r="K202" s="107">
        <v>0</v>
      </c>
      <c r="L202" s="107">
        <v>0</v>
      </c>
      <c r="M202" s="107">
        <v>0</v>
      </c>
      <c r="N202" s="108"/>
      <c r="O202" s="108"/>
      <c r="P202" s="108"/>
      <c r="Q202" s="108"/>
    </row>
    <row r="203" spans="1:17" x14ac:dyDescent="0.25">
      <c r="A203" s="331"/>
      <c r="B203" s="332"/>
      <c r="C203" s="334"/>
      <c r="D203" s="335"/>
      <c r="E203" s="93" t="s">
        <v>241</v>
      </c>
      <c r="F203" s="107">
        <v>0</v>
      </c>
      <c r="G203" s="251">
        <v>0</v>
      </c>
      <c r="H203" s="107">
        <v>0</v>
      </c>
      <c r="I203" s="107">
        <v>0</v>
      </c>
      <c r="J203" s="107">
        <v>0</v>
      </c>
      <c r="K203" s="107">
        <v>0</v>
      </c>
      <c r="L203" s="107">
        <v>0</v>
      </c>
      <c r="M203" s="107">
        <v>0</v>
      </c>
      <c r="N203" s="108"/>
      <c r="O203" s="108"/>
      <c r="P203" s="108"/>
      <c r="Q203" s="108"/>
    </row>
    <row r="204" spans="1:17" ht="24" x14ac:dyDescent="0.25">
      <c r="A204" s="303" t="s">
        <v>256</v>
      </c>
      <c r="B204" s="303" t="s">
        <v>257</v>
      </c>
      <c r="C204" s="305" t="s">
        <v>258</v>
      </c>
      <c r="D204" s="93" t="s">
        <v>185</v>
      </c>
      <c r="E204" s="93"/>
      <c r="F204" s="107">
        <v>0</v>
      </c>
      <c r="G204" s="251">
        <v>0</v>
      </c>
      <c r="H204" s="107">
        <v>0</v>
      </c>
      <c r="I204" s="107">
        <v>0</v>
      </c>
      <c r="J204" s="107">
        <v>0</v>
      </c>
      <c r="K204" s="107">
        <v>0</v>
      </c>
      <c r="L204" s="107">
        <v>0</v>
      </c>
      <c r="M204" s="107">
        <v>0</v>
      </c>
      <c r="N204" s="108"/>
      <c r="O204" s="108"/>
      <c r="P204" s="108"/>
      <c r="Q204" s="108"/>
    </row>
    <row r="205" spans="1:17" x14ac:dyDescent="0.25">
      <c r="A205" s="330"/>
      <c r="B205" s="304"/>
      <c r="C205" s="306"/>
      <c r="D205" s="307" t="s">
        <v>237</v>
      </c>
      <c r="E205" s="93" t="s">
        <v>240</v>
      </c>
      <c r="F205" s="107">
        <v>0</v>
      </c>
      <c r="G205" s="251">
        <v>0</v>
      </c>
      <c r="H205" s="107">
        <v>0</v>
      </c>
      <c r="I205" s="107">
        <v>0</v>
      </c>
      <c r="J205" s="107">
        <v>0</v>
      </c>
      <c r="K205" s="107">
        <v>0</v>
      </c>
      <c r="L205" s="107">
        <v>0</v>
      </c>
      <c r="M205" s="107">
        <v>0</v>
      </c>
      <c r="N205" s="108"/>
      <c r="O205" s="108"/>
      <c r="P205" s="108"/>
      <c r="Q205" s="108"/>
    </row>
    <row r="206" spans="1:17" x14ac:dyDescent="0.25">
      <c r="A206" s="331"/>
      <c r="B206" s="304"/>
      <c r="C206" s="306"/>
      <c r="D206" s="308"/>
      <c r="E206" s="93" t="s">
        <v>241</v>
      </c>
      <c r="F206" s="107">
        <v>0</v>
      </c>
      <c r="G206" s="251">
        <v>0</v>
      </c>
      <c r="H206" s="107">
        <v>0</v>
      </c>
      <c r="I206" s="107">
        <v>0</v>
      </c>
      <c r="J206" s="107">
        <v>0</v>
      </c>
      <c r="K206" s="107">
        <v>0</v>
      </c>
      <c r="L206" s="107">
        <v>0</v>
      </c>
      <c r="M206" s="107">
        <v>0</v>
      </c>
      <c r="N206" s="108"/>
      <c r="O206" s="108"/>
      <c r="P206" s="108"/>
      <c r="Q206" s="108"/>
    </row>
    <row r="207" spans="1:17" ht="24" x14ac:dyDescent="0.25">
      <c r="A207" s="303" t="s">
        <v>259</v>
      </c>
      <c r="B207" s="303" t="s">
        <v>260</v>
      </c>
      <c r="C207" s="305" t="s">
        <v>261</v>
      </c>
      <c r="D207" s="93" t="s">
        <v>185</v>
      </c>
      <c r="E207" s="93"/>
      <c r="F207" s="107">
        <v>0</v>
      </c>
      <c r="G207" s="251">
        <v>0</v>
      </c>
      <c r="H207" s="107">
        <v>0</v>
      </c>
      <c r="I207" s="107">
        <v>0</v>
      </c>
      <c r="J207" s="107">
        <v>0</v>
      </c>
      <c r="K207" s="107">
        <v>0</v>
      </c>
      <c r="L207" s="107">
        <v>0</v>
      </c>
      <c r="M207" s="107">
        <v>0</v>
      </c>
      <c r="N207" s="108"/>
      <c r="O207" s="108"/>
      <c r="P207" s="108"/>
      <c r="Q207" s="108"/>
    </row>
    <row r="208" spans="1:17" x14ac:dyDescent="0.25">
      <c r="A208" s="304"/>
      <c r="B208" s="304"/>
      <c r="C208" s="306"/>
      <c r="D208" s="307" t="s">
        <v>237</v>
      </c>
      <c r="E208" s="93" t="s">
        <v>240</v>
      </c>
      <c r="F208" s="107">
        <v>0</v>
      </c>
      <c r="G208" s="251">
        <v>0</v>
      </c>
      <c r="H208" s="107">
        <v>0</v>
      </c>
      <c r="I208" s="107">
        <v>0</v>
      </c>
      <c r="J208" s="107">
        <v>0</v>
      </c>
      <c r="K208" s="107">
        <v>0</v>
      </c>
      <c r="L208" s="107">
        <v>0</v>
      </c>
      <c r="M208" s="107">
        <v>0</v>
      </c>
      <c r="N208" s="108"/>
      <c r="O208" s="108"/>
      <c r="P208" s="108"/>
      <c r="Q208" s="108"/>
    </row>
    <row r="209" spans="1:17" x14ac:dyDescent="0.25">
      <c r="A209" s="304"/>
      <c r="B209" s="304"/>
      <c r="C209" s="306"/>
      <c r="D209" s="308"/>
      <c r="E209" s="94" t="s">
        <v>241</v>
      </c>
      <c r="F209" s="107">
        <v>0</v>
      </c>
      <c r="G209" s="251">
        <v>0</v>
      </c>
      <c r="H209" s="107">
        <v>0</v>
      </c>
      <c r="I209" s="107">
        <v>0</v>
      </c>
      <c r="J209" s="107">
        <v>0</v>
      </c>
      <c r="K209" s="107">
        <v>0</v>
      </c>
      <c r="L209" s="107">
        <v>0</v>
      </c>
      <c r="M209" s="107">
        <v>0</v>
      </c>
      <c r="N209" s="108"/>
      <c r="O209" s="108"/>
      <c r="P209" s="108"/>
      <c r="Q209" s="108"/>
    </row>
    <row r="210" spans="1:17" ht="24" x14ac:dyDescent="0.25">
      <c r="A210" s="303" t="s">
        <v>262</v>
      </c>
      <c r="B210" s="303" t="s">
        <v>263</v>
      </c>
      <c r="C210" s="305" t="s">
        <v>264</v>
      </c>
      <c r="D210" s="93" t="s">
        <v>185</v>
      </c>
      <c r="E210" s="93"/>
      <c r="F210" s="105">
        <v>0</v>
      </c>
      <c r="G210" s="250">
        <v>0</v>
      </c>
      <c r="H210" s="105">
        <v>0</v>
      </c>
      <c r="I210" s="105">
        <v>0</v>
      </c>
      <c r="J210" s="105">
        <v>0</v>
      </c>
      <c r="K210" s="105">
        <v>0</v>
      </c>
      <c r="L210" s="105">
        <v>0</v>
      </c>
      <c r="M210" s="105">
        <v>0</v>
      </c>
      <c r="N210" s="109"/>
      <c r="O210" s="109"/>
      <c r="P210" s="109"/>
      <c r="Q210" s="109"/>
    </row>
    <row r="211" spans="1:17" x14ac:dyDescent="0.25">
      <c r="A211" s="304"/>
      <c r="B211" s="304"/>
      <c r="C211" s="306"/>
      <c r="D211" s="307" t="s">
        <v>237</v>
      </c>
      <c r="E211" s="93" t="s">
        <v>240</v>
      </c>
      <c r="F211" s="105">
        <v>0</v>
      </c>
      <c r="G211" s="250">
        <v>0</v>
      </c>
      <c r="H211" s="105">
        <v>0</v>
      </c>
      <c r="I211" s="105">
        <v>0</v>
      </c>
      <c r="J211" s="105">
        <v>0</v>
      </c>
      <c r="K211" s="105">
        <v>0</v>
      </c>
      <c r="L211" s="105">
        <v>0</v>
      </c>
      <c r="M211" s="105">
        <v>0</v>
      </c>
      <c r="N211" s="109"/>
      <c r="O211" s="109"/>
      <c r="P211" s="109"/>
      <c r="Q211" s="109"/>
    </row>
    <row r="212" spans="1:17" x14ac:dyDescent="0.25">
      <c r="A212" s="304"/>
      <c r="B212" s="304"/>
      <c r="C212" s="306"/>
      <c r="D212" s="308"/>
      <c r="E212" s="93" t="s">
        <v>241</v>
      </c>
      <c r="F212" s="105">
        <v>0</v>
      </c>
      <c r="G212" s="250">
        <v>0</v>
      </c>
      <c r="H212" s="105">
        <v>0</v>
      </c>
      <c r="I212" s="105">
        <v>0</v>
      </c>
      <c r="J212" s="105">
        <v>0</v>
      </c>
      <c r="K212" s="105">
        <v>0</v>
      </c>
      <c r="L212" s="105">
        <v>0</v>
      </c>
      <c r="M212" s="105">
        <v>0</v>
      </c>
      <c r="N212" s="109"/>
      <c r="O212" s="109"/>
      <c r="P212" s="109"/>
      <c r="Q212" s="109"/>
    </row>
    <row r="213" spans="1:17" ht="24" x14ac:dyDescent="0.25">
      <c r="A213" s="303" t="s">
        <v>265</v>
      </c>
      <c r="B213" s="303" t="s">
        <v>266</v>
      </c>
      <c r="C213" s="305" t="s">
        <v>267</v>
      </c>
      <c r="D213" s="93" t="s">
        <v>185</v>
      </c>
      <c r="E213" s="93"/>
      <c r="F213" s="107">
        <v>0</v>
      </c>
      <c r="G213" s="251">
        <v>0</v>
      </c>
      <c r="H213" s="107">
        <v>0</v>
      </c>
      <c r="I213" s="107">
        <v>0</v>
      </c>
      <c r="J213" s="107">
        <v>0</v>
      </c>
      <c r="K213" s="107">
        <v>0</v>
      </c>
      <c r="L213" s="107">
        <v>0</v>
      </c>
      <c r="M213" s="107">
        <v>0</v>
      </c>
      <c r="N213" s="108"/>
      <c r="O213" s="108"/>
      <c r="P213" s="108"/>
      <c r="Q213" s="108"/>
    </row>
    <row r="214" spans="1:17" x14ac:dyDescent="0.25">
      <c r="A214" s="304"/>
      <c r="B214" s="304"/>
      <c r="C214" s="306"/>
      <c r="D214" s="307" t="s">
        <v>237</v>
      </c>
      <c r="E214" s="93" t="s">
        <v>240</v>
      </c>
      <c r="F214" s="107">
        <v>0</v>
      </c>
      <c r="G214" s="251">
        <v>0</v>
      </c>
      <c r="H214" s="107">
        <v>0</v>
      </c>
      <c r="I214" s="107">
        <v>0</v>
      </c>
      <c r="J214" s="107">
        <v>0</v>
      </c>
      <c r="K214" s="107">
        <v>0</v>
      </c>
      <c r="L214" s="107">
        <v>0</v>
      </c>
      <c r="M214" s="107">
        <v>0</v>
      </c>
      <c r="N214" s="108"/>
      <c r="O214" s="108"/>
      <c r="P214" s="108"/>
      <c r="Q214" s="108"/>
    </row>
    <row r="215" spans="1:17" x14ac:dyDescent="0.25">
      <c r="A215" s="304"/>
      <c r="B215" s="304"/>
      <c r="C215" s="306"/>
      <c r="D215" s="308"/>
      <c r="E215" s="94" t="s">
        <v>241</v>
      </c>
      <c r="F215" s="107">
        <v>0</v>
      </c>
      <c r="G215" s="251">
        <v>0</v>
      </c>
      <c r="H215" s="107">
        <v>0</v>
      </c>
      <c r="I215" s="107">
        <v>0</v>
      </c>
      <c r="J215" s="107">
        <v>0</v>
      </c>
      <c r="K215" s="107">
        <v>0</v>
      </c>
      <c r="L215" s="107">
        <v>0</v>
      </c>
      <c r="M215" s="107">
        <v>0</v>
      </c>
      <c r="N215" s="108"/>
      <c r="O215" s="108"/>
      <c r="P215" s="108"/>
      <c r="Q215" s="108"/>
    </row>
    <row r="216" spans="1:17" ht="24" x14ac:dyDescent="0.25">
      <c r="A216" s="303" t="s">
        <v>268</v>
      </c>
      <c r="B216" s="303" t="s">
        <v>269</v>
      </c>
      <c r="C216" s="305" t="s">
        <v>270</v>
      </c>
      <c r="D216" s="93" t="s">
        <v>185</v>
      </c>
      <c r="E216" s="93"/>
      <c r="F216" s="107">
        <v>0</v>
      </c>
      <c r="G216" s="251">
        <v>0</v>
      </c>
      <c r="H216" s="107">
        <v>0</v>
      </c>
      <c r="I216" s="107">
        <v>0</v>
      </c>
      <c r="J216" s="107">
        <v>0</v>
      </c>
      <c r="K216" s="107">
        <v>0</v>
      </c>
      <c r="L216" s="107">
        <v>0</v>
      </c>
      <c r="M216" s="107">
        <v>0</v>
      </c>
      <c r="N216" s="108"/>
      <c r="O216" s="108"/>
      <c r="P216" s="108"/>
      <c r="Q216" s="108"/>
    </row>
    <row r="217" spans="1:17" x14ac:dyDescent="0.25">
      <c r="A217" s="304"/>
      <c r="B217" s="304"/>
      <c r="C217" s="306"/>
      <c r="D217" s="307" t="s">
        <v>237</v>
      </c>
      <c r="E217" s="93" t="s">
        <v>240</v>
      </c>
      <c r="F217" s="107">
        <v>0</v>
      </c>
      <c r="G217" s="251">
        <v>0</v>
      </c>
      <c r="H217" s="107">
        <v>0</v>
      </c>
      <c r="I217" s="107">
        <v>0</v>
      </c>
      <c r="J217" s="107">
        <v>0</v>
      </c>
      <c r="K217" s="107">
        <v>0</v>
      </c>
      <c r="L217" s="107">
        <v>0</v>
      </c>
      <c r="M217" s="107">
        <v>0</v>
      </c>
      <c r="N217" s="108"/>
      <c r="O217" s="108"/>
      <c r="P217" s="108"/>
      <c r="Q217" s="108"/>
    </row>
    <row r="218" spans="1:17" x14ac:dyDescent="0.25">
      <c r="A218" s="304"/>
      <c r="B218" s="304"/>
      <c r="C218" s="306"/>
      <c r="D218" s="308"/>
      <c r="E218" s="94" t="s">
        <v>241</v>
      </c>
      <c r="F218" s="107">
        <v>0</v>
      </c>
      <c r="G218" s="251">
        <v>0</v>
      </c>
      <c r="H218" s="107">
        <v>0</v>
      </c>
      <c r="I218" s="107">
        <v>0</v>
      </c>
      <c r="J218" s="107">
        <v>0</v>
      </c>
      <c r="K218" s="107">
        <v>0</v>
      </c>
      <c r="L218" s="107">
        <v>0</v>
      </c>
      <c r="M218" s="107">
        <v>0</v>
      </c>
      <c r="N218" s="108"/>
      <c r="O218" s="108"/>
      <c r="P218" s="108"/>
      <c r="Q218" s="108"/>
    </row>
    <row r="219" spans="1:17" ht="24" x14ac:dyDescent="0.25">
      <c r="A219" s="303" t="s">
        <v>271</v>
      </c>
      <c r="B219" s="303" t="s">
        <v>272</v>
      </c>
      <c r="C219" s="305" t="s">
        <v>273</v>
      </c>
      <c r="D219" s="93" t="s">
        <v>185</v>
      </c>
      <c r="E219" s="93"/>
      <c r="F219" s="107">
        <f>F220</f>
        <v>608.29999999999995</v>
      </c>
      <c r="G219" s="251">
        <f t="shared" ref="G219:I220" si="119">G220</f>
        <v>0</v>
      </c>
      <c r="H219" s="107">
        <f t="shared" si="119"/>
        <v>608.29999999999995</v>
      </c>
      <c r="I219" s="107">
        <f t="shared" si="119"/>
        <v>0</v>
      </c>
      <c r="J219" s="107">
        <v>297.69348000000002</v>
      </c>
      <c r="K219" s="105">
        <v>0</v>
      </c>
      <c r="L219" s="107">
        <v>297.69348000000002</v>
      </c>
      <c r="M219" s="105">
        <v>0</v>
      </c>
      <c r="N219" s="108">
        <f>J219/F219*100</f>
        <v>48.938596087456851</v>
      </c>
      <c r="O219" s="108"/>
      <c r="P219" s="108">
        <f>L219/H219*100</f>
        <v>48.938596087456851</v>
      </c>
      <c r="Q219" s="108"/>
    </row>
    <row r="220" spans="1:17" x14ac:dyDescent="0.25">
      <c r="A220" s="304"/>
      <c r="B220" s="304"/>
      <c r="C220" s="306"/>
      <c r="D220" s="307" t="s">
        <v>237</v>
      </c>
      <c r="E220" s="93" t="s">
        <v>240</v>
      </c>
      <c r="F220" s="107">
        <f>F221</f>
        <v>608.29999999999995</v>
      </c>
      <c r="G220" s="251">
        <f t="shared" si="119"/>
        <v>0</v>
      </c>
      <c r="H220" s="107">
        <f t="shared" si="119"/>
        <v>608.29999999999995</v>
      </c>
      <c r="I220" s="107">
        <f t="shared" si="119"/>
        <v>0</v>
      </c>
      <c r="J220" s="107">
        <v>297.69348000000002</v>
      </c>
      <c r="K220" s="105">
        <v>0</v>
      </c>
      <c r="L220" s="107">
        <v>297.69348000000002</v>
      </c>
      <c r="M220" s="105">
        <v>0</v>
      </c>
      <c r="N220" s="108">
        <f>J220/F220*100</f>
        <v>48.938596087456851</v>
      </c>
      <c r="O220" s="109"/>
      <c r="P220" s="108">
        <f>L220/H220*100</f>
        <v>48.938596087456851</v>
      </c>
      <c r="Q220" s="109"/>
    </row>
    <row r="221" spans="1:17" x14ac:dyDescent="0.25">
      <c r="A221" s="304"/>
      <c r="B221" s="304"/>
      <c r="C221" s="306"/>
      <c r="D221" s="308"/>
      <c r="E221" s="94" t="s">
        <v>250</v>
      </c>
      <c r="F221" s="107">
        <v>608.29999999999995</v>
      </c>
      <c r="G221" s="251">
        <v>0</v>
      </c>
      <c r="H221" s="107">
        <v>608.29999999999995</v>
      </c>
      <c r="I221" s="107">
        <v>0</v>
      </c>
      <c r="J221" s="107">
        <v>297.69348000000002</v>
      </c>
      <c r="K221" s="107">
        <v>0</v>
      </c>
      <c r="L221" s="107">
        <v>297.69348000000002</v>
      </c>
      <c r="M221" s="107">
        <v>0</v>
      </c>
      <c r="N221" s="108">
        <f>J221/F221*100</f>
        <v>48.938596087456851</v>
      </c>
      <c r="O221" s="108"/>
      <c r="P221" s="108">
        <f>L221/H221*100</f>
        <v>48.938596087456851</v>
      </c>
      <c r="Q221" s="108"/>
    </row>
    <row r="222" spans="1:17" ht="24" x14ac:dyDescent="0.25">
      <c r="A222" s="314" t="s">
        <v>221</v>
      </c>
      <c r="B222" s="314" t="s">
        <v>274</v>
      </c>
      <c r="C222" s="316" t="s">
        <v>275</v>
      </c>
      <c r="D222" s="90" t="s">
        <v>185</v>
      </c>
      <c r="E222" s="90"/>
      <c r="F222" s="104">
        <v>0</v>
      </c>
      <c r="G222" s="252">
        <v>0</v>
      </c>
      <c r="H222" s="104">
        <v>0</v>
      </c>
      <c r="I222" s="104">
        <v>0</v>
      </c>
      <c r="J222" s="110">
        <v>0</v>
      </c>
      <c r="K222" s="110">
        <v>0</v>
      </c>
      <c r="L222" s="110">
        <v>0</v>
      </c>
      <c r="M222" s="110">
        <v>0</v>
      </c>
      <c r="N222" s="110"/>
      <c r="O222" s="110"/>
      <c r="P222" s="110"/>
      <c r="Q222" s="110"/>
    </row>
    <row r="223" spans="1:17" x14ac:dyDescent="0.25">
      <c r="A223" s="304"/>
      <c r="B223" s="304"/>
      <c r="C223" s="306"/>
      <c r="D223" s="318" t="s">
        <v>237</v>
      </c>
      <c r="E223" s="90" t="s">
        <v>240</v>
      </c>
      <c r="F223" s="104">
        <v>0</v>
      </c>
      <c r="G223" s="252">
        <v>0</v>
      </c>
      <c r="H223" s="104">
        <v>0</v>
      </c>
      <c r="I223" s="104">
        <v>0</v>
      </c>
      <c r="J223" s="110">
        <v>0</v>
      </c>
      <c r="K223" s="110">
        <v>0</v>
      </c>
      <c r="L223" s="110">
        <v>0</v>
      </c>
      <c r="M223" s="110">
        <v>0</v>
      </c>
      <c r="N223" s="110"/>
      <c r="O223" s="110"/>
      <c r="P223" s="110"/>
      <c r="Q223" s="110"/>
    </row>
    <row r="224" spans="1:17" x14ac:dyDescent="0.25">
      <c r="A224" s="304"/>
      <c r="B224" s="304"/>
      <c r="C224" s="306"/>
      <c r="D224" s="319"/>
      <c r="E224" s="90" t="s">
        <v>241</v>
      </c>
      <c r="F224" s="104">
        <v>0</v>
      </c>
      <c r="G224" s="252">
        <v>0</v>
      </c>
      <c r="H224" s="104">
        <v>0</v>
      </c>
      <c r="I224" s="104">
        <v>0</v>
      </c>
      <c r="J224" s="110">
        <v>0</v>
      </c>
      <c r="K224" s="110">
        <v>0</v>
      </c>
      <c r="L224" s="110">
        <v>0</v>
      </c>
      <c r="M224" s="110">
        <v>0</v>
      </c>
      <c r="N224" s="110"/>
      <c r="O224" s="110"/>
      <c r="P224" s="110"/>
      <c r="Q224" s="110"/>
    </row>
    <row r="225" spans="1:17" ht="24" x14ac:dyDescent="0.25">
      <c r="A225" s="303" t="s">
        <v>276</v>
      </c>
      <c r="B225" s="303" t="s">
        <v>277</v>
      </c>
      <c r="C225" s="305" t="s">
        <v>278</v>
      </c>
      <c r="D225" s="93" t="s">
        <v>185</v>
      </c>
      <c r="E225" s="93"/>
      <c r="F225" s="105">
        <v>0</v>
      </c>
      <c r="G225" s="250">
        <v>0</v>
      </c>
      <c r="H225" s="105">
        <v>0</v>
      </c>
      <c r="I225" s="105">
        <v>0</v>
      </c>
      <c r="J225" s="109">
        <v>0</v>
      </c>
      <c r="K225" s="109">
        <v>0</v>
      </c>
      <c r="L225" s="109">
        <v>0</v>
      </c>
      <c r="M225" s="109">
        <v>0</v>
      </c>
      <c r="N225" s="109"/>
      <c r="O225" s="109"/>
      <c r="P225" s="109"/>
      <c r="Q225" s="109"/>
    </row>
    <row r="226" spans="1:17" x14ac:dyDescent="0.25">
      <c r="A226" s="304"/>
      <c r="B226" s="304"/>
      <c r="C226" s="306"/>
      <c r="D226" s="307" t="s">
        <v>237</v>
      </c>
      <c r="E226" s="93" t="s">
        <v>240</v>
      </c>
      <c r="F226" s="105">
        <v>0</v>
      </c>
      <c r="G226" s="250">
        <v>0</v>
      </c>
      <c r="H226" s="105">
        <v>0</v>
      </c>
      <c r="I226" s="105">
        <v>0</v>
      </c>
      <c r="J226" s="109">
        <v>0</v>
      </c>
      <c r="K226" s="109">
        <v>0</v>
      </c>
      <c r="L226" s="109">
        <v>0</v>
      </c>
      <c r="M226" s="109">
        <v>0</v>
      </c>
      <c r="N226" s="109"/>
      <c r="O226" s="109"/>
      <c r="P226" s="109"/>
      <c r="Q226" s="109"/>
    </row>
    <row r="227" spans="1:17" x14ac:dyDescent="0.25">
      <c r="A227" s="304"/>
      <c r="B227" s="304"/>
      <c r="C227" s="306"/>
      <c r="D227" s="308"/>
      <c r="E227" s="93" t="s">
        <v>241</v>
      </c>
      <c r="F227" s="105">
        <v>0</v>
      </c>
      <c r="G227" s="250">
        <v>0</v>
      </c>
      <c r="H227" s="105">
        <v>0</v>
      </c>
      <c r="I227" s="105">
        <v>0</v>
      </c>
      <c r="J227" s="109">
        <v>0</v>
      </c>
      <c r="K227" s="109">
        <v>0</v>
      </c>
      <c r="L227" s="109">
        <v>0</v>
      </c>
      <c r="M227" s="109">
        <v>0</v>
      </c>
      <c r="N227" s="109"/>
      <c r="O227" s="109"/>
      <c r="P227" s="109"/>
      <c r="Q227" s="109"/>
    </row>
    <row r="228" spans="1:17" ht="24" x14ac:dyDescent="0.25">
      <c r="A228" s="303" t="s">
        <v>279</v>
      </c>
      <c r="B228" s="303" t="s">
        <v>280</v>
      </c>
      <c r="C228" s="305" t="s">
        <v>281</v>
      </c>
      <c r="D228" s="93" t="s">
        <v>185</v>
      </c>
      <c r="E228" s="93"/>
      <c r="F228" s="105">
        <v>0</v>
      </c>
      <c r="G228" s="250">
        <v>0</v>
      </c>
      <c r="H228" s="105">
        <v>0</v>
      </c>
      <c r="I228" s="105">
        <v>0</v>
      </c>
      <c r="J228" s="109">
        <v>0</v>
      </c>
      <c r="K228" s="109">
        <v>0</v>
      </c>
      <c r="L228" s="109">
        <v>0</v>
      </c>
      <c r="M228" s="109">
        <v>0</v>
      </c>
      <c r="N228" s="109"/>
      <c r="O228" s="109"/>
      <c r="P228" s="109"/>
      <c r="Q228" s="109"/>
    </row>
    <row r="229" spans="1:17" x14ac:dyDescent="0.25">
      <c r="A229" s="304"/>
      <c r="B229" s="304"/>
      <c r="C229" s="306"/>
      <c r="D229" s="307" t="s">
        <v>237</v>
      </c>
      <c r="E229" s="93" t="s">
        <v>240</v>
      </c>
      <c r="F229" s="105">
        <v>0</v>
      </c>
      <c r="G229" s="250">
        <v>0</v>
      </c>
      <c r="H229" s="105">
        <v>0</v>
      </c>
      <c r="I229" s="105">
        <v>0</v>
      </c>
      <c r="J229" s="109">
        <v>0</v>
      </c>
      <c r="K229" s="109">
        <v>0</v>
      </c>
      <c r="L229" s="109">
        <v>0</v>
      </c>
      <c r="M229" s="109">
        <v>0</v>
      </c>
      <c r="N229" s="109"/>
      <c r="O229" s="109"/>
      <c r="P229" s="109"/>
      <c r="Q229" s="109"/>
    </row>
    <row r="230" spans="1:17" x14ac:dyDescent="0.25">
      <c r="A230" s="304"/>
      <c r="B230" s="304"/>
      <c r="C230" s="306"/>
      <c r="D230" s="308"/>
      <c r="E230" s="93" t="s">
        <v>241</v>
      </c>
      <c r="F230" s="105">
        <v>0</v>
      </c>
      <c r="G230" s="250">
        <v>0</v>
      </c>
      <c r="H230" s="105">
        <v>0</v>
      </c>
      <c r="I230" s="105">
        <v>0</v>
      </c>
      <c r="J230" s="109">
        <v>0</v>
      </c>
      <c r="K230" s="109">
        <v>0</v>
      </c>
      <c r="L230" s="109">
        <v>0</v>
      </c>
      <c r="M230" s="109">
        <v>0</v>
      </c>
      <c r="N230" s="109"/>
      <c r="O230" s="109"/>
      <c r="P230" s="109"/>
      <c r="Q230" s="109"/>
    </row>
    <row r="231" spans="1:17" ht="24" x14ac:dyDescent="0.25">
      <c r="A231" s="303" t="s">
        <v>282</v>
      </c>
      <c r="B231" s="303" t="s">
        <v>283</v>
      </c>
      <c r="C231" s="305" t="s">
        <v>284</v>
      </c>
      <c r="D231" s="93" t="s">
        <v>185</v>
      </c>
      <c r="E231" s="93"/>
      <c r="F231" s="105">
        <v>0</v>
      </c>
      <c r="G231" s="250">
        <v>0</v>
      </c>
      <c r="H231" s="105">
        <v>0</v>
      </c>
      <c r="I231" s="105">
        <v>0</v>
      </c>
      <c r="J231" s="109">
        <v>0</v>
      </c>
      <c r="K231" s="109">
        <v>0</v>
      </c>
      <c r="L231" s="109">
        <v>0</v>
      </c>
      <c r="M231" s="109">
        <v>0</v>
      </c>
      <c r="N231" s="109"/>
      <c r="O231" s="109"/>
      <c r="P231" s="109"/>
      <c r="Q231" s="109"/>
    </row>
    <row r="232" spans="1:17" x14ac:dyDescent="0.25">
      <c r="A232" s="304"/>
      <c r="B232" s="304"/>
      <c r="C232" s="306"/>
      <c r="D232" s="307" t="s">
        <v>237</v>
      </c>
      <c r="E232" s="93" t="s">
        <v>240</v>
      </c>
      <c r="F232" s="105">
        <v>0</v>
      </c>
      <c r="G232" s="250">
        <v>0</v>
      </c>
      <c r="H232" s="105">
        <v>0</v>
      </c>
      <c r="I232" s="105">
        <v>0</v>
      </c>
      <c r="J232" s="109">
        <v>0</v>
      </c>
      <c r="K232" s="109">
        <v>0</v>
      </c>
      <c r="L232" s="109">
        <v>0</v>
      </c>
      <c r="M232" s="109">
        <v>0</v>
      </c>
      <c r="N232" s="109"/>
      <c r="O232" s="109"/>
      <c r="P232" s="109"/>
      <c r="Q232" s="109"/>
    </row>
    <row r="233" spans="1:17" x14ac:dyDescent="0.25">
      <c r="A233" s="304"/>
      <c r="B233" s="304"/>
      <c r="C233" s="306"/>
      <c r="D233" s="308"/>
      <c r="E233" s="93" t="s">
        <v>241</v>
      </c>
      <c r="F233" s="105">
        <v>0</v>
      </c>
      <c r="G233" s="250">
        <v>0</v>
      </c>
      <c r="H233" s="105">
        <v>0</v>
      </c>
      <c r="I233" s="105">
        <v>0</v>
      </c>
      <c r="J233" s="109">
        <v>0</v>
      </c>
      <c r="K233" s="109">
        <v>0</v>
      </c>
      <c r="L233" s="109">
        <v>0</v>
      </c>
      <c r="M233" s="109">
        <v>0</v>
      </c>
      <c r="N233" s="109"/>
      <c r="O233" s="109"/>
      <c r="P233" s="109"/>
      <c r="Q233" s="109"/>
    </row>
    <row r="234" spans="1:17" ht="24" x14ac:dyDescent="0.25">
      <c r="A234" s="314" t="s">
        <v>285</v>
      </c>
      <c r="B234" s="314" t="s">
        <v>286</v>
      </c>
      <c r="C234" s="316" t="s">
        <v>287</v>
      </c>
      <c r="D234" s="90" t="s">
        <v>185</v>
      </c>
      <c r="E234" s="90"/>
      <c r="F234" s="104">
        <v>0</v>
      </c>
      <c r="G234" s="252">
        <f>G235</f>
        <v>0</v>
      </c>
      <c r="H234" s="104">
        <f>H235</f>
        <v>0</v>
      </c>
      <c r="I234" s="104">
        <f>I235</f>
        <v>0</v>
      </c>
      <c r="J234" s="110">
        <v>0</v>
      </c>
      <c r="K234" s="110">
        <f>K235</f>
        <v>0</v>
      </c>
      <c r="L234" s="110">
        <f>L235</f>
        <v>0</v>
      </c>
      <c r="M234" s="110">
        <f>M235</f>
        <v>0</v>
      </c>
      <c r="N234" s="110"/>
      <c r="O234" s="110"/>
      <c r="P234" s="110"/>
      <c r="Q234" s="110"/>
    </row>
    <row r="235" spans="1:17" x14ac:dyDescent="0.25">
      <c r="A235" s="315"/>
      <c r="B235" s="304"/>
      <c r="C235" s="306"/>
      <c r="D235" s="318" t="s">
        <v>237</v>
      </c>
      <c r="E235" s="90" t="s">
        <v>240</v>
      </c>
      <c r="F235" s="104">
        <v>0</v>
      </c>
      <c r="G235" s="252">
        <f t="shared" ref="G235:H235" si="120">G238+G241</f>
        <v>0</v>
      </c>
      <c r="H235" s="104">
        <f t="shared" si="120"/>
        <v>0</v>
      </c>
      <c r="I235" s="104">
        <v>0</v>
      </c>
      <c r="J235" s="110">
        <v>0</v>
      </c>
      <c r="K235" s="110">
        <f t="shared" ref="K235:L235" si="121">K238+K241</f>
        <v>0</v>
      </c>
      <c r="L235" s="110">
        <f t="shared" si="121"/>
        <v>0</v>
      </c>
      <c r="M235" s="110">
        <v>0</v>
      </c>
      <c r="N235" s="110"/>
      <c r="O235" s="110"/>
      <c r="P235" s="110"/>
      <c r="Q235" s="110"/>
    </row>
    <row r="236" spans="1:17" x14ac:dyDescent="0.25">
      <c r="A236" s="315"/>
      <c r="B236" s="304"/>
      <c r="C236" s="306"/>
      <c r="D236" s="319"/>
      <c r="E236" s="91" t="s">
        <v>241</v>
      </c>
      <c r="F236" s="104">
        <f>0</f>
        <v>0</v>
      </c>
      <c r="G236" s="252">
        <f t="shared" ref="G236:H236" si="122">G242</f>
        <v>0</v>
      </c>
      <c r="H236" s="104">
        <f t="shared" si="122"/>
        <v>0</v>
      </c>
      <c r="I236" s="104">
        <v>0</v>
      </c>
      <c r="J236" s="110">
        <f>0</f>
        <v>0</v>
      </c>
      <c r="K236" s="110">
        <f t="shared" ref="K236:L236" si="123">K242</f>
        <v>0</v>
      </c>
      <c r="L236" s="110">
        <f t="shared" si="123"/>
        <v>0</v>
      </c>
      <c r="M236" s="110">
        <v>0</v>
      </c>
      <c r="N236" s="110"/>
      <c r="O236" s="110"/>
      <c r="P236" s="110"/>
      <c r="Q236" s="110"/>
    </row>
    <row r="237" spans="1:17" ht="24" x14ac:dyDescent="0.25">
      <c r="A237" s="303" t="s">
        <v>288</v>
      </c>
      <c r="B237" s="303" t="s">
        <v>289</v>
      </c>
      <c r="C237" s="305" t="s">
        <v>290</v>
      </c>
      <c r="D237" s="93" t="s">
        <v>185</v>
      </c>
      <c r="E237" s="93"/>
      <c r="F237" s="105">
        <v>0</v>
      </c>
      <c r="G237" s="250">
        <v>0</v>
      </c>
      <c r="H237" s="105">
        <v>0</v>
      </c>
      <c r="I237" s="105">
        <v>0</v>
      </c>
      <c r="J237" s="109">
        <v>0</v>
      </c>
      <c r="K237" s="109">
        <v>0</v>
      </c>
      <c r="L237" s="109">
        <v>0</v>
      </c>
      <c r="M237" s="109">
        <v>0</v>
      </c>
      <c r="N237" s="109"/>
      <c r="O237" s="109"/>
      <c r="P237" s="109"/>
      <c r="Q237" s="109"/>
    </row>
    <row r="238" spans="1:17" x14ac:dyDescent="0.25">
      <c r="A238" s="304"/>
      <c r="B238" s="304"/>
      <c r="C238" s="306"/>
      <c r="D238" s="307" t="s">
        <v>237</v>
      </c>
      <c r="E238" s="93" t="s">
        <v>240</v>
      </c>
      <c r="F238" s="105">
        <v>0</v>
      </c>
      <c r="G238" s="250">
        <v>0</v>
      </c>
      <c r="H238" s="105">
        <v>0</v>
      </c>
      <c r="I238" s="105">
        <v>0</v>
      </c>
      <c r="J238" s="109">
        <v>0</v>
      </c>
      <c r="K238" s="109">
        <v>0</v>
      </c>
      <c r="L238" s="109">
        <v>0</v>
      </c>
      <c r="M238" s="109">
        <v>0</v>
      </c>
      <c r="N238" s="109"/>
      <c r="O238" s="109"/>
      <c r="P238" s="109"/>
      <c r="Q238" s="109"/>
    </row>
    <row r="239" spans="1:17" x14ac:dyDescent="0.25">
      <c r="A239" s="304"/>
      <c r="B239" s="304"/>
      <c r="C239" s="306"/>
      <c r="D239" s="308"/>
      <c r="E239" s="93" t="s">
        <v>241</v>
      </c>
      <c r="F239" s="105">
        <v>0</v>
      </c>
      <c r="G239" s="250">
        <v>0</v>
      </c>
      <c r="H239" s="105">
        <v>0</v>
      </c>
      <c r="I239" s="105">
        <v>0</v>
      </c>
      <c r="J239" s="109">
        <v>0</v>
      </c>
      <c r="K239" s="109">
        <v>0</v>
      </c>
      <c r="L239" s="109">
        <v>0</v>
      </c>
      <c r="M239" s="109">
        <v>0</v>
      </c>
      <c r="N239" s="109"/>
      <c r="O239" s="109"/>
      <c r="P239" s="109"/>
      <c r="Q239" s="109"/>
    </row>
    <row r="240" spans="1:17" ht="24" x14ac:dyDescent="0.25">
      <c r="A240" s="303" t="s">
        <v>291</v>
      </c>
      <c r="B240" s="303" t="s">
        <v>292</v>
      </c>
      <c r="C240" s="305" t="s">
        <v>293</v>
      </c>
      <c r="D240" s="93" t="s">
        <v>185</v>
      </c>
      <c r="E240" s="93"/>
      <c r="F240" s="105">
        <v>0</v>
      </c>
      <c r="G240" s="250">
        <f t="shared" ref="G240:H241" si="124">G241</f>
        <v>0</v>
      </c>
      <c r="H240" s="105">
        <f t="shared" si="124"/>
        <v>0</v>
      </c>
      <c r="I240" s="105">
        <v>0</v>
      </c>
      <c r="J240" s="109">
        <v>0</v>
      </c>
      <c r="K240" s="109">
        <f t="shared" ref="K240:L241" si="125">K241</f>
        <v>0</v>
      </c>
      <c r="L240" s="109">
        <f t="shared" si="125"/>
        <v>0</v>
      </c>
      <c r="M240" s="109">
        <v>0</v>
      </c>
      <c r="N240" s="109"/>
      <c r="O240" s="109"/>
      <c r="P240" s="109"/>
      <c r="Q240" s="109"/>
    </row>
    <row r="241" spans="1:17" x14ac:dyDescent="0.25">
      <c r="A241" s="304"/>
      <c r="B241" s="304"/>
      <c r="C241" s="306"/>
      <c r="D241" s="307" t="s">
        <v>237</v>
      </c>
      <c r="E241" s="93" t="s">
        <v>240</v>
      </c>
      <c r="F241" s="105">
        <v>0</v>
      </c>
      <c r="G241" s="250">
        <f>G242</f>
        <v>0</v>
      </c>
      <c r="H241" s="105">
        <f t="shared" si="124"/>
        <v>0</v>
      </c>
      <c r="I241" s="105">
        <v>0</v>
      </c>
      <c r="J241" s="109">
        <v>0</v>
      </c>
      <c r="K241" s="109">
        <f>K242</f>
        <v>0</v>
      </c>
      <c r="L241" s="109">
        <f t="shared" si="125"/>
        <v>0</v>
      </c>
      <c r="M241" s="109">
        <v>0</v>
      </c>
      <c r="N241" s="109"/>
      <c r="O241" s="109"/>
      <c r="P241" s="109"/>
      <c r="Q241" s="109"/>
    </row>
    <row r="242" spans="1:17" x14ac:dyDescent="0.25">
      <c r="A242" s="304"/>
      <c r="B242" s="304"/>
      <c r="C242" s="306"/>
      <c r="D242" s="308"/>
      <c r="E242" s="94" t="s">
        <v>241</v>
      </c>
      <c r="F242" s="105">
        <v>0</v>
      </c>
      <c r="G242" s="250">
        <v>0</v>
      </c>
      <c r="H242" s="105">
        <v>0</v>
      </c>
      <c r="I242" s="105">
        <v>0</v>
      </c>
      <c r="J242" s="109">
        <v>0</v>
      </c>
      <c r="K242" s="109">
        <v>0</v>
      </c>
      <c r="L242" s="109">
        <v>0</v>
      </c>
      <c r="M242" s="109">
        <v>0</v>
      </c>
      <c r="N242" s="109"/>
      <c r="O242" s="109"/>
      <c r="P242" s="109"/>
      <c r="Q242" s="109"/>
    </row>
    <row r="243" spans="1:17" ht="24" x14ac:dyDescent="0.25">
      <c r="A243" s="303" t="s">
        <v>294</v>
      </c>
      <c r="B243" s="303" t="s">
        <v>295</v>
      </c>
      <c r="C243" s="305" t="s">
        <v>296</v>
      </c>
      <c r="D243" s="93" t="s">
        <v>185</v>
      </c>
      <c r="E243" s="93"/>
      <c r="F243" s="105">
        <f>F244</f>
        <v>0</v>
      </c>
      <c r="G243" s="250">
        <f>G244</f>
        <v>0</v>
      </c>
      <c r="H243" s="105">
        <v>0</v>
      </c>
      <c r="I243" s="105">
        <f>I244</f>
        <v>0</v>
      </c>
      <c r="J243" s="109">
        <f>J244</f>
        <v>0</v>
      </c>
      <c r="K243" s="109">
        <f>K244</f>
        <v>0</v>
      </c>
      <c r="L243" s="109">
        <v>0</v>
      </c>
      <c r="M243" s="109">
        <f>M244</f>
        <v>0</v>
      </c>
      <c r="N243" s="109"/>
      <c r="O243" s="109"/>
      <c r="P243" s="109"/>
      <c r="Q243" s="109"/>
    </row>
    <row r="244" spans="1:17" x14ac:dyDescent="0.25">
      <c r="A244" s="315"/>
      <c r="B244" s="304"/>
      <c r="C244" s="306"/>
      <c r="D244" s="307" t="s">
        <v>237</v>
      </c>
      <c r="E244" s="93" t="s">
        <v>240</v>
      </c>
      <c r="F244" s="105">
        <v>0</v>
      </c>
      <c r="G244" s="250">
        <f t="shared" ref="G244:I245" si="126">G247</f>
        <v>0</v>
      </c>
      <c r="H244" s="105">
        <v>0</v>
      </c>
      <c r="I244" s="105">
        <v>0</v>
      </c>
      <c r="J244" s="109">
        <v>0</v>
      </c>
      <c r="K244" s="109">
        <f t="shared" ref="K244:K245" si="127">K247</f>
        <v>0</v>
      </c>
      <c r="L244" s="109">
        <v>0</v>
      </c>
      <c r="M244" s="109">
        <v>0</v>
      </c>
      <c r="N244" s="109"/>
      <c r="O244" s="109"/>
      <c r="P244" s="109"/>
      <c r="Q244" s="109"/>
    </row>
    <row r="245" spans="1:17" x14ac:dyDescent="0.25">
      <c r="A245" s="315"/>
      <c r="B245" s="304"/>
      <c r="C245" s="306"/>
      <c r="D245" s="336"/>
      <c r="E245" s="94" t="s">
        <v>241</v>
      </c>
      <c r="F245" s="105">
        <v>0</v>
      </c>
      <c r="G245" s="250">
        <f t="shared" si="126"/>
        <v>0</v>
      </c>
      <c r="H245" s="105">
        <v>0</v>
      </c>
      <c r="I245" s="105">
        <f t="shared" si="126"/>
        <v>0</v>
      </c>
      <c r="J245" s="109">
        <v>0</v>
      </c>
      <c r="K245" s="109">
        <f t="shared" si="127"/>
        <v>0</v>
      </c>
      <c r="L245" s="109">
        <v>0</v>
      </c>
      <c r="M245" s="109">
        <f t="shared" ref="M245" si="128">M248</f>
        <v>0</v>
      </c>
      <c r="N245" s="109"/>
      <c r="O245" s="109"/>
      <c r="P245" s="109"/>
      <c r="Q245" s="109"/>
    </row>
    <row r="246" spans="1:17" ht="24" x14ac:dyDescent="0.25">
      <c r="A246" s="303" t="s">
        <v>297</v>
      </c>
      <c r="B246" s="303" t="s">
        <v>298</v>
      </c>
      <c r="C246" s="305" t="s">
        <v>299</v>
      </c>
      <c r="D246" s="93" t="s">
        <v>185</v>
      </c>
      <c r="E246" s="93"/>
      <c r="F246" s="105">
        <f>F247</f>
        <v>0</v>
      </c>
      <c r="G246" s="250">
        <f>G247</f>
        <v>0</v>
      </c>
      <c r="H246" s="105">
        <v>0</v>
      </c>
      <c r="I246" s="105">
        <f>I247</f>
        <v>0</v>
      </c>
      <c r="J246" s="109">
        <f>J247</f>
        <v>0</v>
      </c>
      <c r="K246" s="109">
        <f>K247</f>
        <v>0</v>
      </c>
      <c r="L246" s="109">
        <v>0</v>
      </c>
      <c r="M246" s="109">
        <f>M247</f>
        <v>0</v>
      </c>
      <c r="N246" s="109"/>
      <c r="O246" s="109"/>
      <c r="P246" s="109"/>
      <c r="Q246" s="109"/>
    </row>
    <row r="247" spans="1:17" x14ac:dyDescent="0.25">
      <c r="A247" s="304"/>
      <c r="B247" s="304"/>
      <c r="C247" s="306"/>
      <c r="D247" s="307" t="s">
        <v>237</v>
      </c>
      <c r="E247" s="93" t="s">
        <v>240</v>
      </c>
      <c r="F247" s="105">
        <v>0</v>
      </c>
      <c r="G247" s="250">
        <v>0</v>
      </c>
      <c r="H247" s="105">
        <v>0</v>
      </c>
      <c r="I247" s="105">
        <v>0</v>
      </c>
      <c r="J247" s="109">
        <v>0</v>
      </c>
      <c r="K247" s="109">
        <v>0</v>
      </c>
      <c r="L247" s="109">
        <v>0</v>
      </c>
      <c r="M247" s="109">
        <v>0</v>
      </c>
      <c r="N247" s="109"/>
      <c r="O247" s="109"/>
      <c r="P247" s="109"/>
      <c r="Q247" s="109"/>
    </row>
    <row r="248" spans="1:17" x14ac:dyDescent="0.25">
      <c r="A248" s="304"/>
      <c r="B248" s="304"/>
      <c r="C248" s="306"/>
      <c r="D248" s="336"/>
      <c r="E248" s="94" t="s">
        <v>241</v>
      </c>
      <c r="F248" s="105">
        <v>0</v>
      </c>
      <c r="G248" s="250">
        <v>0</v>
      </c>
      <c r="H248" s="105">
        <v>0</v>
      </c>
      <c r="I248" s="105">
        <v>0</v>
      </c>
      <c r="J248" s="109">
        <v>0</v>
      </c>
      <c r="K248" s="109">
        <v>0</v>
      </c>
      <c r="L248" s="109">
        <v>0</v>
      </c>
      <c r="M248" s="109">
        <v>0</v>
      </c>
      <c r="N248" s="109"/>
      <c r="O248" s="109"/>
      <c r="P248" s="109"/>
      <c r="Q248" s="109"/>
    </row>
    <row r="249" spans="1:17" ht="24" x14ac:dyDescent="0.25">
      <c r="A249" s="314" t="s">
        <v>300</v>
      </c>
      <c r="B249" s="314" t="s">
        <v>301</v>
      </c>
      <c r="C249" s="316" t="s">
        <v>302</v>
      </c>
      <c r="D249" s="93" t="s">
        <v>185</v>
      </c>
      <c r="E249" s="93"/>
      <c r="F249" s="104">
        <v>0</v>
      </c>
      <c r="G249" s="252">
        <v>0</v>
      </c>
      <c r="H249" s="104">
        <v>0</v>
      </c>
      <c r="I249" s="104">
        <v>0</v>
      </c>
      <c r="J249" s="110">
        <v>0</v>
      </c>
      <c r="K249" s="110">
        <v>0</v>
      </c>
      <c r="L249" s="110">
        <v>0</v>
      </c>
      <c r="M249" s="110">
        <v>0</v>
      </c>
      <c r="N249" s="109"/>
      <c r="O249" s="109"/>
      <c r="P249" s="109"/>
      <c r="Q249" s="109"/>
    </row>
    <row r="250" spans="1:17" x14ac:dyDescent="0.25">
      <c r="A250" s="330"/>
      <c r="B250" s="330"/>
      <c r="C250" s="337"/>
      <c r="D250" s="307" t="s">
        <v>237</v>
      </c>
      <c r="E250" s="93" t="s">
        <v>240</v>
      </c>
      <c r="F250" s="104">
        <v>0</v>
      </c>
      <c r="G250" s="252">
        <v>0</v>
      </c>
      <c r="H250" s="104">
        <v>0</v>
      </c>
      <c r="I250" s="104">
        <v>0</v>
      </c>
      <c r="J250" s="110">
        <v>0</v>
      </c>
      <c r="K250" s="110">
        <v>0</v>
      </c>
      <c r="L250" s="110">
        <v>0</v>
      </c>
      <c r="M250" s="110">
        <v>0</v>
      </c>
      <c r="N250" s="109"/>
      <c r="O250" s="109"/>
      <c r="P250" s="109"/>
      <c r="Q250" s="109"/>
    </row>
    <row r="251" spans="1:17" x14ac:dyDescent="0.25">
      <c r="A251" s="331"/>
      <c r="B251" s="331"/>
      <c r="C251" s="338"/>
      <c r="D251" s="336"/>
      <c r="E251" s="93" t="s">
        <v>241</v>
      </c>
      <c r="F251" s="104">
        <v>0</v>
      </c>
      <c r="G251" s="252">
        <v>0</v>
      </c>
      <c r="H251" s="104">
        <v>0</v>
      </c>
      <c r="I251" s="104">
        <v>0</v>
      </c>
      <c r="J251" s="110">
        <v>0</v>
      </c>
      <c r="K251" s="110">
        <v>0</v>
      </c>
      <c r="L251" s="110">
        <v>0</v>
      </c>
      <c r="M251" s="110">
        <v>0</v>
      </c>
      <c r="N251" s="109"/>
      <c r="O251" s="109"/>
      <c r="P251" s="109"/>
      <c r="Q251" s="109"/>
    </row>
    <row r="252" spans="1:17" ht="24" x14ac:dyDescent="0.25">
      <c r="A252" s="303" t="s">
        <v>303</v>
      </c>
      <c r="B252" s="303" t="s">
        <v>304</v>
      </c>
      <c r="C252" s="305" t="s">
        <v>305</v>
      </c>
      <c r="D252" s="93" t="s">
        <v>185</v>
      </c>
      <c r="E252" s="93"/>
      <c r="F252" s="105">
        <v>0</v>
      </c>
      <c r="G252" s="250">
        <v>0</v>
      </c>
      <c r="H252" s="105">
        <v>0</v>
      </c>
      <c r="I252" s="105">
        <v>0</v>
      </c>
      <c r="J252" s="109">
        <v>0</v>
      </c>
      <c r="K252" s="109">
        <v>0</v>
      </c>
      <c r="L252" s="109">
        <v>0</v>
      </c>
      <c r="M252" s="109">
        <v>0</v>
      </c>
      <c r="N252" s="109"/>
      <c r="O252" s="109"/>
      <c r="P252" s="109"/>
      <c r="Q252" s="109"/>
    </row>
    <row r="253" spans="1:17" x14ac:dyDescent="0.25">
      <c r="A253" s="330"/>
      <c r="B253" s="330"/>
      <c r="C253" s="337"/>
      <c r="D253" s="307" t="s">
        <v>237</v>
      </c>
      <c r="E253" s="93" t="s">
        <v>240</v>
      </c>
      <c r="F253" s="105">
        <v>0</v>
      </c>
      <c r="G253" s="250">
        <v>0</v>
      </c>
      <c r="H253" s="105">
        <v>0</v>
      </c>
      <c r="I253" s="105">
        <v>0</v>
      </c>
      <c r="J253" s="109">
        <v>0</v>
      </c>
      <c r="K253" s="109">
        <v>0</v>
      </c>
      <c r="L253" s="109">
        <v>0</v>
      </c>
      <c r="M253" s="109">
        <v>0</v>
      </c>
      <c r="N253" s="109"/>
      <c r="O253" s="109"/>
      <c r="P253" s="109"/>
      <c r="Q253" s="109"/>
    </row>
    <row r="254" spans="1:17" x14ac:dyDescent="0.25">
      <c r="A254" s="331"/>
      <c r="B254" s="331"/>
      <c r="C254" s="338"/>
      <c r="D254" s="336"/>
      <c r="E254" s="93" t="s">
        <v>241</v>
      </c>
      <c r="F254" s="105">
        <v>0</v>
      </c>
      <c r="G254" s="250">
        <v>0</v>
      </c>
      <c r="H254" s="105">
        <v>0</v>
      </c>
      <c r="I254" s="105">
        <v>0</v>
      </c>
      <c r="J254" s="109">
        <v>0</v>
      </c>
      <c r="K254" s="109">
        <v>0</v>
      </c>
      <c r="L254" s="109">
        <v>0</v>
      </c>
      <c r="M254" s="109">
        <v>0</v>
      </c>
      <c r="N254" s="109"/>
      <c r="O254" s="109"/>
      <c r="P254" s="109"/>
      <c r="Q254" s="109"/>
    </row>
    <row r="255" spans="1:17" ht="24" x14ac:dyDescent="0.25">
      <c r="A255" s="303" t="s">
        <v>306</v>
      </c>
      <c r="B255" s="303" t="s">
        <v>307</v>
      </c>
      <c r="C255" s="305" t="s">
        <v>308</v>
      </c>
      <c r="D255" s="93" t="s">
        <v>185</v>
      </c>
      <c r="E255" s="93"/>
      <c r="F255" s="105">
        <f t="shared" ref="F255:M255" si="129">F256</f>
        <v>0</v>
      </c>
      <c r="G255" s="250">
        <f t="shared" si="129"/>
        <v>0</v>
      </c>
      <c r="H255" s="105">
        <f t="shared" si="129"/>
        <v>0</v>
      </c>
      <c r="I255" s="105">
        <f t="shared" si="129"/>
        <v>0</v>
      </c>
      <c r="J255" s="109">
        <f t="shared" si="129"/>
        <v>0</v>
      </c>
      <c r="K255" s="109">
        <f t="shared" si="129"/>
        <v>0</v>
      </c>
      <c r="L255" s="109">
        <f t="shared" si="129"/>
        <v>0</v>
      </c>
      <c r="M255" s="109">
        <f t="shared" si="129"/>
        <v>0</v>
      </c>
      <c r="N255" s="109"/>
      <c r="O255" s="109"/>
      <c r="P255" s="109"/>
      <c r="Q255" s="109"/>
    </row>
    <row r="256" spans="1:17" x14ac:dyDescent="0.25">
      <c r="A256" s="304"/>
      <c r="B256" s="304"/>
      <c r="C256" s="306"/>
      <c r="D256" s="307" t="s">
        <v>237</v>
      </c>
      <c r="E256" s="93" t="s">
        <v>240</v>
      </c>
      <c r="F256" s="105">
        <v>0</v>
      </c>
      <c r="G256" s="250">
        <v>0</v>
      </c>
      <c r="H256" s="105">
        <v>0</v>
      </c>
      <c r="I256" s="105">
        <v>0</v>
      </c>
      <c r="J256" s="109">
        <v>0</v>
      </c>
      <c r="K256" s="109">
        <v>0</v>
      </c>
      <c r="L256" s="109">
        <v>0</v>
      </c>
      <c r="M256" s="109">
        <v>0</v>
      </c>
      <c r="N256" s="109"/>
      <c r="O256" s="109"/>
      <c r="P256" s="109"/>
      <c r="Q256" s="109"/>
    </row>
    <row r="257" spans="1:17" x14ac:dyDescent="0.25">
      <c r="A257" s="304"/>
      <c r="B257" s="304"/>
      <c r="C257" s="306"/>
      <c r="D257" s="336"/>
      <c r="E257" s="94" t="s">
        <v>241</v>
      </c>
      <c r="F257" s="105">
        <v>0</v>
      </c>
      <c r="G257" s="250">
        <v>0</v>
      </c>
      <c r="H257" s="105">
        <v>0</v>
      </c>
      <c r="I257" s="105">
        <v>0</v>
      </c>
      <c r="J257" s="109">
        <v>0</v>
      </c>
      <c r="K257" s="109">
        <v>0</v>
      </c>
      <c r="L257" s="109">
        <v>0</v>
      </c>
      <c r="M257" s="109">
        <v>0</v>
      </c>
      <c r="N257" s="109"/>
      <c r="O257" s="109"/>
      <c r="P257" s="109"/>
      <c r="Q257" s="109"/>
    </row>
    <row r="258" spans="1:17" ht="24" x14ac:dyDescent="0.25">
      <c r="A258" s="303" t="s">
        <v>309</v>
      </c>
      <c r="B258" s="303" t="s">
        <v>310</v>
      </c>
      <c r="C258" s="305" t="s">
        <v>311</v>
      </c>
      <c r="D258" s="93" t="s">
        <v>185</v>
      </c>
      <c r="E258" s="93"/>
      <c r="F258" s="105">
        <f>F259</f>
        <v>0</v>
      </c>
      <c r="G258" s="250">
        <v>0</v>
      </c>
      <c r="H258" s="105">
        <f t="shared" ref="H258:I258" si="130">H259</f>
        <v>0</v>
      </c>
      <c r="I258" s="105">
        <f t="shared" si="130"/>
        <v>0</v>
      </c>
      <c r="J258" s="109">
        <f>J259</f>
        <v>0</v>
      </c>
      <c r="K258" s="109">
        <v>0</v>
      </c>
      <c r="L258" s="109">
        <f t="shared" ref="L258:M258" si="131">L259</f>
        <v>0</v>
      </c>
      <c r="M258" s="109">
        <f t="shared" si="131"/>
        <v>0</v>
      </c>
      <c r="N258" s="109"/>
      <c r="O258" s="109"/>
      <c r="P258" s="109"/>
      <c r="Q258" s="109"/>
    </row>
    <row r="259" spans="1:17" x14ac:dyDescent="0.25">
      <c r="A259" s="304"/>
      <c r="B259" s="304"/>
      <c r="C259" s="306"/>
      <c r="D259" s="307" t="s">
        <v>237</v>
      </c>
      <c r="E259" s="93" t="s">
        <v>240</v>
      </c>
      <c r="F259" s="105">
        <v>0</v>
      </c>
      <c r="G259" s="250">
        <v>0</v>
      </c>
      <c r="H259" s="105">
        <v>0</v>
      </c>
      <c r="I259" s="105">
        <v>0</v>
      </c>
      <c r="J259" s="109">
        <v>0</v>
      </c>
      <c r="K259" s="109">
        <v>0</v>
      </c>
      <c r="L259" s="109">
        <v>0</v>
      </c>
      <c r="M259" s="109">
        <v>0</v>
      </c>
      <c r="N259" s="109"/>
      <c r="O259" s="109"/>
      <c r="P259" s="109"/>
      <c r="Q259" s="109"/>
    </row>
    <row r="260" spans="1:17" x14ac:dyDescent="0.25">
      <c r="A260" s="304"/>
      <c r="B260" s="304"/>
      <c r="C260" s="306"/>
      <c r="D260" s="308"/>
      <c r="E260" s="94" t="s">
        <v>241</v>
      </c>
      <c r="F260" s="105">
        <v>0</v>
      </c>
      <c r="G260" s="250">
        <v>0</v>
      </c>
      <c r="H260" s="105">
        <v>0</v>
      </c>
      <c r="I260" s="105">
        <v>0</v>
      </c>
      <c r="J260" s="109">
        <v>0</v>
      </c>
      <c r="K260" s="109">
        <v>0</v>
      </c>
      <c r="L260" s="109">
        <v>0</v>
      </c>
      <c r="M260" s="109">
        <v>0</v>
      </c>
      <c r="N260" s="109"/>
      <c r="O260" s="109"/>
      <c r="P260" s="109"/>
      <c r="Q260" s="109"/>
    </row>
    <row r="261" spans="1:17" ht="24" x14ac:dyDescent="0.25">
      <c r="A261" s="303" t="s">
        <v>312</v>
      </c>
      <c r="B261" s="303" t="s">
        <v>313</v>
      </c>
      <c r="C261" s="305" t="s">
        <v>314</v>
      </c>
      <c r="D261" s="93" t="s">
        <v>185</v>
      </c>
      <c r="E261" s="93"/>
      <c r="F261" s="105">
        <f t="shared" ref="F261:M261" si="132">F262</f>
        <v>0</v>
      </c>
      <c r="G261" s="250">
        <f t="shared" si="132"/>
        <v>0</v>
      </c>
      <c r="H261" s="105">
        <f t="shared" si="132"/>
        <v>0</v>
      </c>
      <c r="I261" s="105">
        <f t="shared" si="132"/>
        <v>0</v>
      </c>
      <c r="J261" s="109">
        <f t="shared" si="132"/>
        <v>0</v>
      </c>
      <c r="K261" s="109">
        <f t="shared" si="132"/>
        <v>0</v>
      </c>
      <c r="L261" s="109">
        <f t="shared" si="132"/>
        <v>0</v>
      </c>
      <c r="M261" s="109">
        <f t="shared" si="132"/>
        <v>0</v>
      </c>
      <c r="N261" s="109"/>
      <c r="O261" s="109"/>
      <c r="P261" s="109"/>
      <c r="Q261" s="109"/>
    </row>
    <row r="262" spans="1:17" x14ac:dyDescent="0.25">
      <c r="A262" s="315"/>
      <c r="B262" s="315"/>
      <c r="C262" s="317"/>
      <c r="D262" s="307" t="s">
        <v>237</v>
      </c>
      <c r="E262" s="93" t="s">
        <v>240</v>
      </c>
      <c r="F262" s="105">
        <v>0</v>
      </c>
      <c r="G262" s="250">
        <v>0</v>
      </c>
      <c r="H262" s="105">
        <v>0</v>
      </c>
      <c r="I262" s="105">
        <v>0</v>
      </c>
      <c r="J262" s="109">
        <v>0</v>
      </c>
      <c r="K262" s="109">
        <v>0</v>
      </c>
      <c r="L262" s="109">
        <v>0</v>
      </c>
      <c r="M262" s="109">
        <v>0</v>
      </c>
      <c r="N262" s="109"/>
      <c r="O262" s="109"/>
      <c r="P262" s="109"/>
      <c r="Q262" s="109"/>
    </row>
    <row r="263" spans="1:17" x14ac:dyDescent="0.25">
      <c r="A263" s="315"/>
      <c r="B263" s="315"/>
      <c r="C263" s="317"/>
      <c r="D263" s="336"/>
      <c r="E263" s="94" t="s">
        <v>241</v>
      </c>
      <c r="F263" s="105">
        <v>0</v>
      </c>
      <c r="G263" s="250">
        <f t="shared" ref="G263:H263" si="133">G266</f>
        <v>0</v>
      </c>
      <c r="H263" s="105">
        <f t="shared" si="133"/>
        <v>0</v>
      </c>
      <c r="I263" s="105">
        <v>0</v>
      </c>
      <c r="J263" s="109">
        <v>0</v>
      </c>
      <c r="K263" s="109">
        <f t="shared" ref="K263:L263" si="134">K266</f>
        <v>0</v>
      </c>
      <c r="L263" s="109">
        <f t="shared" si="134"/>
        <v>0</v>
      </c>
      <c r="M263" s="109">
        <v>0</v>
      </c>
      <c r="N263" s="109"/>
      <c r="O263" s="109"/>
      <c r="P263" s="109"/>
      <c r="Q263" s="109"/>
    </row>
    <row r="264" spans="1:17" ht="24" x14ac:dyDescent="0.25">
      <c r="A264" s="314" t="s">
        <v>315</v>
      </c>
      <c r="B264" s="314" t="s">
        <v>316</v>
      </c>
      <c r="C264" s="316" t="s">
        <v>317</v>
      </c>
      <c r="D264" s="90" t="s">
        <v>185</v>
      </c>
      <c r="E264" s="90"/>
      <c r="F264" s="104">
        <f>F265</f>
        <v>1812</v>
      </c>
      <c r="G264" s="252">
        <f t="shared" ref="G264:I265" si="135">G265</f>
        <v>0</v>
      </c>
      <c r="H264" s="104">
        <f t="shared" si="135"/>
        <v>0</v>
      </c>
      <c r="I264" s="104">
        <f t="shared" si="135"/>
        <v>1812</v>
      </c>
      <c r="J264" s="104">
        <f>J265</f>
        <v>1812</v>
      </c>
      <c r="K264" s="104">
        <f t="shared" ref="K264:M265" si="136">K265</f>
        <v>0</v>
      </c>
      <c r="L264" s="104">
        <f t="shared" si="136"/>
        <v>0</v>
      </c>
      <c r="M264" s="104">
        <f t="shared" si="136"/>
        <v>1812</v>
      </c>
      <c r="N264" s="110">
        <f t="shared" ref="N264:N269" si="137">J264/F264*100</f>
        <v>100</v>
      </c>
      <c r="O264" s="110"/>
      <c r="P264" s="110"/>
      <c r="Q264" s="110">
        <f t="shared" ref="Q264:Q269" si="138">M264/I264*100</f>
        <v>100</v>
      </c>
    </row>
    <row r="265" spans="1:17" x14ac:dyDescent="0.25">
      <c r="A265" s="315"/>
      <c r="B265" s="304"/>
      <c r="C265" s="306"/>
      <c r="D265" s="318" t="s">
        <v>237</v>
      </c>
      <c r="E265" s="90" t="s">
        <v>240</v>
      </c>
      <c r="F265" s="104">
        <f>F266</f>
        <v>1812</v>
      </c>
      <c r="G265" s="252">
        <f t="shared" si="135"/>
        <v>0</v>
      </c>
      <c r="H265" s="104">
        <f t="shared" si="135"/>
        <v>0</v>
      </c>
      <c r="I265" s="104">
        <f t="shared" si="135"/>
        <v>1812</v>
      </c>
      <c r="J265" s="104">
        <f>J266</f>
        <v>1812</v>
      </c>
      <c r="K265" s="104">
        <f t="shared" si="136"/>
        <v>0</v>
      </c>
      <c r="L265" s="104">
        <f t="shared" si="136"/>
        <v>0</v>
      </c>
      <c r="M265" s="104">
        <f t="shared" si="136"/>
        <v>1812</v>
      </c>
      <c r="N265" s="110">
        <f t="shared" si="137"/>
        <v>100</v>
      </c>
      <c r="O265" s="110"/>
      <c r="P265" s="110"/>
      <c r="Q265" s="110">
        <f t="shared" si="138"/>
        <v>100</v>
      </c>
    </row>
    <row r="266" spans="1:17" x14ac:dyDescent="0.25">
      <c r="A266" s="315"/>
      <c r="B266" s="304"/>
      <c r="C266" s="306"/>
      <c r="D266" s="336"/>
      <c r="E266" s="91" t="s">
        <v>318</v>
      </c>
      <c r="F266" s="106">
        <f>F269</f>
        <v>1812</v>
      </c>
      <c r="G266" s="253">
        <f t="shared" ref="G266:I266" si="139">G269</f>
        <v>0</v>
      </c>
      <c r="H266" s="106">
        <f t="shared" si="139"/>
        <v>0</v>
      </c>
      <c r="I266" s="106">
        <f t="shared" si="139"/>
        <v>1812</v>
      </c>
      <c r="J266" s="106">
        <f>J269</f>
        <v>1812</v>
      </c>
      <c r="K266" s="106">
        <f t="shared" ref="K266:M266" si="140">K269</f>
        <v>0</v>
      </c>
      <c r="L266" s="106">
        <f t="shared" si="140"/>
        <v>0</v>
      </c>
      <c r="M266" s="106">
        <f t="shared" si="140"/>
        <v>1812</v>
      </c>
      <c r="N266" s="110">
        <f t="shared" si="137"/>
        <v>100</v>
      </c>
      <c r="O266" s="111"/>
      <c r="P266" s="111"/>
      <c r="Q266" s="110">
        <f t="shared" si="138"/>
        <v>100</v>
      </c>
    </row>
    <row r="267" spans="1:17" ht="24" x14ac:dyDescent="0.25">
      <c r="A267" s="303" t="s">
        <v>319</v>
      </c>
      <c r="B267" s="303" t="s">
        <v>320</v>
      </c>
      <c r="C267" s="305" t="s">
        <v>321</v>
      </c>
      <c r="D267" s="93" t="s">
        <v>185</v>
      </c>
      <c r="E267" s="93"/>
      <c r="F267" s="105">
        <f>F268</f>
        <v>1812</v>
      </c>
      <c r="G267" s="250">
        <f t="shared" ref="G267:I268" si="141">G268</f>
        <v>0</v>
      </c>
      <c r="H267" s="105">
        <f t="shared" si="141"/>
        <v>0</v>
      </c>
      <c r="I267" s="105">
        <f t="shared" si="141"/>
        <v>1812</v>
      </c>
      <c r="J267" s="105">
        <f>J268</f>
        <v>1812</v>
      </c>
      <c r="K267" s="105">
        <f t="shared" ref="K267:M268" si="142">K268</f>
        <v>0</v>
      </c>
      <c r="L267" s="105">
        <f t="shared" si="142"/>
        <v>0</v>
      </c>
      <c r="M267" s="105">
        <f t="shared" si="142"/>
        <v>1812</v>
      </c>
      <c r="N267" s="109">
        <f t="shared" si="137"/>
        <v>100</v>
      </c>
      <c r="O267" s="109"/>
      <c r="P267" s="109"/>
      <c r="Q267" s="109">
        <f t="shared" si="138"/>
        <v>100</v>
      </c>
    </row>
    <row r="268" spans="1:17" x14ac:dyDescent="0.25">
      <c r="A268" s="304"/>
      <c r="B268" s="304"/>
      <c r="C268" s="306"/>
      <c r="D268" s="307" t="s">
        <v>237</v>
      </c>
      <c r="E268" s="93" t="s">
        <v>240</v>
      </c>
      <c r="F268" s="105">
        <f>F269</f>
        <v>1812</v>
      </c>
      <c r="G268" s="250">
        <f t="shared" si="141"/>
        <v>0</v>
      </c>
      <c r="H268" s="105">
        <f t="shared" si="141"/>
        <v>0</v>
      </c>
      <c r="I268" s="105">
        <f t="shared" si="141"/>
        <v>1812</v>
      </c>
      <c r="J268" s="105">
        <f>J269</f>
        <v>1812</v>
      </c>
      <c r="K268" s="105">
        <f t="shared" si="142"/>
        <v>0</v>
      </c>
      <c r="L268" s="105">
        <f t="shared" si="142"/>
        <v>0</v>
      </c>
      <c r="M268" s="105">
        <f t="shared" si="142"/>
        <v>1812</v>
      </c>
      <c r="N268" s="109">
        <f t="shared" si="137"/>
        <v>100</v>
      </c>
      <c r="O268" s="109"/>
      <c r="P268" s="109"/>
      <c r="Q268" s="109">
        <f t="shared" si="138"/>
        <v>100</v>
      </c>
    </row>
    <row r="269" spans="1:17" x14ac:dyDescent="0.25">
      <c r="A269" s="304"/>
      <c r="B269" s="304"/>
      <c r="C269" s="306"/>
      <c r="D269" s="336"/>
      <c r="E269" s="94" t="s">
        <v>318</v>
      </c>
      <c r="F269" s="107">
        <v>1812</v>
      </c>
      <c r="G269" s="251">
        <v>0</v>
      </c>
      <c r="H269" s="107">
        <v>0</v>
      </c>
      <c r="I269" s="107">
        <v>1812</v>
      </c>
      <c r="J269" s="107">
        <v>1812</v>
      </c>
      <c r="K269" s="107">
        <v>0</v>
      </c>
      <c r="L269" s="107">
        <v>0</v>
      </c>
      <c r="M269" s="107">
        <v>1812</v>
      </c>
      <c r="N269" s="109">
        <f t="shared" si="137"/>
        <v>100</v>
      </c>
      <c r="O269" s="108"/>
      <c r="P269" s="108"/>
      <c r="Q269" s="109">
        <f t="shared" si="138"/>
        <v>100</v>
      </c>
    </row>
    <row r="270" spans="1:17" ht="24" x14ac:dyDescent="0.25">
      <c r="A270" s="314" t="s">
        <v>322</v>
      </c>
      <c r="B270" s="303" t="s">
        <v>323</v>
      </c>
      <c r="C270" s="305" t="s">
        <v>324</v>
      </c>
      <c r="D270" s="93" t="s">
        <v>185</v>
      </c>
      <c r="E270" s="93"/>
      <c r="F270" s="104">
        <v>0</v>
      </c>
      <c r="G270" s="252">
        <v>0</v>
      </c>
      <c r="H270" s="104">
        <v>0</v>
      </c>
      <c r="I270" s="104">
        <v>0</v>
      </c>
      <c r="J270" s="110">
        <v>0</v>
      </c>
      <c r="K270" s="110">
        <v>0</v>
      </c>
      <c r="L270" s="110">
        <v>0</v>
      </c>
      <c r="M270" s="110">
        <v>0</v>
      </c>
      <c r="N270" s="109"/>
      <c r="O270" s="109"/>
      <c r="P270" s="109"/>
      <c r="Q270" s="109"/>
    </row>
    <row r="271" spans="1:17" x14ac:dyDescent="0.25">
      <c r="A271" s="315"/>
      <c r="B271" s="304"/>
      <c r="C271" s="306"/>
      <c r="D271" s="307" t="s">
        <v>237</v>
      </c>
      <c r="E271" s="93" t="s">
        <v>240</v>
      </c>
      <c r="F271" s="104">
        <v>0</v>
      </c>
      <c r="G271" s="252">
        <v>0</v>
      </c>
      <c r="H271" s="104">
        <v>0</v>
      </c>
      <c r="I271" s="104">
        <v>0</v>
      </c>
      <c r="J271" s="110">
        <v>0</v>
      </c>
      <c r="K271" s="110">
        <v>0</v>
      </c>
      <c r="L271" s="110">
        <v>0</v>
      </c>
      <c r="M271" s="110">
        <v>0</v>
      </c>
      <c r="N271" s="109"/>
      <c r="O271" s="109"/>
      <c r="P271" s="109"/>
      <c r="Q271" s="109"/>
    </row>
    <row r="272" spans="1:17" x14ac:dyDescent="0.25">
      <c r="A272" s="315"/>
      <c r="B272" s="304"/>
      <c r="C272" s="306"/>
      <c r="D272" s="336"/>
      <c r="E272" s="93" t="s">
        <v>241</v>
      </c>
      <c r="F272" s="104">
        <v>0</v>
      </c>
      <c r="G272" s="252">
        <v>0</v>
      </c>
      <c r="H272" s="104">
        <v>0</v>
      </c>
      <c r="I272" s="104">
        <v>0</v>
      </c>
      <c r="J272" s="110">
        <v>0</v>
      </c>
      <c r="K272" s="110">
        <v>0</v>
      </c>
      <c r="L272" s="110">
        <v>0</v>
      </c>
      <c r="M272" s="110">
        <v>0</v>
      </c>
      <c r="N272" s="109"/>
      <c r="O272" s="109"/>
      <c r="P272" s="109"/>
      <c r="Q272" s="109"/>
    </row>
    <row r="273" spans="1:17" ht="24" x14ac:dyDescent="0.25">
      <c r="A273" s="303" t="s">
        <v>325</v>
      </c>
      <c r="B273" s="303" t="s">
        <v>326</v>
      </c>
      <c r="C273" s="305" t="s">
        <v>327</v>
      </c>
      <c r="D273" s="93" t="s">
        <v>185</v>
      </c>
      <c r="E273" s="93"/>
      <c r="F273" s="105">
        <f t="shared" ref="F273:M273" si="143">F274</f>
        <v>0</v>
      </c>
      <c r="G273" s="250">
        <f t="shared" si="143"/>
        <v>0</v>
      </c>
      <c r="H273" s="105">
        <f t="shared" si="143"/>
        <v>0</v>
      </c>
      <c r="I273" s="105">
        <f t="shared" si="143"/>
        <v>0</v>
      </c>
      <c r="J273" s="109">
        <f t="shared" si="143"/>
        <v>0</v>
      </c>
      <c r="K273" s="109">
        <f t="shared" si="143"/>
        <v>0</v>
      </c>
      <c r="L273" s="109">
        <f t="shared" si="143"/>
        <v>0</v>
      </c>
      <c r="M273" s="109">
        <f t="shared" si="143"/>
        <v>0</v>
      </c>
      <c r="N273" s="109"/>
      <c r="O273" s="109"/>
      <c r="P273" s="109"/>
      <c r="Q273" s="109"/>
    </row>
    <row r="274" spans="1:17" x14ac:dyDescent="0.25">
      <c r="A274" s="304"/>
      <c r="B274" s="304"/>
      <c r="C274" s="306"/>
      <c r="D274" s="307" t="s">
        <v>237</v>
      </c>
      <c r="E274" s="93" t="s">
        <v>240</v>
      </c>
      <c r="F274" s="105">
        <v>0</v>
      </c>
      <c r="G274" s="250">
        <v>0</v>
      </c>
      <c r="H274" s="105">
        <v>0</v>
      </c>
      <c r="I274" s="105">
        <v>0</v>
      </c>
      <c r="J274" s="109">
        <v>0</v>
      </c>
      <c r="K274" s="109">
        <v>0</v>
      </c>
      <c r="L274" s="109">
        <v>0</v>
      </c>
      <c r="M274" s="109">
        <v>0</v>
      </c>
      <c r="N274" s="109"/>
      <c r="O274" s="109"/>
      <c r="P274" s="109"/>
      <c r="Q274" s="109"/>
    </row>
    <row r="275" spans="1:17" x14ac:dyDescent="0.25">
      <c r="A275" s="304"/>
      <c r="B275" s="304"/>
      <c r="C275" s="306"/>
      <c r="D275" s="336"/>
      <c r="E275" s="94" t="s">
        <v>241</v>
      </c>
      <c r="F275" s="105">
        <v>0</v>
      </c>
      <c r="G275" s="250">
        <v>0</v>
      </c>
      <c r="H275" s="105">
        <v>0</v>
      </c>
      <c r="I275" s="105">
        <v>0</v>
      </c>
      <c r="J275" s="109">
        <v>0</v>
      </c>
      <c r="K275" s="109">
        <v>0</v>
      </c>
      <c r="L275" s="109">
        <v>0</v>
      </c>
      <c r="M275" s="109">
        <v>0</v>
      </c>
      <c r="N275" s="109"/>
      <c r="O275" s="109"/>
      <c r="P275" s="109"/>
      <c r="Q275" s="109"/>
    </row>
    <row r="276" spans="1:17" ht="24" x14ac:dyDescent="0.25">
      <c r="A276" s="303" t="s">
        <v>328</v>
      </c>
      <c r="B276" s="303" t="s">
        <v>329</v>
      </c>
      <c r="C276" s="305" t="s">
        <v>330</v>
      </c>
      <c r="D276" s="93" t="s">
        <v>185</v>
      </c>
      <c r="E276" s="93"/>
      <c r="F276" s="105">
        <v>0</v>
      </c>
      <c r="G276" s="250">
        <v>0</v>
      </c>
      <c r="H276" s="105">
        <v>0</v>
      </c>
      <c r="I276" s="105">
        <v>0</v>
      </c>
      <c r="J276" s="109">
        <v>0</v>
      </c>
      <c r="K276" s="109">
        <v>0</v>
      </c>
      <c r="L276" s="109">
        <v>0</v>
      </c>
      <c r="M276" s="109">
        <v>0</v>
      </c>
      <c r="N276" s="109"/>
      <c r="O276" s="109"/>
      <c r="P276" s="109"/>
      <c r="Q276" s="109"/>
    </row>
    <row r="277" spans="1:17" x14ac:dyDescent="0.25">
      <c r="A277" s="304"/>
      <c r="B277" s="304"/>
      <c r="C277" s="306"/>
      <c r="D277" s="307" t="s">
        <v>237</v>
      </c>
      <c r="E277" s="93" t="s">
        <v>240</v>
      </c>
      <c r="F277" s="105">
        <v>0</v>
      </c>
      <c r="G277" s="250">
        <v>0</v>
      </c>
      <c r="H277" s="105">
        <v>0</v>
      </c>
      <c r="I277" s="105">
        <v>0</v>
      </c>
      <c r="J277" s="109">
        <v>0</v>
      </c>
      <c r="K277" s="109">
        <v>0</v>
      </c>
      <c r="L277" s="109">
        <v>0</v>
      </c>
      <c r="M277" s="109">
        <v>0</v>
      </c>
      <c r="N277" s="109"/>
      <c r="O277" s="109"/>
      <c r="P277" s="109"/>
      <c r="Q277" s="109"/>
    </row>
    <row r="278" spans="1:17" x14ac:dyDescent="0.25">
      <c r="A278" s="304"/>
      <c r="B278" s="304"/>
      <c r="C278" s="306"/>
      <c r="D278" s="336"/>
      <c r="E278" s="93" t="s">
        <v>241</v>
      </c>
      <c r="F278" s="105">
        <v>0</v>
      </c>
      <c r="G278" s="250">
        <v>0</v>
      </c>
      <c r="H278" s="105">
        <v>0</v>
      </c>
      <c r="I278" s="105">
        <v>0</v>
      </c>
      <c r="J278" s="109">
        <v>0</v>
      </c>
      <c r="K278" s="109">
        <v>0</v>
      </c>
      <c r="L278" s="109">
        <v>0</v>
      </c>
      <c r="M278" s="109">
        <v>0</v>
      </c>
      <c r="N278" s="109"/>
      <c r="O278" s="109"/>
      <c r="P278" s="109"/>
      <c r="Q278" s="109"/>
    </row>
    <row r="279" spans="1:17" ht="24" x14ac:dyDescent="0.25">
      <c r="A279" s="303" t="s">
        <v>331</v>
      </c>
      <c r="B279" s="303" t="s">
        <v>332</v>
      </c>
      <c r="C279" s="305" t="s">
        <v>330</v>
      </c>
      <c r="D279" s="93" t="s">
        <v>185</v>
      </c>
      <c r="E279" s="93"/>
      <c r="F279" s="105">
        <v>0</v>
      </c>
      <c r="G279" s="250">
        <v>0</v>
      </c>
      <c r="H279" s="105">
        <v>0</v>
      </c>
      <c r="I279" s="105">
        <v>0</v>
      </c>
      <c r="J279" s="109">
        <v>0</v>
      </c>
      <c r="K279" s="109">
        <v>0</v>
      </c>
      <c r="L279" s="109">
        <v>0</v>
      </c>
      <c r="M279" s="109">
        <v>0</v>
      </c>
      <c r="N279" s="109"/>
      <c r="O279" s="109"/>
      <c r="P279" s="109"/>
      <c r="Q279" s="109"/>
    </row>
    <row r="280" spans="1:17" x14ac:dyDescent="0.25">
      <c r="A280" s="304"/>
      <c r="B280" s="304"/>
      <c r="C280" s="306"/>
      <c r="D280" s="307" t="s">
        <v>237</v>
      </c>
      <c r="E280" s="83" t="s">
        <v>240</v>
      </c>
      <c r="F280" s="105">
        <v>0</v>
      </c>
      <c r="G280" s="250">
        <v>0</v>
      </c>
      <c r="H280" s="105">
        <v>0</v>
      </c>
      <c r="I280" s="105">
        <v>0</v>
      </c>
      <c r="J280" s="109">
        <v>0</v>
      </c>
      <c r="K280" s="109">
        <v>0</v>
      </c>
      <c r="L280" s="109">
        <v>0</v>
      </c>
      <c r="M280" s="109">
        <v>0</v>
      </c>
      <c r="N280" s="109"/>
      <c r="O280" s="109"/>
      <c r="P280" s="109"/>
      <c r="Q280" s="109"/>
    </row>
    <row r="281" spans="1:17" x14ac:dyDescent="0.25">
      <c r="A281" s="304"/>
      <c r="B281" s="304"/>
      <c r="C281" s="306"/>
      <c r="D281" s="336"/>
      <c r="E281" s="83" t="s">
        <v>241</v>
      </c>
      <c r="F281" s="105">
        <v>0</v>
      </c>
      <c r="G281" s="250">
        <v>0</v>
      </c>
      <c r="H281" s="105">
        <v>0</v>
      </c>
      <c r="I281" s="105">
        <v>0</v>
      </c>
      <c r="J281" s="109">
        <v>0</v>
      </c>
      <c r="K281" s="109">
        <v>0</v>
      </c>
      <c r="L281" s="109">
        <v>0</v>
      </c>
      <c r="M281" s="109">
        <v>0</v>
      </c>
      <c r="N281" s="109"/>
      <c r="O281" s="109"/>
      <c r="P281" s="109"/>
      <c r="Q281" s="109"/>
    </row>
    <row r="282" spans="1:17" ht="24" x14ac:dyDescent="0.25">
      <c r="A282" s="303" t="s">
        <v>333</v>
      </c>
      <c r="B282" s="303" t="s">
        <v>334</v>
      </c>
      <c r="C282" s="305" t="s">
        <v>335</v>
      </c>
      <c r="D282" s="93" t="s">
        <v>185</v>
      </c>
      <c r="E282" s="83"/>
      <c r="F282" s="105">
        <v>0</v>
      </c>
      <c r="G282" s="250">
        <v>0</v>
      </c>
      <c r="H282" s="105">
        <v>0</v>
      </c>
      <c r="I282" s="105">
        <v>0</v>
      </c>
      <c r="J282" s="109">
        <v>0</v>
      </c>
      <c r="K282" s="109">
        <v>0</v>
      </c>
      <c r="L282" s="109">
        <v>0</v>
      </c>
      <c r="M282" s="109">
        <v>0</v>
      </c>
      <c r="N282" s="109"/>
      <c r="O282" s="109"/>
      <c r="P282" s="109"/>
      <c r="Q282" s="109"/>
    </row>
    <row r="283" spans="1:17" x14ac:dyDescent="0.25">
      <c r="A283" s="304"/>
      <c r="B283" s="304"/>
      <c r="C283" s="306"/>
      <c r="D283" s="307" t="s">
        <v>237</v>
      </c>
      <c r="E283" s="83" t="s">
        <v>240</v>
      </c>
      <c r="F283" s="105">
        <v>0</v>
      </c>
      <c r="G283" s="250">
        <v>0</v>
      </c>
      <c r="H283" s="105">
        <v>0</v>
      </c>
      <c r="I283" s="105">
        <v>0</v>
      </c>
      <c r="J283" s="109">
        <v>0</v>
      </c>
      <c r="K283" s="109">
        <v>0</v>
      </c>
      <c r="L283" s="109">
        <v>0</v>
      </c>
      <c r="M283" s="109">
        <v>0</v>
      </c>
      <c r="N283" s="109"/>
      <c r="O283" s="109"/>
      <c r="P283" s="109"/>
      <c r="Q283" s="109"/>
    </row>
    <row r="284" spans="1:17" x14ac:dyDescent="0.25">
      <c r="A284" s="304"/>
      <c r="B284" s="304"/>
      <c r="C284" s="306"/>
      <c r="D284" s="336"/>
      <c r="E284" s="83" t="s">
        <v>241</v>
      </c>
      <c r="F284" s="105">
        <v>0</v>
      </c>
      <c r="G284" s="250">
        <v>0</v>
      </c>
      <c r="H284" s="105">
        <v>0</v>
      </c>
      <c r="I284" s="105">
        <v>0</v>
      </c>
      <c r="J284" s="109">
        <v>0</v>
      </c>
      <c r="K284" s="109">
        <v>0</v>
      </c>
      <c r="L284" s="109">
        <v>0</v>
      </c>
      <c r="M284" s="109">
        <v>0</v>
      </c>
      <c r="N284" s="109"/>
      <c r="O284" s="109"/>
      <c r="P284" s="109"/>
      <c r="Q284" s="109"/>
    </row>
    <row r="285" spans="1:17" ht="24" x14ac:dyDescent="0.25">
      <c r="A285" s="314" t="s">
        <v>336</v>
      </c>
      <c r="B285" s="314" t="s">
        <v>337</v>
      </c>
      <c r="C285" s="316" t="s">
        <v>338</v>
      </c>
      <c r="D285" s="90" t="s">
        <v>185</v>
      </c>
      <c r="E285" s="83"/>
      <c r="F285" s="104">
        <f>F286</f>
        <v>85223.84663</v>
      </c>
      <c r="G285" s="252">
        <f t="shared" ref="G285:I285" si="144">G286</f>
        <v>1959.99044</v>
      </c>
      <c r="H285" s="104">
        <f t="shared" si="144"/>
        <v>64673.306189999996</v>
      </c>
      <c r="I285" s="104">
        <f t="shared" si="144"/>
        <v>18590.55</v>
      </c>
      <c r="J285" s="104">
        <f>J286</f>
        <v>15346.063020000001</v>
      </c>
      <c r="K285" s="104">
        <f t="shared" ref="K285:M285" si="145">K286</f>
        <v>1959.99044</v>
      </c>
      <c r="L285" s="104">
        <f t="shared" si="145"/>
        <v>5114.0776599999999</v>
      </c>
      <c r="M285" s="104">
        <f t="shared" si="145"/>
        <v>8271.9949199999992</v>
      </c>
      <c r="N285" s="110">
        <f>J285/F285*100</f>
        <v>18.006771140740753</v>
      </c>
      <c r="O285" s="110">
        <v>0</v>
      </c>
      <c r="P285" s="110">
        <v>0</v>
      </c>
      <c r="Q285" s="110">
        <f>M285/I285*100</f>
        <v>44.495697652839745</v>
      </c>
    </row>
    <row r="286" spans="1:17" x14ac:dyDescent="0.25">
      <c r="A286" s="304"/>
      <c r="B286" s="315"/>
      <c r="C286" s="317"/>
      <c r="D286" s="318" t="s">
        <v>237</v>
      </c>
      <c r="E286" s="89" t="s">
        <v>240</v>
      </c>
      <c r="F286" s="104">
        <f>F288+F289+F290+F291+F292+F293+F294</f>
        <v>85223.84663</v>
      </c>
      <c r="G286" s="252">
        <f t="shared" ref="G286:I286" si="146">G288+G289+G290+G291+G292+G293+G294</f>
        <v>1959.99044</v>
      </c>
      <c r="H286" s="104">
        <f t="shared" si="146"/>
        <v>64673.306189999996</v>
      </c>
      <c r="I286" s="104">
        <f t="shared" si="146"/>
        <v>18590.55</v>
      </c>
      <c r="J286" s="104">
        <f>J288+J289+J290+J291+J292+J293+J294</f>
        <v>15346.063020000001</v>
      </c>
      <c r="K286" s="104">
        <f t="shared" ref="K286:M286" si="147">K288+K289+K290+K291+K292+K293+K294</f>
        <v>1959.99044</v>
      </c>
      <c r="L286" s="104">
        <f t="shared" si="147"/>
        <v>5114.0776599999999</v>
      </c>
      <c r="M286" s="104">
        <f t="shared" si="147"/>
        <v>8271.9949199999992</v>
      </c>
      <c r="N286" s="110">
        <f>J286/F286*100</f>
        <v>18.006771140740753</v>
      </c>
      <c r="O286" s="110">
        <v>0</v>
      </c>
      <c r="P286" s="110">
        <v>0</v>
      </c>
      <c r="Q286" s="110">
        <f>M286/I286*100</f>
        <v>44.495697652839745</v>
      </c>
    </row>
    <row r="287" spans="1:17" x14ac:dyDescent="0.25">
      <c r="A287" s="304"/>
      <c r="B287" s="315"/>
      <c r="C287" s="317"/>
      <c r="D287" s="336"/>
      <c r="E287" s="89" t="s">
        <v>339</v>
      </c>
      <c r="F287" s="104">
        <f>F288+F289+F290+F291+F292+F293+F294</f>
        <v>85223.84663</v>
      </c>
      <c r="G287" s="252">
        <f t="shared" ref="G287:M287" si="148">G288+G289+G290+G291+G292+G293+G294</f>
        <v>1959.99044</v>
      </c>
      <c r="H287" s="104">
        <f t="shared" si="148"/>
        <v>64673.306189999996</v>
      </c>
      <c r="I287" s="104">
        <f t="shared" si="148"/>
        <v>18590.55</v>
      </c>
      <c r="J287" s="104">
        <f t="shared" si="148"/>
        <v>15346.063020000001</v>
      </c>
      <c r="K287" s="104">
        <f t="shared" si="148"/>
        <v>1959.99044</v>
      </c>
      <c r="L287" s="104">
        <f t="shared" si="148"/>
        <v>5114.0776599999999</v>
      </c>
      <c r="M287" s="104">
        <f t="shared" si="148"/>
        <v>8271.9949199999992</v>
      </c>
      <c r="N287" s="110">
        <f>J287/F287*100</f>
        <v>18.006771140740753</v>
      </c>
      <c r="O287" s="110">
        <v>0</v>
      </c>
      <c r="P287" s="110">
        <v>0</v>
      </c>
      <c r="Q287" s="110">
        <f>M287/I287*100</f>
        <v>44.495697652839745</v>
      </c>
    </row>
    <row r="288" spans="1:17" x14ac:dyDescent="0.25">
      <c r="A288" s="304"/>
      <c r="B288" s="315"/>
      <c r="C288" s="317"/>
      <c r="D288" s="336"/>
      <c r="E288" s="83" t="s">
        <v>340</v>
      </c>
      <c r="F288" s="107">
        <f>F297</f>
        <v>233.2</v>
      </c>
      <c r="G288" s="251">
        <f t="shared" ref="G288:M288" si="149">G297</f>
        <v>0</v>
      </c>
      <c r="H288" s="107">
        <f t="shared" si="149"/>
        <v>0</v>
      </c>
      <c r="I288" s="107">
        <f t="shared" si="149"/>
        <v>233.2</v>
      </c>
      <c r="J288" s="107">
        <f t="shared" si="149"/>
        <v>0</v>
      </c>
      <c r="K288" s="107">
        <f t="shared" si="149"/>
        <v>0</v>
      </c>
      <c r="L288" s="107">
        <f t="shared" si="149"/>
        <v>0</v>
      </c>
      <c r="M288" s="107">
        <f t="shared" si="149"/>
        <v>0</v>
      </c>
      <c r="N288" s="109">
        <f t="shared" ref="N288:N294" si="150">J288/F288*100</f>
        <v>0</v>
      </c>
      <c r="O288" s="109">
        <v>0</v>
      </c>
      <c r="P288" s="109">
        <v>0</v>
      </c>
      <c r="Q288" s="109">
        <f t="shared" ref="Q288:Q290" si="151">M288/I288*100</f>
        <v>0</v>
      </c>
    </row>
    <row r="289" spans="1:17" x14ac:dyDescent="0.25">
      <c r="A289" s="304"/>
      <c r="B289" s="304"/>
      <c r="C289" s="306"/>
      <c r="D289" s="308"/>
      <c r="E289" s="84" t="s">
        <v>341</v>
      </c>
      <c r="F289" s="105">
        <f>F303</f>
        <v>3542.9</v>
      </c>
      <c r="G289" s="250">
        <f t="shared" ref="G289:M289" si="152">G303</f>
        <v>1959.99044</v>
      </c>
      <c r="H289" s="105">
        <f t="shared" si="152"/>
        <v>40.00956</v>
      </c>
      <c r="I289" s="105">
        <f t="shared" si="152"/>
        <v>1542.9</v>
      </c>
      <c r="J289" s="107">
        <f t="shared" si="152"/>
        <v>3240.5158700000002</v>
      </c>
      <c r="K289" s="107">
        <f t="shared" si="152"/>
        <v>1959.99044</v>
      </c>
      <c r="L289" s="107">
        <f t="shared" si="152"/>
        <v>40.00956</v>
      </c>
      <c r="M289" s="107">
        <f t="shared" si="152"/>
        <v>1240.5158699999999</v>
      </c>
      <c r="N289" s="109">
        <f t="shared" si="150"/>
        <v>91.465067317734068</v>
      </c>
      <c r="O289" s="109">
        <v>0</v>
      </c>
      <c r="P289" s="109">
        <v>0</v>
      </c>
      <c r="Q289" s="109">
        <f t="shared" si="151"/>
        <v>80.401573011860776</v>
      </c>
    </row>
    <row r="290" spans="1:17" x14ac:dyDescent="0.25">
      <c r="A290" s="304"/>
      <c r="B290" s="304"/>
      <c r="C290" s="306"/>
      <c r="D290" s="308"/>
      <c r="E290" s="112">
        <v>9.2704092580384096E+19</v>
      </c>
      <c r="F290" s="105">
        <f>F310</f>
        <v>16814.45</v>
      </c>
      <c r="G290" s="250">
        <f t="shared" ref="G290:M291" si="153">G310</f>
        <v>0</v>
      </c>
      <c r="H290" s="105">
        <f t="shared" si="153"/>
        <v>0</v>
      </c>
      <c r="I290" s="105">
        <f t="shared" si="153"/>
        <v>16814.45</v>
      </c>
      <c r="J290" s="107">
        <f t="shared" si="153"/>
        <v>7031.4790499999999</v>
      </c>
      <c r="K290" s="107">
        <f t="shared" si="153"/>
        <v>0</v>
      </c>
      <c r="L290" s="107">
        <f t="shared" si="153"/>
        <v>0</v>
      </c>
      <c r="M290" s="107">
        <f t="shared" si="153"/>
        <v>7031.4790499999999</v>
      </c>
      <c r="N290" s="109">
        <f t="shared" si="150"/>
        <v>41.818073442782847</v>
      </c>
      <c r="O290" s="109">
        <v>0</v>
      </c>
      <c r="P290" s="109">
        <v>0</v>
      </c>
      <c r="Q290" s="109">
        <f t="shared" si="151"/>
        <v>41.818073442782847</v>
      </c>
    </row>
    <row r="291" spans="1:17" x14ac:dyDescent="0.25">
      <c r="A291" s="304"/>
      <c r="B291" s="304"/>
      <c r="C291" s="306"/>
      <c r="D291" s="308"/>
      <c r="E291" s="84" t="s">
        <v>342</v>
      </c>
      <c r="F291" s="107">
        <f>F311</f>
        <v>54644.5</v>
      </c>
      <c r="G291" s="251">
        <f t="shared" si="153"/>
        <v>0</v>
      </c>
      <c r="H291" s="107">
        <f t="shared" si="153"/>
        <v>54644.5</v>
      </c>
      <c r="I291" s="107">
        <f t="shared" si="153"/>
        <v>0</v>
      </c>
      <c r="J291" s="107">
        <f t="shared" si="153"/>
        <v>0</v>
      </c>
      <c r="K291" s="107">
        <f t="shared" si="153"/>
        <v>0</v>
      </c>
      <c r="L291" s="107">
        <f t="shared" si="153"/>
        <v>0</v>
      </c>
      <c r="M291" s="107">
        <f t="shared" si="153"/>
        <v>0</v>
      </c>
      <c r="N291" s="109">
        <f t="shared" si="150"/>
        <v>0</v>
      </c>
      <c r="O291" s="109">
        <v>0</v>
      </c>
      <c r="P291" s="109">
        <v>0</v>
      </c>
      <c r="Q291" s="109"/>
    </row>
    <row r="292" spans="1:17" x14ac:dyDescent="0.25">
      <c r="A292" s="304"/>
      <c r="B292" s="304"/>
      <c r="C292" s="306"/>
      <c r="D292" s="308"/>
      <c r="E292" s="83" t="s">
        <v>343</v>
      </c>
      <c r="F292" s="105">
        <f>F315</f>
        <v>5800</v>
      </c>
      <c r="G292" s="250">
        <f t="shared" ref="G292:M293" si="154">G315</f>
        <v>0</v>
      </c>
      <c r="H292" s="105">
        <f t="shared" si="154"/>
        <v>5800</v>
      </c>
      <c r="I292" s="105">
        <f t="shared" si="154"/>
        <v>0</v>
      </c>
      <c r="J292" s="107">
        <f t="shared" si="154"/>
        <v>2825.72147</v>
      </c>
      <c r="K292" s="107">
        <f t="shared" si="154"/>
        <v>0</v>
      </c>
      <c r="L292" s="107">
        <f t="shared" si="154"/>
        <v>2825.72147</v>
      </c>
      <c r="M292" s="107">
        <f t="shared" si="154"/>
        <v>0</v>
      </c>
      <c r="N292" s="109">
        <f t="shared" si="150"/>
        <v>48.719335689655175</v>
      </c>
      <c r="O292" s="109">
        <v>0</v>
      </c>
      <c r="P292" s="109">
        <v>0</v>
      </c>
      <c r="Q292" s="109"/>
    </row>
    <row r="293" spans="1:17" x14ac:dyDescent="0.25">
      <c r="A293" s="304"/>
      <c r="B293" s="304"/>
      <c r="C293" s="306"/>
      <c r="D293" s="308"/>
      <c r="E293" s="84" t="s">
        <v>344</v>
      </c>
      <c r="F293" s="113">
        <f>F316</f>
        <v>1940.45</v>
      </c>
      <c r="G293" s="254">
        <f t="shared" si="154"/>
        <v>0</v>
      </c>
      <c r="H293" s="113">
        <f t="shared" si="154"/>
        <v>1940.45</v>
      </c>
      <c r="I293" s="113">
        <f t="shared" si="154"/>
        <v>0</v>
      </c>
      <c r="J293" s="114">
        <f t="shared" si="154"/>
        <v>0</v>
      </c>
      <c r="K293" s="114">
        <f t="shared" si="154"/>
        <v>0</v>
      </c>
      <c r="L293" s="114">
        <f t="shared" si="154"/>
        <v>0</v>
      </c>
      <c r="M293" s="114">
        <f t="shared" si="154"/>
        <v>0</v>
      </c>
      <c r="N293" s="109">
        <f t="shared" si="150"/>
        <v>0</v>
      </c>
      <c r="O293" s="109">
        <v>0</v>
      </c>
      <c r="P293" s="109">
        <v>0</v>
      </c>
      <c r="Q293" s="109"/>
    </row>
    <row r="294" spans="1:17" x14ac:dyDescent="0.25">
      <c r="A294" s="332"/>
      <c r="B294" s="332"/>
      <c r="C294" s="334"/>
      <c r="D294" s="335"/>
      <c r="E294" s="84" t="s">
        <v>345</v>
      </c>
      <c r="F294" s="107">
        <f>F319</f>
        <v>2248.34663</v>
      </c>
      <c r="G294" s="251">
        <f t="shared" ref="G294:M294" si="155">G319</f>
        <v>0</v>
      </c>
      <c r="H294" s="107">
        <f t="shared" si="155"/>
        <v>2248.34663</v>
      </c>
      <c r="I294" s="107">
        <f t="shared" si="155"/>
        <v>0</v>
      </c>
      <c r="J294" s="107">
        <f t="shared" si="155"/>
        <v>2248.34663</v>
      </c>
      <c r="K294" s="107">
        <f t="shared" si="155"/>
        <v>0</v>
      </c>
      <c r="L294" s="107">
        <f t="shared" si="155"/>
        <v>2248.34663</v>
      </c>
      <c r="M294" s="107">
        <f t="shared" si="155"/>
        <v>0</v>
      </c>
      <c r="N294" s="109">
        <f t="shared" si="150"/>
        <v>100</v>
      </c>
      <c r="O294" s="109">
        <v>0</v>
      </c>
      <c r="P294" s="109">
        <v>0</v>
      </c>
      <c r="Q294" s="109"/>
    </row>
    <row r="295" spans="1:17" ht="24" x14ac:dyDescent="0.25">
      <c r="A295" s="303" t="s">
        <v>346</v>
      </c>
      <c r="B295" s="303" t="s">
        <v>347</v>
      </c>
      <c r="C295" s="305" t="s">
        <v>348</v>
      </c>
      <c r="D295" s="93" t="s">
        <v>185</v>
      </c>
      <c r="E295" s="83"/>
      <c r="F295" s="107">
        <f>F296</f>
        <v>233.2</v>
      </c>
      <c r="G295" s="251">
        <f t="shared" ref="G295:I296" si="156">G296</f>
        <v>0</v>
      </c>
      <c r="H295" s="107">
        <f t="shared" si="156"/>
        <v>0</v>
      </c>
      <c r="I295" s="107">
        <f t="shared" si="156"/>
        <v>233.2</v>
      </c>
      <c r="J295" s="107">
        <v>0</v>
      </c>
      <c r="K295" s="107">
        <v>0</v>
      </c>
      <c r="L295" s="107">
        <v>0</v>
      </c>
      <c r="M295" s="107">
        <v>0</v>
      </c>
      <c r="N295" s="109">
        <f>J295/F295*100</f>
        <v>0</v>
      </c>
      <c r="O295" s="108"/>
      <c r="P295" s="108"/>
      <c r="Q295" s="109">
        <f>M295/I295*100</f>
        <v>0</v>
      </c>
    </row>
    <row r="296" spans="1:17" x14ac:dyDescent="0.25">
      <c r="A296" s="304"/>
      <c r="B296" s="304"/>
      <c r="C296" s="306"/>
      <c r="D296" s="307" t="s">
        <v>237</v>
      </c>
      <c r="E296" s="83" t="s">
        <v>240</v>
      </c>
      <c r="F296" s="107">
        <f>F297</f>
        <v>233.2</v>
      </c>
      <c r="G296" s="251">
        <f t="shared" si="156"/>
        <v>0</v>
      </c>
      <c r="H296" s="107">
        <f t="shared" si="156"/>
        <v>0</v>
      </c>
      <c r="I296" s="107">
        <f t="shared" si="156"/>
        <v>233.2</v>
      </c>
      <c r="J296" s="107">
        <v>0</v>
      </c>
      <c r="K296" s="107">
        <v>0</v>
      </c>
      <c r="L296" s="107">
        <v>0</v>
      </c>
      <c r="M296" s="107">
        <v>0</v>
      </c>
      <c r="N296" s="109">
        <f>J296/F296*100</f>
        <v>0</v>
      </c>
      <c r="O296" s="108"/>
      <c r="P296" s="108"/>
      <c r="Q296" s="109">
        <f>M296/I296*100</f>
        <v>0</v>
      </c>
    </row>
    <row r="297" spans="1:17" x14ac:dyDescent="0.25">
      <c r="A297" s="304"/>
      <c r="B297" s="304"/>
      <c r="C297" s="306"/>
      <c r="D297" s="336"/>
      <c r="E297" s="83" t="s">
        <v>340</v>
      </c>
      <c r="F297" s="107">
        <v>233.2</v>
      </c>
      <c r="G297" s="251">
        <v>0</v>
      </c>
      <c r="H297" s="107">
        <v>0</v>
      </c>
      <c r="I297" s="107">
        <v>233.2</v>
      </c>
      <c r="J297" s="107">
        <v>0</v>
      </c>
      <c r="K297" s="107">
        <v>0</v>
      </c>
      <c r="L297" s="107">
        <v>0</v>
      </c>
      <c r="M297" s="107">
        <v>0</v>
      </c>
      <c r="N297" s="108"/>
      <c r="O297" s="108"/>
      <c r="P297" s="108"/>
      <c r="Q297" s="108"/>
    </row>
    <row r="298" spans="1:17" ht="24" x14ac:dyDescent="0.25">
      <c r="A298" s="303" t="s">
        <v>349</v>
      </c>
      <c r="B298" s="303" t="s">
        <v>350</v>
      </c>
      <c r="C298" s="305" t="s">
        <v>351</v>
      </c>
      <c r="D298" s="93" t="s">
        <v>185</v>
      </c>
      <c r="E298" s="83"/>
      <c r="F298" s="105">
        <v>0</v>
      </c>
      <c r="G298" s="250">
        <v>0</v>
      </c>
      <c r="H298" s="105">
        <v>0</v>
      </c>
      <c r="I298" s="105">
        <v>0</v>
      </c>
      <c r="J298" s="109">
        <v>0</v>
      </c>
      <c r="K298" s="109">
        <v>0</v>
      </c>
      <c r="L298" s="109">
        <v>0</v>
      </c>
      <c r="M298" s="109">
        <v>0</v>
      </c>
      <c r="N298" s="109"/>
      <c r="O298" s="109"/>
      <c r="P298" s="109"/>
      <c r="Q298" s="109"/>
    </row>
    <row r="299" spans="1:17" x14ac:dyDescent="0.25">
      <c r="A299" s="304"/>
      <c r="B299" s="304"/>
      <c r="C299" s="306"/>
      <c r="D299" s="307" t="s">
        <v>237</v>
      </c>
      <c r="E299" s="83" t="s">
        <v>240</v>
      </c>
      <c r="F299" s="105">
        <v>0</v>
      </c>
      <c r="G299" s="250">
        <v>0</v>
      </c>
      <c r="H299" s="105">
        <v>0</v>
      </c>
      <c r="I299" s="105">
        <v>0</v>
      </c>
      <c r="J299" s="109">
        <v>0</v>
      </c>
      <c r="K299" s="109">
        <v>0</v>
      </c>
      <c r="L299" s="109">
        <v>0</v>
      </c>
      <c r="M299" s="109">
        <v>0</v>
      </c>
      <c r="N299" s="109"/>
      <c r="O299" s="109"/>
      <c r="P299" s="109"/>
      <c r="Q299" s="109"/>
    </row>
    <row r="300" spans="1:17" x14ac:dyDescent="0.25">
      <c r="A300" s="304"/>
      <c r="B300" s="304"/>
      <c r="C300" s="306"/>
      <c r="D300" s="336"/>
      <c r="E300" s="83" t="s">
        <v>241</v>
      </c>
      <c r="F300" s="105">
        <v>0</v>
      </c>
      <c r="G300" s="250">
        <v>0</v>
      </c>
      <c r="H300" s="105">
        <v>0</v>
      </c>
      <c r="I300" s="105">
        <v>0</v>
      </c>
      <c r="J300" s="109">
        <v>0</v>
      </c>
      <c r="K300" s="109">
        <v>0</v>
      </c>
      <c r="L300" s="109">
        <v>0</v>
      </c>
      <c r="M300" s="109">
        <v>0</v>
      </c>
      <c r="N300" s="109"/>
      <c r="O300" s="109"/>
      <c r="P300" s="109"/>
      <c r="Q300" s="109"/>
    </row>
    <row r="301" spans="1:17" ht="24" x14ac:dyDescent="0.25">
      <c r="A301" s="339" t="s">
        <v>352</v>
      </c>
      <c r="B301" s="339" t="s">
        <v>353</v>
      </c>
      <c r="C301" s="341" t="s">
        <v>354</v>
      </c>
      <c r="D301" s="93" t="s">
        <v>185</v>
      </c>
      <c r="E301" s="83"/>
      <c r="F301" s="105">
        <f>F302</f>
        <v>3542.9</v>
      </c>
      <c r="G301" s="250">
        <f t="shared" ref="G301:I302" si="157">G302</f>
        <v>1959.99044</v>
      </c>
      <c r="H301" s="105">
        <f t="shared" si="157"/>
        <v>40.00956</v>
      </c>
      <c r="I301" s="105">
        <f t="shared" si="157"/>
        <v>1542.9</v>
      </c>
      <c r="J301" s="105">
        <f t="shared" ref="J301:J302" si="158">K301+L301+M301</f>
        <v>3240.5158700000002</v>
      </c>
      <c r="K301" s="105">
        <v>1959.99044</v>
      </c>
      <c r="L301" s="105">
        <v>40.00956</v>
      </c>
      <c r="M301" s="105">
        <v>1240.5158699999999</v>
      </c>
      <c r="N301" s="109">
        <f>J301/F301*100</f>
        <v>91.465067317734068</v>
      </c>
      <c r="O301" s="109">
        <f>K301/G301*100</f>
        <v>100</v>
      </c>
      <c r="P301" s="109">
        <f>L301/H301*100</f>
        <v>100</v>
      </c>
      <c r="Q301" s="109">
        <f>M301/I301*100</f>
        <v>80.401573011860776</v>
      </c>
    </row>
    <row r="302" spans="1:17" x14ac:dyDescent="0.25">
      <c r="A302" s="340"/>
      <c r="B302" s="340"/>
      <c r="C302" s="342"/>
      <c r="D302" s="343" t="s">
        <v>237</v>
      </c>
      <c r="E302" s="83" t="s">
        <v>240</v>
      </c>
      <c r="F302" s="105">
        <f>F303</f>
        <v>3542.9</v>
      </c>
      <c r="G302" s="250">
        <f t="shared" si="157"/>
        <v>1959.99044</v>
      </c>
      <c r="H302" s="105">
        <f t="shared" si="157"/>
        <v>40.00956</v>
      </c>
      <c r="I302" s="105">
        <f t="shared" si="157"/>
        <v>1542.9</v>
      </c>
      <c r="J302" s="105">
        <f t="shared" si="158"/>
        <v>3240.5158700000002</v>
      </c>
      <c r="K302" s="105">
        <v>1959.99044</v>
      </c>
      <c r="L302" s="105">
        <v>40.00956</v>
      </c>
      <c r="M302" s="105">
        <v>1240.5158699999999</v>
      </c>
      <c r="N302" s="109">
        <f>J302/F302*100</f>
        <v>91.465067317734068</v>
      </c>
      <c r="O302" s="109">
        <f t="shared" ref="O302:P303" si="159">K302/G302*100</f>
        <v>100</v>
      </c>
      <c r="P302" s="109">
        <f t="shared" si="159"/>
        <v>100</v>
      </c>
      <c r="Q302" s="109">
        <f>M302/I302*100</f>
        <v>80.401573011860776</v>
      </c>
    </row>
    <row r="303" spans="1:17" x14ac:dyDescent="0.25">
      <c r="A303" s="340"/>
      <c r="B303" s="340"/>
      <c r="C303" s="342"/>
      <c r="D303" s="344"/>
      <c r="E303" s="84" t="s">
        <v>341</v>
      </c>
      <c r="F303" s="105">
        <f>G303+H303+I303</f>
        <v>3542.9</v>
      </c>
      <c r="G303" s="250">
        <v>1959.99044</v>
      </c>
      <c r="H303" s="105">
        <v>40.00956</v>
      </c>
      <c r="I303" s="105">
        <v>1542.9</v>
      </c>
      <c r="J303" s="105">
        <f>K303+L303+M303</f>
        <v>3240.5158700000002</v>
      </c>
      <c r="K303" s="105">
        <v>1959.99044</v>
      </c>
      <c r="L303" s="105">
        <v>40.00956</v>
      </c>
      <c r="M303" s="105">
        <v>1240.5158699999999</v>
      </c>
      <c r="N303" s="109">
        <f>J303/F303*100</f>
        <v>91.465067317734068</v>
      </c>
      <c r="O303" s="109">
        <f t="shared" si="159"/>
        <v>100</v>
      </c>
      <c r="P303" s="109">
        <f t="shared" si="159"/>
        <v>100</v>
      </c>
      <c r="Q303" s="109">
        <f>M303/I303*100</f>
        <v>80.401573011860776</v>
      </c>
    </row>
    <row r="304" spans="1:17" ht="24" x14ac:dyDescent="0.25">
      <c r="A304" s="339" t="s">
        <v>355</v>
      </c>
      <c r="B304" s="303" t="s">
        <v>356</v>
      </c>
      <c r="C304" s="341" t="s">
        <v>354</v>
      </c>
      <c r="D304" s="93" t="s">
        <v>185</v>
      </c>
      <c r="E304" s="84"/>
      <c r="F304" s="105">
        <v>0</v>
      </c>
      <c r="G304" s="250">
        <v>0</v>
      </c>
      <c r="H304" s="105">
        <v>0</v>
      </c>
      <c r="I304" s="105">
        <v>0</v>
      </c>
      <c r="J304" s="105">
        <v>0</v>
      </c>
      <c r="K304" s="105">
        <v>0</v>
      </c>
      <c r="L304" s="105">
        <v>0</v>
      </c>
      <c r="M304" s="105">
        <v>0</v>
      </c>
      <c r="N304" s="109"/>
      <c r="O304" s="109"/>
      <c r="P304" s="109"/>
      <c r="Q304" s="109"/>
    </row>
    <row r="305" spans="1:17" x14ac:dyDescent="0.25">
      <c r="A305" s="340"/>
      <c r="B305" s="304"/>
      <c r="C305" s="342"/>
      <c r="D305" s="343" t="s">
        <v>237</v>
      </c>
      <c r="E305" s="83" t="s">
        <v>240</v>
      </c>
      <c r="F305" s="105">
        <v>0</v>
      </c>
      <c r="G305" s="250">
        <v>0</v>
      </c>
      <c r="H305" s="105">
        <v>0</v>
      </c>
      <c r="I305" s="105">
        <v>0</v>
      </c>
      <c r="J305" s="105">
        <v>0</v>
      </c>
      <c r="K305" s="105">
        <v>0</v>
      </c>
      <c r="L305" s="105">
        <v>0</v>
      </c>
      <c r="M305" s="105">
        <v>0</v>
      </c>
      <c r="N305" s="109"/>
      <c r="O305" s="109"/>
      <c r="P305" s="109"/>
      <c r="Q305" s="109"/>
    </row>
    <row r="306" spans="1:17" x14ac:dyDescent="0.25">
      <c r="A306" s="340"/>
      <c r="B306" s="332"/>
      <c r="C306" s="342"/>
      <c r="D306" s="344"/>
      <c r="E306" s="84" t="s">
        <v>241</v>
      </c>
      <c r="F306" s="105">
        <v>0</v>
      </c>
      <c r="G306" s="250">
        <v>0</v>
      </c>
      <c r="H306" s="105">
        <v>0</v>
      </c>
      <c r="I306" s="105">
        <v>0</v>
      </c>
      <c r="J306" s="105">
        <v>0</v>
      </c>
      <c r="K306" s="105">
        <v>0</v>
      </c>
      <c r="L306" s="105">
        <v>0</v>
      </c>
      <c r="M306" s="105">
        <v>0</v>
      </c>
      <c r="N306" s="109"/>
      <c r="O306" s="109"/>
      <c r="P306" s="109"/>
      <c r="Q306" s="109"/>
    </row>
    <row r="307" spans="1:17" ht="24" x14ac:dyDescent="0.25">
      <c r="A307" s="339" t="s">
        <v>357</v>
      </c>
      <c r="B307" s="303" t="s">
        <v>358</v>
      </c>
      <c r="C307" s="341" t="s">
        <v>354</v>
      </c>
      <c r="D307" s="93" t="s">
        <v>185</v>
      </c>
      <c r="E307" s="84"/>
      <c r="F307" s="105">
        <f>F308</f>
        <v>71458.95</v>
      </c>
      <c r="G307" s="250">
        <f t="shared" ref="G307:M307" si="160">G308</f>
        <v>0</v>
      </c>
      <c r="H307" s="105">
        <f t="shared" si="160"/>
        <v>54644.5</v>
      </c>
      <c r="I307" s="105">
        <f t="shared" si="160"/>
        <v>16814.45</v>
      </c>
      <c r="J307" s="105">
        <f t="shared" si="160"/>
        <v>7031.4790499999999</v>
      </c>
      <c r="K307" s="105">
        <f t="shared" si="160"/>
        <v>0</v>
      </c>
      <c r="L307" s="105">
        <f t="shared" si="160"/>
        <v>0</v>
      </c>
      <c r="M307" s="105">
        <f t="shared" si="160"/>
        <v>7031.4790499999999</v>
      </c>
      <c r="N307" s="109">
        <f>J307/F307*100</f>
        <v>9.8398857665834729</v>
      </c>
      <c r="O307" s="109"/>
      <c r="P307" s="109">
        <f t="shared" ref="P307:P309" si="161">L307/H307*100</f>
        <v>0</v>
      </c>
      <c r="Q307" s="109">
        <f>M307/I307*100</f>
        <v>41.818073442782847</v>
      </c>
    </row>
    <row r="308" spans="1:17" x14ac:dyDescent="0.25">
      <c r="A308" s="340"/>
      <c r="B308" s="304"/>
      <c r="C308" s="342"/>
      <c r="D308" s="343" t="s">
        <v>237</v>
      </c>
      <c r="E308" s="83" t="s">
        <v>240</v>
      </c>
      <c r="F308" s="105">
        <f>F310+F311</f>
        <v>71458.95</v>
      </c>
      <c r="G308" s="250">
        <f t="shared" ref="G308:M308" si="162">G310+G311</f>
        <v>0</v>
      </c>
      <c r="H308" s="105">
        <f t="shared" si="162"/>
        <v>54644.5</v>
      </c>
      <c r="I308" s="105">
        <f t="shared" si="162"/>
        <v>16814.45</v>
      </c>
      <c r="J308" s="105">
        <f t="shared" si="162"/>
        <v>7031.4790499999999</v>
      </c>
      <c r="K308" s="105">
        <f t="shared" si="162"/>
        <v>0</v>
      </c>
      <c r="L308" s="105">
        <f t="shared" si="162"/>
        <v>0</v>
      </c>
      <c r="M308" s="105">
        <f t="shared" si="162"/>
        <v>7031.4790499999999</v>
      </c>
      <c r="N308" s="109">
        <f>J308/F308*100</f>
        <v>9.8398857665834729</v>
      </c>
      <c r="O308" s="109"/>
      <c r="P308" s="109">
        <f t="shared" si="161"/>
        <v>0</v>
      </c>
      <c r="Q308" s="109">
        <f>M308/I308*100</f>
        <v>41.818073442782847</v>
      </c>
    </row>
    <row r="309" spans="1:17" x14ac:dyDescent="0.25">
      <c r="A309" s="340"/>
      <c r="B309" s="332"/>
      <c r="C309" s="342"/>
      <c r="D309" s="344"/>
      <c r="E309" s="112">
        <v>9.2704092580299997E+19</v>
      </c>
      <c r="F309" s="105">
        <f>F310+F311</f>
        <v>71458.95</v>
      </c>
      <c r="G309" s="250">
        <f t="shared" ref="G309:M309" si="163">G310+G311</f>
        <v>0</v>
      </c>
      <c r="H309" s="105">
        <f t="shared" si="163"/>
        <v>54644.5</v>
      </c>
      <c r="I309" s="105">
        <f t="shared" si="163"/>
        <v>16814.45</v>
      </c>
      <c r="J309" s="105">
        <f t="shared" si="163"/>
        <v>7031.4790499999999</v>
      </c>
      <c r="K309" s="105">
        <f t="shared" si="163"/>
        <v>0</v>
      </c>
      <c r="L309" s="105">
        <f t="shared" si="163"/>
        <v>0</v>
      </c>
      <c r="M309" s="105">
        <f t="shared" si="163"/>
        <v>7031.4790499999999</v>
      </c>
      <c r="N309" s="109">
        <f>J309/F309*100</f>
        <v>9.8398857665834729</v>
      </c>
      <c r="O309" s="109"/>
      <c r="P309" s="109">
        <f t="shared" si="161"/>
        <v>0</v>
      </c>
      <c r="Q309" s="109">
        <f>M309/I309*100</f>
        <v>41.818073442782847</v>
      </c>
    </row>
    <row r="310" spans="1:17" ht="108" x14ac:dyDescent="0.25">
      <c r="A310" s="115" t="s">
        <v>359</v>
      </c>
      <c r="B310" s="93" t="s">
        <v>360</v>
      </c>
      <c r="C310" s="93" t="s">
        <v>354</v>
      </c>
      <c r="D310" s="116" t="s">
        <v>237</v>
      </c>
      <c r="E310" s="117">
        <v>9.2704092580384096E+19</v>
      </c>
      <c r="F310" s="105">
        <v>16814.45</v>
      </c>
      <c r="G310" s="251">
        <v>0</v>
      </c>
      <c r="H310" s="107">
        <v>0</v>
      </c>
      <c r="I310" s="105">
        <v>16814.45</v>
      </c>
      <c r="J310" s="105">
        <v>7031.4790499999999</v>
      </c>
      <c r="K310" s="105">
        <v>0</v>
      </c>
      <c r="L310" s="105">
        <v>0</v>
      </c>
      <c r="M310" s="105">
        <v>7031.4790499999999</v>
      </c>
      <c r="N310" s="109">
        <f t="shared" ref="N310:N325" si="164">J310/F310*100</f>
        <v>41.818073442782847</v>
      </c>
      <c r="O310" s="110"/>
      <c r="P310" s="109"/>
      <c r="Q310" s="109">
        <f>M310/I310*100</f>
        <v>41.818073442782847</v>
      </c>
    </row>
    <row r="311" spans="1:17" ht="108" x14ac:dyDescent="0.25">
      <c r="A311" s="115" t="s">
        <v>361</v>
      </c>
      <c r="B311" s="93" t="s">
        <v>362</v>
      </c>
      <c r="C311" s="93" t="s">
        <v>354</v>
      </c>
      <c r="D311" s="116" t="s">
        <v>237</v>
      </c>
      <c r="E311" s="117" t="s">
        <v>342</v>
      </c>
      <c r="F311" s="107">
        <v>54644.5</v>
      </c>
      <c r="G311" s="251">
        <v>0</v>
      </c>
      <c r="H311" s="107">
        <v>54644.5</v>
      </c>
      <c r="I311" s="107">
        <v>0</v>
      </c>
      <c r="J311" s="105">
        <v>0</v>
      </c>
      <c r="K311" s="105">
        <v>0</v>
      </c>
      <c r="L311" s="105">
        <v>0</v>
      </c>
      <c r="M311" s="105">
        <v>0</v>
      </c>
      <c r="N311" s="109">
        <f t="shared" si="164"/>
        <v>0</v>
      </c>
      <c r="O311" s="110"/>
      <c r="P311" s="109">
        <f t="shared" ref="P311:P314" si="165">L311/H311*100</f>
        <v>0</v>
      </c>
      <c r="Q311" s="109"/>
    </row>
    <row r="312" spans="1:17" ht="24" x14ac:dyDescent="0.25">
      <c r="A312" s="339" t="s">
        <v>363</v>
      </c>
      <c r="B312" s="303" t="s">
        <v>364</v>
      </c>
      <c r="C312" s="305" t="s">
        <v>354</v>
      </c>
      <c r="D312" s="93" t="s">
        <v>185</v>
      </c>
      <c r="E312" s="84"/>
      <c r="F312" s="105">
        <f>F315+F316</f>
        <v>7740.45</v>
      </c>
      <c r="G312" s="250">
        <f t="shared" ref="G312:M312" si="166">G315+G316</f>
        <v>0</v>
      </c>
      <c r="H312" s="105">
        <f t="shared" si="166"/>
        <v>7740.45</v>
      </c>
      <c r="I312" s="105">
        <f t="shared" si="166"/>
        <v>0</v>
      </c>
      <c r="J312" s="105">
        <f t="shared" si="166"/>
        <v>2825.72147</v>
      </c>
      <c r="K312" s="105">
        <f t="shared" si="166"/>
        <v>0</v>
      </c>
      <c r="L312" s="105">
        <f t="shared" si="166"/>
        <v>2825.72147</v>
      </c>
      <c r="M312" s="105">
        <f t="shared" si="166"/>
        <v>0</v>
      </c>
      <c r="N312" s="109">
        <f t="shared" si="164"/>
        <v>36.505906891718183</v>
      </c>
      <c r="O312" s="110"/>
      <c r="P312" s="109">
        <f t="shared" si="165"/>
        <v>36.505906891718183</v>
      </c>
      <c r="Q312" s="110"/>
    </row>
    <row r="313" spans="1:17" x14ac:dyDescent="0.25">
      <c r="A313" s="340"/>
      <c r="B313" s="304"/>
      <c r="C313" s="306"/>
      <c r="D313" s="307" t="s">
        <v>237</v>
      </c>
      <c r="E313" s="83" t="s">
        <v>240</v>
      </c>
      <c r="F313" s="105">
        <f>F315+F316</f>
        <v>7740.45</v>
      </c>
      <c r="G313" s="250">
        <f t="shared" ref="G313:M313" si="167">G315+G316</f>
        <v>0</v>
      </c>
      <c r="H313" s="105">
        <f t="shared" si="167"/>
        <v>7740.45</v>
      </c>
      <c r="I313" s="105">
        <f t="shared" si="167"/>
        <v>0</v>
      </c>
      <c r="J313" s="105">
        <f t="shared" si="167"/>
        <v>2825.72147</v>
      </c>
      <c r="K313" s="105">
        <f t="shared" si="167"/>
        <v>0</v>
      </c>
      <c r="L313" s="105">
        <f t="shared" si="167"/>
        <v>2825.72147</v>
      </c>
      <c r="M313" s="105">
        <f t="shared" si="167"/>
        <v>0</v>
      </c>
      <c r="N313" s="109">
        <f t="shared" si="164"/>
        <v>36.505906891718183</v>
      </c>
      <c r="O313" s="110"/>
      <c r="P313" s="109">
        <f t="shared" si="165"/>
        <v>36.505906891718183</v>
      </c>
      <c r="Q313" s="110"/>
    </row>
    <row r="314" spans="1:17" x14ac:dyDescent="0.25">
      <c r="A314" s="340"/>
      <c r="B314" s="304"/>
      <c r="C314" s="306"/>
      <c r="D314" s="336"/>
      <c r="E314" s="112">
        <v>9.2705022580300005E+19</v>
      </c>
      <c r="F314" s="105">
        <f>F315+F316</f>
        <v>7740.45</v>
      </c>
      <c r="G314" s="250">
        <f t="shared" ref="G314:M314" si="168">G315+G316</f>
        <v>0</v>
      </c>
      <c r="H314" s="105">
        <f t="shared" si="168"/>
        <v>7740.45</v>
      </c>
      <c r="I314" s="105">
        <f t="shared" si="168"/>
        <v>0</v>
      </c>
      <c r="J314" s="105">
        <f t="shared" si="168"/>
        <v>2825.72147</v>
      </c>
      <c r="K314" s="105">
        <f t="shared" si="168"/>
        <v>0</v>
      </c>
      <c r="L314" s="105">
        <f t="shared" si="168"/>
        <v>2825.72147</v>
      </c>
      <c r="M314" s="105">
        <f t="shared" si="168"/>
        <v>0</v>
      </c>
      <c r="N314" s="109">
        <f t="shared" si="164"/>
        <v>36.505906891718183</v>
      </c>
      <c r="O314" s="110"/>
      <c r="P314" s="109">
        <f t="shared" si="165"/>
        <v>36.505906891718183</v>
      </c>
      <c r="Q314" s="110"/>
    </row>
    <row r="315" spans="1:17" ht="120" x14ac:dyDescent="0.25">
      <c r="A315" s="118" t="s">
        <v>365</v>
      </c>
      <c r="B315" s="93" t="s">
        <v>366</v>
      </c>
      <c r="C315" s="93" t="s">
        <v>354</v>
      </c>
      <c r="D315" s="116" t="s">
        <v>237</v>
      </c>
      <c r="E315" s="83" t="s">
        <v>343</v>
      </c>
      <c r="F315" s="105">
        <v>5800</v>
      </c>
      <c r="G315" s="255">
        <v>0</v>
      </c>
      <c r="H315" s="105">
        <v>5800</v>
      </c>
      <c r="I315" s="108">
        <v>0</v>
      </c>
      <c r="J315" s="109">
        <v>2825.72147</v>
      </c>
      <c r="K315" s="109">
        <v>0</v>
      </c>
      <c r="L315" s="109">
        <v>2825.72147</v>
      </c>
      <c r="M315" s="109">
        <v>0</v>
      </c>
      <c r="N315" s="109">
        <f t="shared" si="164"/>
        <v>48.719335689655175</v>
      </c>
      <c r="O315" s="109"/>
      <c r="P315" s="109">
        <f>L315/H315*100</f>
        <v>48.719335689655175</v>
      </c>
      <c r="Q315" s="109"/>
    </row>
    <row r="316" spans="1:17" ht="108" x14ac:dyDescent="0.25">
      <c r="A316" s="119" t="s">
        <v>367</v>
      </c>
      <c r="B316" s="93" t="s">
        <v>368</v>
      </c>
      <c r="C316" s="93" t="s">
        <v>354</v>
      </c>
      <c r="D316" s="116" t="s">
        <v>237</v>
      </c>
      <c r="E316" s="84" t="s">
        <v>344</v>
      </c>
      <c r="F316" s="105">
        <v>1940.45</v>
      </c>
      <c r="G316" s="255">
        <v>0</v>
      </c>
      <c r="H316" s="105">
        <v>1940.45</v>
      </c>
      <c r="I316" s="108">
        <v>0</v>
      </c>
      <c r="J316" s="109">
        <v>0</v>
      </c>
      <c r="K316" s="109">
        <v>0</v>
      </c>
      <c r="L316" s="109">
        <v>0</v>
      </c>
      <c r="M316" s="109">
        <v>0</v>
      </c>
      <c r="N316" s="109">
        <f t="shared" si="164"/>
        <v>0</v>
      </c>
      <c r="O316" s="109"/>
      <c r="P316" s="109">
        <f>L316/H316*100</f>
        <v>0</v>
      </c>
      <c r="Q316" s="109"/>
    </row>
    <row r="317" spans="1:17" ht="24" x14ac:dyDescent="0.25">
      <c r="A317" s="339" t="s">
        <v>369</v>
      </c>
      <c r="B317" s="303" t="s">
        <v>370</v>
      </c>
      <c r="C317" s="341" t="s">
        <v>354</v>
      </c>
      <c r="D317" s="93" t="s">
        <v>185</v>
      </c>
      <c r="E317" s="120"/>
      <c r="F317" s="108">
        <v>2248.34663</v>
      </c>
      <c r="G317" s="255">
        <v>0</v>
      </c>
      <c r="H317" s="108">
        <v>2248.34663</v>
      </c>
      <c r="I317" s="108">
        <v>0</v>
      </c>
      <c r="J317" s="108">
        <v>2248.34663</v>
      </c>
      <c r="K317" s="109">
        <v>0</v>
      </c>
      <c r="L317" s="108">
        <v>2248.34663</v>
      </c>
      <c r="M317" s="109">
        <v>0</v>
      </c>
      <c r="N317" s="109">
        <f t="shared" si="164"/>
        <v>100</v>
      </c>
      <c r="O317" s="110"/>
      <c r="P317" s="109">
        <f t="shared" ref="P317:P319" si="169">L317/H317*100</f>
        <v>100</v>
      </c>
      <c r="Q317" s="110"/>
    </row>
    <row r="318" spans="1:17" x14ac:dyDescent="0.25">
      <c r="A318" s="340"/>
      <c r="B318" s="304"/>
      <c r="C318" s="342"/>
      <c r="D318" s="343" t="s">
        <v>237</v>
      </c>
      <c r="E318" s="93" t="s">
        <v>240</v>
      </c>
      <c r="F318" s="108">
        <v>2248.34663</v>
      </c>
      <c r="G318" s="255">
        <v>0</v>
      </c>
      <c r="H318" s="108">
        <v>2248.34663</v>
      </c>
      <c r="I318" s="108">
        <v>0</v>
      </c>
      <c r="J318" s="108">
        <v>2248.34663</v>
      </c>
      <c r="K318" s="109">
        <v>0</v>
      </c>
      <c r="L318" s="108">
        <v>2248.34663</v>
      </c>
      <c r="M318" s="109">
        <v>0</v>
      </c>
      <c r="N318" s="109">
        <f t="shared" si="164"/>
        <v>100</v>
      </c>
      <c r="O318" s="110"/>
      <c r="P318" s="109">
        <f t="shared" si="169"/>
        <v>100</v>
      </c>
      <c r="Q318" s="110"/>
    </row>
    <row r="319" spans="1:17" x14ac:dyDescent="0.25">
      <c r="A319" s="340"/>
      <c r="B319" s="332"/>
      <c r="C319" s="342"/>
      <c r="D319" s="344"/>
      <c r="E319" s="120" t="s">
        <v>345</v>
      </c>
      <c r="F319" s="108">
        <v>2248.34663</v>
      </c>
      <c r="G319" s="255">
        <v>0</v>
      </c>
      <c r="H319" s="108">
        <v>2248.34663</v>
      </c>
      <c r="I319" s="108">
        <v>0</v>
      </c>
      <c r="J319" s="108">
        <v>2248.34663</v>
      </c>
      <c r="K319" s="109">
        <v>0</v>
      </c>
      <c r="L319" s="108">
        <v>2248.34663</v>
      </c>
      <c r="M319" s="109">
        <v>0</v>
      </c>
      <c r="N319" s="109">
        <f t="shared" si="164"/>
        <v>100</v>
      </c>
      <c r="O319" s="110"/>
      <c r="P319" s="109">
        <f t="shared" si="169"/>
        <v>100</v>
      </c>
      <c r="Q319" s="110"/>
    </row>
    <row r="320" spans="1:17" ht="24" x14ac:dyDescent="0.25">
      <c r="A320" s="314" t="s">
        <v>371</v>
      </c>
      <c r="B320" s="314" t="s">
        <v>372</v>
      </c>
      <c r="C320" s="316" t="s">
        <v>373</v>
      </c>
      <c r="D320" s="90" t="s">
        <v>185</v>
      </c>
      <c r="E320" s="90"/>
      <c r="F320" s="104">
        <v>150</v>
      </c>
      <c r="G320" s="252">
        <v>0</v>
      </c>
      <c r="H320" s="104">
        <v>0</v>
      </c>
      <c r="I320" s="104">
        <v>150</v>
      </c>
      <c r="J320" s="104">
        <v>0</v>
      </c>
      <c r="K320" s="104">
        <v>0</v>
      </c>
      <c r="L320" s="104">
        <v>0</v>
      </c>
      <c r="M320" s="104">
        <v>0</v>
      </c>
      <c r="N320" s="110">
        <f t="shared" si="164"/>
        <v>0</v>
      </c>
      <c r="O320" s="110"/>
      <c r="P320" s="110"/>
      <c r="Q320" s="110">
        <f t="shared" ref="Q320:Q325" si="170">M320/I320*100</f>
        <v>0</v>
      </c>
    </row>
    <row r="321" spans="1:17" x14ac:dyDescent="0.25">
      <c r="A321" s="304"/>
      <c r="B321" s="304"/>
      <c r="C321" s="306"/>
      <c r="D321" s="318" t="s">
        <v>237</v>
      </c>
      <c r="E321" s="90" t="s">
        <v>240</v>
      </c>
      <c r="F321" s="104">
        <v>150</v>
      </c>
      <c r="G321" s="252">
        <v>0</v>
      </c>
      <c r="H321" s="104">
        <v>0</v>
      </c>
      <c r="I321" s="104">
        <v>150</v>
      </c>
      <c r="J321" s="104">
        <v>0</v>
      </c>
      <c r="K321" s="104">
        <v>0</v>
      </c>
      <c r="L321" s="104">
        <v>0</v>
      </c>
      <c r="M321" s="104">
        <v>0</v>
      </c>
      <c r="N321" s="110">
        <f t="shared" si="164"/>
        <v>0</v>
      </c>
      <c r="O321" s="110"/>
      <c r="P321" s="110"/>
      <c r="Q321" s="110">
        <f t="shared" si="170"/>
        <v>0</v>
      </c>
    </row>
    <row r="322" spans="1:17" x14ac:dyDescent="0.25">
      <c r="A322" s="304"/>
      <c r="B322" s="304"/>
      <c r="C322" s="306"/>
      <c r="D322" s="336"/>
      <c r="E322" s="91" t="s">
        <v>374</v>
      </c>
      <c r="F322" s="104">
        <v>150</v>
      </c>
      <c r="G322" s="252">
        <v>0</v>
      </c>
      <c r="H322" s="104">
        <v>0</v>
      </c>
      <c r="I322" s="104">
        <v>150</v>
      </c>
      <c r="J322" s="104">
        <v>0</v>
      </c>
      <c r="K322" s="104">
        <v>0</v>
      </c>
      <c r="L322" s="104">
        <v>0</v>
      </c>
      <c r="M322" s="104">
        <v>0</v>
      </c>
      <c r="N322" s="110">
        <f t="shared" si="164"/>
        <v>0</v>
      </c>
      <c r="O322" s="110"/>
      <c r="P322" s="110"/>
      <c r="Q322" s="110">
        <f t="shared" si="170"/>
        <v>0</v>
      </c>
    </row>
    <row r="323" spans="1:17" ht="24" x14ac:dyDescent="0.25">
      <c r="A323" s="303" t="s">
        <v>375</v>
      </c>
      <c r="B323" s="303" t="s">
        <v>376</v>
      </c>
      <c r="C323" s="305" t="s">
        <v>373</v>
      </c>
      <c r="D323" s="93" t="s">
        <v>185</v>
      </c>
      <c r="E323" s="93"/>
      <c r="F323" s="105">
        <v>150</v>
      </c>
      <c r="G323" s="250">
        <v>0</v>
      </c>
      <c r="H323" s="105">
        <v>0</v>
      </c>
      <c r="I323" s="105">
        <v>150</v>
      </c>
      <c r="J323" s="105">
        <v>0</v>
      </c>
      <c r="K323" s="105">
        <v>0</v>
      </c>
      <c r="L323" s="105">
        <v>0</v>
      </c>
      <c r="M323" s="105">
        <v>0</v>
      </c>
      <c r="N323" s="109">
        <f t="shared" si="164"/>
        <v>0</v>
      </c>
      <c r="O323" s="109"/>
      <c r="P323" s="109"/>
      <c r="Q323" s="109">
        <f t="shared" si="170"/>
        <v>0</v>
      </c>
    </row>
    <row r="324" spans="1:17" x14ac:dyDescent="0.25">
      <c r="A324" s="304"/>
      <c r="B324" s="304"/>
      <c r="C324" s="306"/>
      <c r="D324" s="307" t="s">
        <v>237</v>
      </c>
      <c r="E324" s="93" t="s">
        <v>240</v>
      </c>
      <c r="F324" s="105">
        <v>150</v>
      </c>
      <c r="G324" s="250">
        <v>0</v>
      </c>
      <c r="H324" s="105">
        <v>0</v>
      </c>
      <c r="I324" s="105">
        <v>150</v>
      </c>
      <c r="J324" s="105">
        <v>0</v>
      </c>
      <c r="K324" s="105">
        <v>0</v>
      </c>
      <c r="L324" s="105">
        <v>0</v>
      </c>
      <c r="M324" s="105">
        <v>0</v>
      </c>
      <c r="N324" s="109">
        <f t="shared" si="164"/>
        <v>0</v>
      </c>
      <c r="O324" s="109"/>
      <c r="P324" s="109"/>
      <c r="Q324" s="109">
        <f t="shared" si="170"/>
        <v>0</v>
      </c>
    </row>
    <row r="325" spans="1:17" x14ac:dyDescent="0.25">
      <c r="A325" s="332"/>
      <c r="B325" s="332"/>
      <c r="C325" s="334"/>
      <c r="D325" s="348"/>
      <c r="E325" s="94" t="s">
        <v>374</v>
      </c>
      <c r="F325" s="105">
        <v>150</v>
      </c>
      <c r="G325" s="250">
        <v>0</v>
      </c>
      <c r="H325" s="105">
        <v>0</v>
      </c>
      <c r="I325" s="105">
        <v>150</v>
      </c>
      <c r="J325" s="105">
        <v>0</v>
      </c>
      <c r="K325" s="105">
        <v>0</v>
      </c>
      <c r="L325" s="105">
        <v>0</v>
      </c>
      <c r="M325" s="105">
        <v>0</v>
      </c>
      <c r="N325" s="109">
        <f t="shared" si="164"/>
        <v>0</v>
      </c>
      <c r="O325" s="109"/>
      <c r="P325" s="109"/>
      <c r="Q325" s="109">
        <f t="shared" si="170"/>
        <v>0</v>
      </c>
    </row>
    <row r="326" spans="1:17" ht="24" x14ac:dyDescent="0.25">
      <c r="A326" s="345" t="s">
        <v>13</v>
      </c>
      <c r="B326" s="347" t="s">
        <v>377</v>
      </c>
      <c r="C326" s="347" t="s">
        <v>378</v>
      </c>
      <c r="D326" s="89" t="s">
        <v>173</v>
      </c>
      <c r="E326" s="89"/>
      <c r="F326" s="89">
        <v>4888.49</v>
      </c>
      <c r="G326" s="256"/>
      <c r="H326" s="89"/>
      <c r="I326" s="89">
        <v>4888.49</v>
      </c>
      <c r="J326" s="89">
        <v>3835.94</v>
      </c>
      <c r="K326" s="89"/>
      <c r="L326" s="89"/>
      <c r="M326" s="89">
        <v>3835.94</v>
      </c>
      <c r="N326" s="89">
        <v>78</v>
      </c>
      <c r="O326" s="89"/>
      <c r="P326" s="121"/>
      <c r="Q326" s="121"/>
    </row>
    <row r="327" spans="1:17" ht="48" x14ac:dyDescent="0.25">
      <c r="A327" s="346"/>
      <c r="B327" s="347"/>
      <c r="C327" s="347"/>
      <c r="D327" s="89" t="s">
        <v>379</v>
      </c>
      <c r="E327" s="89"/>
      <c r="F327" s="89"/>
      <c r="G327" s="256"/>
      <c r="H327" s="89"/>
      <c r="I327" s="89"/>
      <c r="J327" s="89"/>
      <c r="K327" s="89"/>
      <c r="L327" s="89"/>
      <c r="M327" s="89"/>
      <c r="N327" s="89"/>
      <c r="O327" s="89"/>
      <c r="P327" s="121"/>
      <c r="Q327" s="121"/>
    </row>
    <row r="328" spans="1:17" ht="61.5" customHeight="1" x14ac:dyDescent="0.25">
      <c r="A328" s="346"/>
      <c r="B328" s="347"/>
      <c r="C328" s="347"/>
      <c r="D328" s="89" t="s">
        <v>380</v>
      </c>
      <c r="E328" s="89"/>
      <c r="F328" s="89"/>
      <c r="G328" s="256"/>
      <c r="H328" s="89"/>
      <c r="I328" s="89"/>
      <c r="J328" s="89"/>
      <c r="K328" s="89"/>
      <c r="L328" s="89"/>
      <c r="M328" s="89"/>
      <c r="N328" s="89"/>
      <c r="O328" s="89"/>
      <c r="P328" s="121"/>
      <c r="Q328" s="121"/>
    </row>
    <row r="329" spans="1:17" ht="24" x14ac:dyDescent="0.25">
      <c r="A329" s="344" t="s">
        <v>176</v>
      </c>
      <c r="B329" s="344" t="s">
        <v>381</v>
      </c>
      <c r="C329" s="344" t="s">
        <v>382</v>
      </c>
      <c r="D329" s="90" t="s">
        <v>185</v>
      </c>
      <c r="E329" s="90"/>
      <c r="F329" s="90"/>
      <c r="G329" s="257"/>
      <c r="H329" s="90"/>
      <c r="I329" s="90"/>
      <c r="J329" s="90"/>
      <c r="K329" s="90"/>
      <c r="L329" s="90"/>
      <c r="M329" s="90"/>
      <c r="N329" s="90"/>
      <c r="O329" s="90"/>
      <c r="P329" s="121"/>
      <c r="Q329" s="121"/>
    </row>
    <row r="330" spans="1:17" x14ac:dyDescent="0.25">
      <c r="A330" s="344"/>
      <c r="B330" s="344"/>
      <c r="C330" s="344"/>
      <c r="D330" s="344" t="s">
        <v>379</v>
      </c>
      <c r="E330" s="90" t="s">
        <v>179</v>
      </c>
      <c r="F330" s="90">
        <v>1546.77</v>
      </c>
      <c r="G330" s="257"/>
      <c r="H330" s="90"/>
      <c r="I330" s="90">
        <v>1546.77</v>
      </c>
      <c r="J330" s="90">
        <v>993.6</v>
      </c>
      <c r="K330" s="90"/>
      <c r="L330" s="90"/>
      <c r="M330" s="90">
        <v>993.6</v>
      </c>
      <c r="N330" s="90">
        <v>64</v>
      </c>
      <c r="O330" s="90"/>
      <c r="P330" s="121"/>
      <c r="Q330" s="121"/>
    </row>
    <row r="331" spans="1:17" x14ac:dyDescent="0.25">
      <c r="A331" s="344"/>
      <c r="B331" s="344"/>
      <c r="C331" s="344"/>
      <c r="D331" s="344"/>
      <c r="E331" s="91" t="s">
        <v>383</v>
      </c>
      <c r="F331" s="90">
        <v>1546.77</v>
      </c>
      <c r="G331" s="257"/>
      <c r="H331" s="90"/>
      <c r="I331" s="90">
        <v>1546.77</v>
      </c>
      <c r="J331" s="90">
        <v>993.6</v>
      </c>
      <c r="K331" s="90"/>
      <c r="L331" s="90"/>
      <c r="M331" s="90">
        <v>993.6</v>
      </c>
      <c r="N331" s="90">
        <v>64</v>
      </c>
      <c r="O331" s="90"/>
      <c r="P331" s="121"/>
      <c r="Q331" s="121"/>
    </row>
    <row r="332" spans="1:17" x14ac:dyDescent="0.25">
      <c r="A332" s="344"/>
      <c r="B332" s="344"/>
      <c r="C332" s="344"/>
      <c r="D332" s="344"/>
      <c r="E332" s="90" t="s">
        <v>384</v>
      </c>
      <c r="F332" s="90"/>
      <c r="G332" s="257"/>
      <c r="H332" s="90"/>
      <c r="I332" s="90"/>
      <c r="J332" s="90"/>
      <c r="K332" s="90"/>
      <c r="L332" s="90"/>
      <c r="M332" s="90"/>
      <c r="N332" s="90"/>
      <c r="O332" s="90"/>
      <c r="P332" s="121"/>
      <c r="Q332" s="121"/>
    </row>
    <row r="333" spans="1:17" ht="48" x14ac:dyDescent="0.25">
      <c r="A333" s="343" t="s">
        <v>182</v>
      </c>
      <c r="B333" s="343" t="s">
        <v>385</v>
      </c>
      <c r="C333" s="92" t="s">
        <v>831</v>
      </c>
      <c r="D333" s="93" t="s">
        <v>185</v>
      </c>
      <c r="E333" s="93"/>
      <c r="F333" s="93"/>
      <c r="G333" s="166"/>
      <c r="H333" s="93"/>
      <c r="I333" s="93"/>
      <c r="J333" s="90"/>
      <c r="K333" s="90"/>
      <c r="L333" s="90"/>
      <c r="M333" s="90"/>
      <c r="N333" s="93"/>
      <c r="O333" s="93"/>
      <c r="P333" s="121"/>
      <c r="Q333" s="121"/>
    </row>
    <row r="334" spans="1:17" x14ac:dyDescent="0.25">
      <c r="A334" s="343"/>
      <c r="B334" s="343"/>
      <c r="C334" s="307" t="s">
        <v>386</v>
      </c>
      <c r="D334" s="343" t="s">
        <v>379</v>
      </c>
      <c r="E334" s="93" t="s">
        <v>179</v>
      </c>
      <c r="F334" s="90">
        <v>1546.77</v>
      </c>
      <c r="G334" s="166"/>
      <c r="H334" s="93"/>
      <c r="I334" s="90">
        <v>1546.77</v>
      </c>
      <c r="J334" s="90">
        <v>993.6</v>
      </c>
      <c r="K334" s="90"/>
      <c r="L334" s="90"/>
      <c r="M334" s="90">
        <v>993.6</v>
      </c>
      <c r="N334" s="93">
        <v>64</v>
      </c>
      <c r="O334" s="93"/>
      <c r="P334" s="121"/>
      <c r="Q334" s="121"/>
    </row>
    <row r="335" spans="1:17" x14ac:dyDescent="0.25">
      <c r="A335" s="343"/>
      <c r="B335" s="343"/>
      <c r="C335" s="349"/>
      <c r="D335" s="343"/>
      <c r="E335" s="94" t="s">
        <v>383</v>
      </c>
      <c r="F335" s="90">
        <v>1546.77</v>
      </c>
      <c r="G335" s="166"/>
      <c r="H335" s="93"/>
      <c r="I335" s="90">
        <v>1546.77</v>
      </c>
      <c r="J335" s="90">
        <v>993.6</v>
      </c>
      <c r="K335" s="90"/>
      <c r="L335" s="90"/>
      <c r="M335" s="90">
        <v>993.6</v>
      </c>
      <c r="N335" s="93">
        <v>64</v>
      </c>
      <c r="O335" s="93"/>
      <c r="P335" s="121"/>
      <c r="Q335" s="121"/>
    </row>
    <row r="336" spans="1:17" x14ac:dyDescent="0.25">
      <c r="A336" s="343"/>
      <c r="B336" s="343"/>
      <c r="C336" s="349"/>
      <c r="D336" s="343"/>
      <c r="E336" s="93" t="s">
        <v>384</v>
      </c>
      <c r="F336" s="93"/>
      <c r="G336" s="166"/>
      <c r="H336" s="93"/>
      <c r="I336" s="93"/>
      <c r="J336" s="93"/>
      <c r="K336" s="93"/>
      <c r="L336" s="93"/>
      <c r="M336" s="93"/>
      <c r="N336" s="93"/>
      <c r="O336" s="93"/>
      <c r="P336" s="121"/>
      <c r="Q336" s="121"/>
    </row>
    <row r="337" spans="1:17" x14ac:dyDescent="0.25">
      <c r="A337" s="343"/>
      <c r="B337" s="343"/>
      <c r="C337" s="350"/>
      <c r="D337" s="93" t="s">
        <v>380</v>
      </c>
      <c r="E337" s="93"/>
      <c r="F337" s="93"/>
      <c r="G337" s="166"/>
      <c r="H337" s="93"/>
      <c r="I337" s="93"/>
      <c r="J337" s="93"/>
      <c r="K337" s="93"/>
      <c r="L337" s="93"/>
      <c r="M337" s="93"/>
      <c r="N337" s="93"/>
      <c r="O337" s="93"/>
      <c r="P337" s="121"/>
      <c r="Q337" s="121"/>
    </row>
    <row r="338" spans="1:17" ht="24" x14ac:dyDescent="0.25">
      <c r="A338" s="343" t="s">
        <v>191</v>
      </c>
      <c r="B338" s="343" t="s">
        <v>387</v>
      </c>
      <c r="C338" s="343" t="s">
        <v>388</v>
      </c>
      <c r="D338" s="93" t="s">
        <v>185</v>
      </c>
      <c r="E338" s="93"/>
      <c r="F338" s="93"/>
      <c r="G338" s="166"/>
      <c r="H338" s="93"/>
      <c r="I338" s="93"/>
      <c r="J338" s="93"/>
      <c r="K338" s="93"/>
      <c r="L338" s="93"/>
      <c r="M338" s="93"/>
      <c r="N338" s="93"/>
      <c r="O338" s="93"/>
      <c r="P338" s="121"/>
      <c r="Q338" s="121"/>
    </row>
    <row r="339" spans="1:17" x14ac:dyDescent="0.25">
      <c r="A339" s="343"/>
      <c r="B339" s="343"/>
      <c r="C339" s="344"/>
      <c r="D339" s="343" t="s">
        <v>379</v>
      </c>
      <c r="E339" s="93" t="s">
        <v>179</v>
      </c>
      <c r="F339" s="93"/>
      <c r="G339" s="166"/>
      <c r="H339" s="93"/>
      <c r="I339" s="93"/>
      <c r="J339" s="93"/>
      <c r="K339" s="93"/>
      <c r="L339" s="93"/>
      <c r="M339" s="93"/>
      <c r="N339" s="93"/>
      <c r="O339" s="93"/>
      <c r="P339" s="121"/>
      <c r="Q339" s="121"/>
    </row>
    <row r="340" spans="1:17" x14ac:dyDescent="0.25">
      <c r="A340" s="343"/>
      <c r="B340" s="343"/>
      <c r="C340" s="344"/>
      <c r="D340" s="343"/>
      <c r="E340" s="93" t="s">
        <v>241</v>
      </c>
      <c r="F340" s="93"/>
      <c r="G340" s="166"/>
      <c r="H340" s="93"/>
      <c r="I340" s="93"/>
      <c r="J340" s="93"/>
      <c r="K340" s="93"/>
      <c r="L340" s="93"/>
      <c r="M340" s="93"/>
      <c r="N340" s="93"/>
      <c r="O340" s="93"/>
      <c r="P340" s="121"/>
      <c r="Q340" s="121"/>
    </row>
    <row r="341" spans="1:17" ht="27.75" customHeight="1" x14ac:dyDescent="0.25">
      <c r="A341" s="343"/>
      <c r="B341" s="343"/>
      <c r="C341" s="344"/>
      <c r="D341" s="343"/>
      <c r="E341" s="93" t="s">
        <v>384</v>
      </c>
      <c r="F341" s="93"/>
      <c r="G341" s="166"/>
      <c r="H341" s="93"/>
      <c r="I341" s="93"/>
      <c r="J341" s="93"/>
      <c r="K341" s="93"/>
      <c r="L341" s="93"/>
      <c r="M341" s="93"/>
      <c r="N341" s="93"/>
      <c r="O341" s="93"/>
      <c r="P341" s="121"/>
      <c r="Q341" s="121"/>
    </row>
    <row r="342" spans="1:17" ht="30" customHeight="1" x14ac:dyDescent="0.25">
      <c r="A342" s="343" t="s">
        <v>198</v>
      </c>
      <c r="B342" s="343" t="s">
        <v>389</v>
      </c>
      <c r="C342" s="343" t="s">
        <v>390</v>
      </c>
      <c r="D342" s="93" t="s">
        <v>185</v>
      </c>
      <c r="E342" s="93"/>
      <c r="F342" s="93"/>
      <c r="G342" s="166"/>
      <c r="H342" s="93"/>
      <c r="I342" s="93"/>
      <c r="J342" s="93"/>
      <c r="K342" s="93"/>
      <c r="L342" s="93"/>
      <c r="M342" s="93"/>
      <c r="N342" s="93"/>
      <c r="O342" s="93"/>
      <c r="P342" s="121"/>
      <c r="Q342" s="121"/>
    </row>
    <row r="343" spans="1:17" x14ac:dyDescent="0.25">
      <c r="A343" s="343"/>
      <c r="B343" s="343"/>
      <c r="C343" s="343"/>
      <c r="D343" s="343" t="s">
        <v>379</v>
      </c>
      <c r="E343" s="93" t="s">
        <v>179</v>
      </c>
      <c r="F343" s="93"/>
      <c r="G343" s="166"/>
      <c r="H343" s="93"/>
      <c r="I343" s="93"/>
      <c r="J343" s="93"/>
      <c r="K343" s="93"/>
      <c r="L343" s="93"/>
      <c r="M343" s="93"/>
      <c r="N343" s="93"/>
      <c r="O343" s="93"/>
      <c r="P343" s="121"/>
      <c r="Q343" s="121"/>
    </row>
    <row r="344" spans="1:17" x14ac:dyDescent="0.25">
      <c r="A344" s="343"/>
      <c r="B344" s="343"/>
      <c r="C344" s="343"/>
      <c r="D344" s="343"/>
      <c r="E344" s="93" t="s">
        <v>241</v>
      </c>
      <c r="F344" s="93"/>
      <c r="G344" s="166"/>
      <c r="H344" s="93"/>
      <c r="I344" s="93"/>
      <c r="J344" s="93"/>
      <c r="K344" s="93"/>
      <c r="L344" s="93"/>
      <c r="M344" s="93"/>
      <c r="N344" s="93"/>
      <c r="O344" s="93"/>
      <c r="P344" s="121"/>
      <c r="Q344" s="121"/>
    </row>
    <row r="345" spans="1:17" ht="25.5" customHeight="1" x14ac:dyDescent="0.25">
      <c r="A345" s="343"/>
      <c r="B345" s="343"/>
      <c r="C345" s="343"/>
      <c r="D345" s="343"/>
      <c r="E345" s="93" t="s">
        <v>384</v>
      </c>
      <c r="F345" s="93"/>
      <c r="G345" s="166"/>
      <c r="H345" s="93"/>
      <c r="I345" s="93"/>
      <c r="J345" s="93"/>
      <c r="K345" s="93"/>
      <c r="L345" s="93"/>
      <c r="M345" s="93"/>
      <c r="N345" s="93"/>
      <c r="O345" s="93"/>
      <c r="P345" s="121"/>
      <c r="Q345" s="121"/>
    </row>
    <row r="346" spans="1:17" ht="72" x14ac:dyDescent="0.25">
      <c r="A346" s="344" t="s">
        <v>209</v>
      </c>
      <c r="B346" s="344" t="s">
        <v>391</v>
      </c>
      <c r="C346" s="90" t="s">
        <v>392</v>
      </c>
      <c r="D346" s="90" t="s">
        <v>185</v>
      </c>
      <c r="E346" s="90"/>
      <c r="F346" s="90"/>
      <c r="G346" s="257"/>
      <c r="H346" s="90"/>
      <c r="I346" s="90"/>
      <c r="J346" s="90"/>
      <c r="K346" s="90"/>
      <c r="L346" s="90"/>
      <c r="M346" s="90"/>
      <c r="N346" s="90"/>
      <c r="O346" s="90"/>
      <c r="P346" s="121"/>
      <c r="Q346" s="121"/>
    </row>
    <row r="347" spans="1:17" x14ac:dyDescent="0.25">
      <c r="A347" s="344"/>
      <c r="B347" s="344"/>
      <c r="C347" s="318" t="s">
        <v>393</v>
      </c>
      <c r="D347" s="344" t="s">
        <v>379</v>
      </c>
      <c r="E347" s="90" t="s">
        <v>179</v>
      </c>
      <c r="F347" s="90"/>
      <c r="G347" s="257"/>
      <c r="H347" s="90"/>
      <c r="I347" s="90"/>
      <c r="J347" s="90"/>
      <c r="K347" s="90"/>
      <c r="L347" s="90"/>
      <c r="M347" s="90"/>
      <c r="N347" s="90"/>
      <c r="O347" s="90"/>
      <c r="P347" s="121"/>
      <c r="Q347" s="121"/>
    </row>
    <row r="348" spans="1:17" x14ac:dyDescent="0.25">
      <c r="A348" s="344"/>
      <c r="B348" s="344"/>
      <c r="C348" s="336"/>
      <c r="D348" s="344"/>
      <c r="E348" s="90" t="s">
        <v>241</v>
      </c>
      <c r="F348" s="90"/>
      <c r="G348" s="257"/>
      <c r="H348" s="90"/>
      <c r="I348" s="90"/>
      <c r="J348" s="90"/>
      <c r="K348" s="90"/>
      <c r="L348" s="90"/>
      <c r="M348" s="90"/>
      <c r="N348" s="90"/>
      <c r="O348" s="90"/>
      <c r="P348" s="121"/>
      <c r="Q348" s="121"/>
    </row>
    <row r="349" spans="1:17" x14ac:dyDescent="0.25">
      <c r="A349" s="344"/>
      <c r="B349" s="344"/>
      <c r="C349" s="348"/>
      <c r="D349" s="344"/>
      <c r="E349" s="90" t="s">
        <v>384</v>
      </c>
      <c r="F349" s="90"/>
      <c r="G349" s="257"/>
      <c r="H349" s="90"/>
      <c r="I349" s="90"/>
      <c r="J349" s="90"/>
      <c r="K349" s="90"/>
      <c r="L349" s="90"/>
      <c r="M349" s="90"/>
      <c r="N349" s="90"/>
      <c r="O349" s="90"/>
      <c r="P349" s="121"/>
      <c r="Q349" s="121"/>
    </row>
    <row r="350" spans="1:17" x14ac:dyDescent="0.25">
      <c r="A350" s="344"/>
      <c r="B350" s="344"/>
      <c r="C350" s="95"/>
      <c r="D350" s="90" t="s">
        <v>380</v>
      </c>
      <c r="E350" s="90"/>
      <c r="F350" s="90"/>
      <c r="G350" s="257"/>
      <c r="H350" s="90"/>
      <c r="I350" s="90"/>
      <c r="J350" s="90"/>
      <c r="K350" s="90"/>
      <c r="L350" s="90"/>
      <c r="M350" s="90"/>
      <c r="N350" s="90"/>
      <c r="O350" s="90"/>
      <c r="P350" s="121"/>
      <c r="Q350" s="121"/>
    </row>
    <row r="351" spans="1:17" ht="24" x14ac:dyDescent="0.25">
      <c r="A351" s="343" t="s">
        <v>213</v>
      </c>
      <c r="B351" s="343" t="s">
        <v>394</v>
      </c>
      <c r="C351" s="343" t="s">
        <v>395</v>
      </c>
      <c r="D351" s="93" t="s">
        <v>185</v>
      </c>
      <c r="E351" s="93"/>
      <c r="F351" s="93"/>
      <c r="G351" s="166"/>
      <c r="H351" s="93"/>
      <c r="I351" s="93"/>
      <c r="J351" s="93"/>
      <c r="K351" s="93"/>
      <c r="L351" s="93"/>
      <c r="M351" s="93"/>
      <c r="N351" s="93"/>
      <c r="O351" s="93"/>
      <c r="P351" s="121"/>
      <c r="Q351" s="121"/>
    </row>
    <row r="352" spans="1:17" x14ac:dyDescent="0.25">
      <c r="A352" s="343"/>
      <c r="B352" s="343"/>
      <c r="C352" s="343"/>
      <c r="D352" s="343" t="s">
        <v>379</v>
      </c>
      <c r="E352" s="93" t="s">
        <v>179</v>
      </c>
      <c r="F352" s="93"/>
      <c r="G352" s="166"/>
      <c r="H352" s="93"/>
      <c r="I352" s="93"/>
      <c r="J352" s="93"/>
      <c r="K352" s="93"/>
      <c r="L352" s="93"/>
      <c r="M352" s="93"/>
      <c r="N352" s="93"/>
      <c r="O352" s="93"/>
      <c r="P352" s="121"/>
      <c r="Q352" s="121"/>
    </row>
    <row r="353" spans="1:17" x14ac:dyDescent="0.25">
      <c r="A353" s="343"/>
      <c r="B353" s="343"/>
      <c r="C353" s="343"/>
      <c r="D353" s="343"/>
      <c r="E353" s="93" t="s">
        <v>241</v>
      </c>
      <c r="F353" s="93"/>
      <c r="G353" s="166"/>
      <c r="H353" s="93"/>
      <c r="I353" s="93"/>
      <c r="J353" s="93"/>
      <c r="K353" s="93"/>
      <c r="L353" s="93"/>
      <c r="M353" s="93"/>
      <c r="N353" s="93"/>
      <c r="O353" s="93"/>
      <c r="P353" s="121"/>
      <c r="Q353" s="121"/>
    </row>
    <row r="354" spans="1:17" x14ac:dyDescent="0.25">
      <c r="A354" s="343"/>
      <c r="B354" s="343"/>
      <c r="C354" s="343"/>
      <c r="D354" s="343"/>
      <c r="E354" s="93" t="s">
        <v>384</v>
      </c>
      <c r="F354" s="93"/>
      <c r="G354" s="166"/>
      <c r="H354" s="93"/>
      <c r="I354" s="93"/>
      <c r="J354" s="93"/>
      <c r="K354" s="93"/>
      <c r="L354" s="93"/>
      <c r="M354" s="93"/>
      <c r="N354" s="93"/>
      <c r="O354" s="93"/>
      <c r="P354" s="121"/>
      <c r="Q354" s="121"/>
    </row>
    <row r="355" spans="1:17" x14ac:dyDescent="0.25">
      <c r="A355" s="343"/>
      <c r="B355" s="343"/>
      <c r="C355" s="343"/>
      <c r="D355" s="93" t="s">
        <v>380</v>
      </c>
      <c r="E355" s="93"/>
      <c r="F355" s="93"/>
      <c r="G355" s="166"/>
      <c r="H355" s="93"/>
      <c r="I355" s="93"/>
      <c r="J355" s="93"/>
      <c r="K355" s="93"/>
      <c r="L355" s="93"/>
      <c r="M355" s="93"/>
      <c r="N355" s="93"/>
      <c r="O355" s="93"/>
      <c r="P355" s="121"/>
      <c r="Q355" s="121"/>
    </row>
    <row r="356" spans="1:17" ht="24" x14ac:dyDescent="0.25">
      <c r="A356" s="343" t="s">
        <v>217</v>
      </c>
      <c r="B356" s="343" t="s">
        <v>396</v>
      </c>
      <c r="C356" s="343" t="s">
        <v>397</v>
      </c>
      <c r="D356" s="93" t="s">
        <v>185</v>
      </c>
      <c r="E356" s="93"/>
      <c r="F356" s="93"/>
      <c r="G356" s="166"/>
      <c r="H356" s="93"/>
      <c r="I356" s="93"/>
      <c r="J356" s="93"/>
      <c r="K356" s="93"/>
      <c r="L356" s="93"/>
      <c r="M356" s="93"/>
      <c r="N356" s="93"/>
      <c r="O356" s="93"/>
      <c r="P356" s="121"/>
      <c r="Q356" s="121"/>
    </row>
    <row r="357" spans="1:17" x14ac:dyDescent="0.25">
      <c r="A357" s="343"/>
      <c r="B357" s="343"/>
      <c r="C357" s="343"/>
      <c r="D357" s="343" t="s">
        <v>379</v>
      </c>
      <c r="E357" s="93" t="s">
        <v>179</v>
      </c>
      <c r="F357" s="93"/>
      <c r="G357" s="166"/>
      <c r="H357" s="93"/>
      <c r="I357" s="93"/>
      <c r="J357" s="93"/>
      <c r="K357" s="93"/>
      <c r="L357" s="93"/>
      <c r="M357" s="93"/>
      <c r="N357" s="93"/>
      <c r="O357" s="93"/>
      <c r="P357" s="121"/>
      <c r="Q357" s="121"/>
    </row>
    <row r="358" spans="1:17" x14ac:dyDescent="0.25">
      <c r="A358" s="343"/>
      <c r="B358" s="343"/>
      <c r="C358" s="343"/>
      <c r="D358" s="343"/>
      <c r="E358" s="93" t="s">
        <v>241</v>
      </c>
      <c r="F358" s="93"/>
      <c r="G358" s="166"/>
      <c r="H358" s="93"/>
      <c r="I358" s="93"/>
      <c r="J358" s="93"/>
      <c r="K358" s="93"/>
      <c r="L358" s="93"/>
      <c r="M358" s="93"/>
      <c r="N358" s="93"/>
      <c r="O358" s="93"/>
      <c r="P358" s="121"/>
      <c r="Q358" s="121"/>
    </row>
    <row r="359" spans="1:17" x14ac:dyDescent="0.25">
      <c r="A359" s="343"/>
      <c r="B359" s="343"/>
      <c r="C359" s="343"/>
      <c r="D359" s="343"/>
      <c r="E359" s="93" t="s">
        <v>384</v>
      </c>
      <c r="F359" s="93"/>
      <c r="G359" s="166"/>
      <c r="H359" s="93"/>
      <c r="I359" s="93"/>
      <c r="J359" s="93"/>
      <c r="K359" s="93"/>
      <c r="L359" s="93"/>
      <c r="M359" s="93"/>
      <c r="N359" s="93"/>
      <c r="O359" s="93"/>
      <c r="P359" s="121"/>
      <c r="Q359" s="121"/>
    </row>
    <row r="360" spans="1:17" ht="24" x14ac:dyDescent="0.25">
      <c r="A360" s="344" t="s">
        <v>221</v>
      </c>
      <c r="B360" s="344" t="s">
        <v>398</v>
      </c>
      <c r="C360" s="344" t="s">
        <v>399</v>
      </c>
      <c r="D360" s="90" t="s">
        <v>185</v>
      </c>
      <c r="E360" s="90"/>
      <c r="F360" s="90"/>
      <c r="G360" s="257"/>
      <c r="H360" s="90"/>
      <c r="I360" s="90"/>
      <c r="J360" s="90"/>
      <c r="K360" s="90"/>
      <c r="L360" s="90"/>
      <c r="M360" s="90"/>
      <c r="N360" s="90"/>
      <c r="O360" s="90"/>
      <c r="P360" s="121"/>
      <c r="Q360" s="121"/>
    </row>
    <row r="361" spans="1:17" x14ac:dyDescent="0.25">
      <c r="A361" s="344"/>
      <c r="B361" s="344"/>
      <c r="C361" s="344"/>
      <c r="D361" s="344" t="s">
        <v>379</v>
      </c>
      <c r="E361" s="90" t="s">
        <v>179</v>
      </c>
      <c r="F361" s="90">
        <v>3341.72</v>
      </c>
      <c r="G361" s="257"/>
      <c r="H361" s="90"/>
      <c r="I361" s="90">
        <f>F361</f>
        <v>3341.72</v>
      </c>
      <c r="J361" s="90">
        <v>2842.35</v>
      </c>
      <c r="K361" s="90"/>
      <c r="L361" s="90"/>
      <c r="M361" s="90">
        <f>J361</f>
        <v>2842.35</v>
      </c>
      <c r="N361" s="90">
        <v>85</v>
      </c>
      <c r="O361" s="90"/>
      <c r="P361" s="121"/>
      <c r="Q361" s="121"/>
    </row>
    <row r="362" spans="1:17" x14ac:dyDescent="0.25">
      <c r="A362" s="344"/>
      <c r="B362" s="344"/>
      <c r="C362" s="344"/>
      <c r="D362" s="344"/>
      <c r="E362" s="91" t="s">
        <v>400</v>
      </c>
      <c r="F362" s="90">
        <v>2768.1</v>
      </c>
      <c r="G362" s="257"/>
      <c r="H362" s="90"/>
      <c r="I362" s="90">
        <f>F362</f>
        <v>2768.1</v>
      </c>
      <c r="J362" s="90">
        <v>2577.2399999999998</v>
      </c>
      <c r="K362" s="90"/>
      <c r="L362" s="90"/>
      <c r="M362" s="90">
        <f>J362</f>
        <v>2577.2399999999998</v>
      </c>
      <c r="N362" s="90">
        <v>93</v>
      </c>
      <c r="O362" s="90"/>
      <c r="P362" s="121"/>
      <c r="Q362" s="121"/>
    </row>
    <row r="363" spans="1:17" x14ac:dyDescent="0.25">
      <c r="A363" s="344"/>
      <c r="B363" s="344"/>
      <c r="C363" s="344"/>
      <c r="D363" s="344"/>
      <c r="E363" s="353" t="s">
        <v>401</v>
      </c>
      <c r="F363" s="344">
        <v>573.32000000000005</v>
      </c>
      <c r="G363" s="354"/>
      <c r="H363" s="344"/>
      <c r="I363" s="344">
        <f>F363</f>
        <v>573.32000000000005</v>
      </c>
      <c r="J363" s="344">
        <v>265.11</v>
      </c>
      <c r="K363" s="344"/>
      <c r="L363" s="344"/>
      <c r="M363" s="344">
        <f>J363</f>
        <v>265.11</v>
      </c>
      <c r="N363" s="344">
        <v>46</v>
      </c>
      <c r="O363" s="344"/>
      <c r="P363" s="121"/>
      <c r="Q363" s="121"/>
    </row>
    <row r="364" spans="1:17" x14ac:dyDescent="0.25">
      <c r="A364" s="344"/>
      <c r="B364" s="344"/>
      <c r="C364" s="344"/>
      <c r="D364" s="344"/>
      <c r="E364" s="353"/>
      <c r="F364" s="344"/>
      <c r="G364" s="354"/>
      <c r="H364" s="344"/>
      <c r="I364" s="344"/>
      <c r="J364" s="344"/>
      <c r="K364" s="344"/>
      <c r="L364" s="344"/>
      <c r="M364" s="344"/>
      <c r="N364" s="344"/>
      <c r="O364" s="344"/>
      <c r="P364" s="121"/>
      <c r="Q364" s="121"/>
    </row>
    <row r="365" spans="1:17" ht="72" x14ac:dyDescent="0.25">
      <c r="A365" s="343" t="s">
        <v>225</v>
      </c>
      <c r="B365" s="356" t="s">
        <v>402</v>
      </c>
      <c r="C365" s="93" t="s">
        <v>403</v>
      </c>
      <c r="D365" s="93" t="s">
        <v>185</v>
      </c>
      <c r="E365" s="93" t="s">
        <v>179</v>
      </c>
      <c r="F365" s="90">
        <v>3341.72</v>
      </c>
      <c r="G365" s="166"/>
      <c r="H365" s="93"/>
      <c r="I365" s="90">
        <v>3341.72</v>
      </c>
      <c r="J365" s="90">
        <v>2842.35</v>
      </c>
      <c r="K365" s="93"/>
      <c r="L365" s="93"/>
      <c r="M365" s="90">
        <v>2842.35</v>
      </c>
      <c r="N365" s="93">
        <v>85</v>
      </c>
      <c r="O365" s="93"/>
      <c r="P365" s="121"/>
      <c r="Q365" s="121"/>
    </row>
    <row r="366" spans="1:17" x14ac:dyDescent="0.25">
      <c r="A366" s="343"/>
      <c r="B366" s="356"/>
      <c r="C366" s="307" t="s">
        <v>404</v>
      </c>
      <c r="D366" s="343" t="s">
        <v>379</v>
      </c>
      <c r="E366" s="94" t="s">
        <v>400</v>
      </c>
      <c r="F366" s="90">
        <v>2768.1</v>
      </c>
      <c r="G366" s="166"/>
      <c r="H366" s="93"/>
      <c r="I366" s="90">
        <v>2768.1</v>
      </c>
      <c r="J366" s="90">
        <v>2577.2399999999998</v>
      </c>
      <c r="K366" s="93"/>
      <c r="L366" s="93"/>
      <c r="M366" s="90">
        <v>2577.2399999999998</v>
      </c>
      <c r="N366" s="93">
        <v>93</v>
      </c>
      <c r="O366" s="93"/>
      <c r="P366" s="121"/>
      <c r="Q366" s="121"/>
    </row>
    <row r="367" spans="1:17" x14ac:dyDescent="0.25">
      <c r="A367" s="343"/>
      <c r="B367" s="356"/>
      <c r="C367" s="349"/>
      <c r="D367" s="343"/>
      <c r="E367" s="352" t="s">
        <v>401</v>
      </c>
      <c r="F367" s="344">
        <v>573.32000000000005</v>
      </c>
      <c r="G367" s="351"/>
      <c r="H367" s="343"/>
      <c r="I367" s="344">
        <v>573.32000000000005</v>
      </c>
      <c r="J367" s="344">
        <v>265.11</v>
      </c>
      <c r="K367" s="343"/>
      <c r="L367" s="343"/>
      <c r="M367" s="344">
        <v>265.11</v>
      </c>
      <c r="N367" s="343">
        <v>46</v>
      </c>
      <c r="O367" s="343"/>
      <c r="P367" s="121"/>
      <c r="Q367" s="121"/>
    </row>
    <row r="368" spans="1:17" x14ac:dyDescent="0.25">
      <c r="A368" s="343"/>
      <c r="B368" s="356"/>
      <c r="C368" s="349"/>
      <c r="D368" s="343"/>
      <c r="E368" s="352"/>
      <c r="F368" s="344"/>
      <c r="G368" s="351"/>
      <c r="H368" s="343"/>
      <c r="I368" s="344"/>
      <c r="J368" s="344"/>
      <c r="K368" s="343"/>
      <c r="L368" s="343"/>
      <c r="M368" s="344"/>
      <c r="N368" s="343"/>
      <c r="O368" s="343"/>
      <c r="P368" s="121"/>
      <c r="Q368" s="121"/>
    </row>
    <row r="369" spans="1:17" x14ac:dyDescent="0.25">
      <c r="A369" s="343"/>
      <c r="B369" s="356"/>
      <c r="C369" s="350"/>
      <c r="D369" s="343"/>
      <c r="E369" s="93"/>
      <c r="F369" s="93"/>
      <c r="G369" s="166"/>
      <c r="H369" s="93"/>
      <c r="I369" s="93"/>
      <c r="J369" s="93"/>
      <c r="K369" s="93"/>
      <c r="L369" s="93"/>
      <c r="M369" s="93"/>
      <c r="N369" s="93"/>
      <c r="O369" s="93"/>
      <c r="P369" s="121"/>
      <c r="Q369" s="121"/>
    </row>
    <row r="370" spans="1:17" ht="24.75" x14ac:dyDescent="0.25">
      <c r="A370" s="312" t="s">
        <v>13</v>
      </c>
      <c r="B370" s="314" t="s">
        <v>405</v>
      </c>
      <c r="C370" s="316" t="s">
        <v>172</v>
      </c>
      <c r="D370" s="98" t="s">
        <v>185</v>
      </c>
      <c r="E370" s="122"/>
      <c r="F370" s="123">
        <f t="shared" ref="F370:M370" si="171">F371</f>
        <v>123626.2</v>
      </c>
      <c r="G370" s="124">
        <f t="shared" si="171"/>
        <v>0</v>
      </c>
      <c r="H370" s="124">
        <f t="shared" si="171"/>
        <v>3950.8</v>
      </c>
      <c r="I370" s="125">
        <f t="shared" si="171"/>
        <v>119675.4</v>
      </c>
      <c r="J370" s="123">
        <f t="shared" si="171"/>
        <v>37365.200000000004</v>
      </c>
      <c r="K370" s="124">
        <f t="shared" si="171"/>
        <v>0</v>
      </c>
      <c r="L370" s="124">
        <f t="shared" si="171"/>
        <v>3949.2</v>
      </c>
      <c r="M370" s="126">
        <f t="shared" si="171"/>
        <v>33416</v>
      </c>
      <c r="N370" s="127">
        <f>J370/F370*100</f>
        <v>30.224337559514087</v>
      </c>
      <c r="O370" s="128">
        <v>0</v>
      </c>
      <c r="P370" s="128">
        <f>L370/H370*100</f>
        <v>99.959501873038363</v>
      </c>
      <c r="Q370" s="129">
        <f>M370/I370*100</f>
        <v>27.922196207407708</v>
      </c>
    </row>
    <row r="371" spans="1:17" ht="24.75" x14ac:dyDescent="0.25">
      <c r="A371" s="313"/>
      <c r="B371" s="315"/>
      <c r="C371" s="317"/>
      <c r="D371" s="101" t="s">
        <v>406</v>
      </c>
      <c r="E371" s="130" t="s">
        <v>175</v>
      </c>
      <c r="F371" s="131">
        <f t="shared" ref="F371:M371" si="172">F373+F529+F595</f>
        <v>123626.2</v>
      </c>
      <c r="G371" s="132">
        <f t="shared" si="172"/>
        <v>0</v>
      </c>
      <c r="H371" s="132">
        <f t="shared" si="172"/>
        <v>3950.8</v>
      </c>
      <c r="I371" s="133">
        <f t="shared" si="172"/>
        <v>119675.4</v>
      </c>
      <c r="J371" s="131">
        <f t="shared" si="172"/>
        <v>37365.200000000004</v>
      </c>
      <c r="K371" s="132">
        <f t="shared" si="172"/>
        <v>0</v>
      </c>
      <c r="L371" s="132">
        <f t="shared" si="172"/>
        <v>3949.2</v>
      </c>
      <c r="M371" s="134">
        <f t="shared" si="172"/>
        <v>33416</v>
      </c>
      <c r="N371" s="127">
        <f>J371/F371*100</f>
        <v>30.224337559514087</v>
      </c>
      <c r="O371" s="128">
        <v>0</v>
      </c>
      <c r="P371" s="128">
        <f t="shared" ref="P371:Q374" si="173">L371/H371*100</f>
        <v>99.959501873038363</v>
      </c>
      <c r="Q371" s="129">
        <f t="shared" si="173"/>
        <v>27.922196207407708</v>
      </c>
    </row>
    <row r="372" spans="1:17" ht="24" x14ac:dyDescent="0.25">
      <c r="A372" s="314" t="s">
        <v>176</v>
      </c>
      <c r="B372" s="303" t="s">
        <v>407</v>
      </c>
      <c r="C372" s="305" t="s">
        <v>408</v>
      </c>
      <c r="D372" s="90" t="s">
        <v>185</v>
      </c>
      <c r="E372" s="135"/>
      <c r="F372" s="136">
        <f>F373</f>
        <v>29004.7</v>
      </c>
      <c r="G372" s="124">
        <f t="shared" ref="G372:I373" si="174">G373</f>
        <v>0</v>
      </c>
      <c r="H372" s="137">
        <f t="shared" si="174"/>
        <v>0</v>
      </c>
      <c r="I372" s="138">
        <f t="shared" si="174"/>
        <v>29004.7</v>
      </c>
      <c r="J372" s="136">
        <f>J373</f>
        <v>1119</v>
      </c>
      <c r="K372" s="137">
        <f t="shared" ref="K372:M372" si="175">K373</f>
        <v>0</v>
      </c>
      <c r="L372" s="137">
        <f t="shared" si="175"/>
        <v>0</v>
      </c>
      <c r="M372" s="139">
        <f t="shared" si="175"/>
        <v>1119</v>
      </c>
      <c r="N372" s="127">
        <f>J372/F372*100</f>
        <v>3.8579954283271332</v>
      </c>
      <c r="O372" s="128">
        <v>0</v>
      </c>
      <c r="P372" s="128">
        <v>0</v>
      </c>
      <c r="Q372" s="129">
        <f t="shared" si="173"/>
        <v>3.8579954283271332</v>
      </c>
    </row>
    <row r="373" spans="1:17" x14ac:dyDescent="0.25">
      <c r="A373" s="315"/>
      <c r="B373" s="304"/>
      <c r="C373" s="306"/>
      <c r="D373" s="318" t="s">
        <v>406</v>
      </c>
      <c r="E373" s="135" t="s">
        <v>240</v>
      </c>
      <c r="F373" s="136">
        <f>G373+H373+I373</f>
        <v>29004.7</v>
      </c>
      <c r="G373" s="124">
        <f t="shared" si="174"/>
        <v>0</v>
      </c>
      <c r="H373" s="137">
        <f t="shared" si="174"/>
        <v>0</v>
      </c>
      <c r="I373" s="138">
        <f>I374+I375+I376+I377</f>
        <v>29004.7</v>
      </c>
      <c r="J373" s="136">
        <f>J375+J376+J377+J374</f>
        <v>1119</v>
      </c>
      <c r="K373" s="137">
        <f t="shared" ref="K373:M373" si="176">K375+K376+K377+K374</f>
        <v>0</v>
      </c>
      <c r="L373" s="137">
        <f t="shared" si="176"/>
        <v>0</v>
      </c>
      <c r="M373" s="139">
        <f t="shared" si="176"/>
        <v>1119</v>
      </c>
      <c r="N373" s="127">
        <f t="shared" ref="N373:N374" si="177">J373/F373*100</f>
        <v>3.8579954283271332</v>
      </c>
      <c r="O373" s="128">
        <v>0</v>
      </c>
      <c r="P373" s="128">
        <v>0</v>
      </c>
      <c r="Q373" s="129">
        <f t="shared" si="173"/>
        <v>3.8579954283271332</v>
      </c>
    </row>
    <row r="374" spans="1:17" x14ac:dyDescent="0.25">
      <c r="A374" s="315"/>
      <c r="B374" s="304"/>
      <c r="C374" s="306"/>
      <c r="D374" s="336"/>
      <c r="E374" s="140" t="s">
        <v>409</v>
      </c>
      <c r="F374" s="136">
        <f>F455</f>
        <v>10464</v>
      </c>
      <c r="G374" s="124">
        <f>G464</f>
        <v>0</v>
      </c>
      <c r="H374" s="137">
        <f>H464</f>
        <v>0</v>
      </c>
      <c r="I374" s="138">
        <f>I455</f>
        <v>10464</v>
      </c>
      <c r="J374" s="136">
        <f>K374+L374+M374</f>
        <v>1119</v>
      </c>
      <c r="K374" s="137">
        <f t="shared" ref="K374:M374" si="178">K455</f>
        <v>0</v>
      </c>
      <c r="L374" s="137">
        <f t="shared" si="178"/>
        <v>0</v>
      </c>
      <c r="M374" s="139">
        <f t="shared" si="178"/>
        <v>1119</v>
      </c>
      <c r="N374" s="127">
        <f t="shared" si="177"/>
        <v>10.693807339449542</v>
      </c>
      <c r="O374" s="128">
        <v>0</v>
      </c>
      <c r="P374" s="128">
        <v>0</v>
      </c>
      <c r="Q374" s="129">
        <f t="shared" si="173"/>
        <v>10.693807339449542</v>
      </c>
    </row>
    <row r="375" spans="1:17" x14ac:dyDescent="0.25">
      <c r="A375" s="315"/>
      <c r="B375" s="304"/>
      <c r="C375" s="306"/>
      <c r="D375" s="319"/>
      <c r="E375" s="140" t="s">
        <v>410</v>
      </c>
      <c r="F375" s="136">
        <f>G375+H375+I375</f>
        <v>50</v>
      </c>
      <c r="G375" s="124">
        <f t="shared" ref="G375:H377" si="179">G456</f>
        <v>0</v>
      </c>
      <c r="H375" s="137">
        <f t="shared" si="179"/>
        <v>0</v>
      </c>
      <c r="I375" s="138">
        <f>I456</f>
        <v>50</v>
      </c>
      <c r="J375" s="136">
        <f t="shared" ref="J375:J377" si="180">K375+L375+M375</f>
        <v>0</v>
      </c>
      <c r="K375" s="141">
        <v>0</v>
      </c>
      <c r="L375" s="141">
        <v>0</v>
      </c>
      <c r="M375" s="142">
        <v>0</v>
      </c>
      <c r="N375" s="143">
        <v>0</v>
      </c>
      <c r="O375" s="141">
        <v>0</v>
      </c>
      <c r="P375" s="141">
        <v>0</v>
      </c>
      <c r="Q375" s="142">
        <v>0</v>
      </c>
    </row>
    <row r="376" spans="1:17" x14ac:dyDescent="0.25">
      <c r="A376" s="315"/>
      <c r="B376" s="304"/>
      <c r="C376" s="306"/>
      <c r="D376" s="319"/>
      <c r="E376" s="140" t="s">
        <v>411</v>
      </c>
      <c r="F376" s="136">
        <f t="shared" ref="F376:F377" si="181">G376+H376+I376</f>
        <v>200</v>
      </c>
      <c r="G376" s="124">
        <f t="shared" si="179"/>
        <v>0</v>
      </c>
      <c r="H376" s="137">
        <f t="shared" si="179"/>
        <v>0</v>
      </c>
      <c r="I376" s="138">
        <f>I457</f>
        <v>200</v>
      </c>
      <c r="J376" s="136">
        <f t="shared" si="180"/>
        <v>0</v>
      </c>
      <c r="K376" s="141">
        <v>0</v>
      </c>
      <c r="L376" s="141">
        <v>0</v>
      </c>
      <c r="M376" s="142">
        <v>0</v>
      </c>
      <c r="N376" s="143">
        <v>0</v>
      </c>
      <c r="O376" s="141">
        <v>0</v>
      </c>
      <c r="P376" s="141">
        <v>0</v>
      </c>
      <c r="Q376" s="142">
        <v>0</v>
      </c>
    </row>
    <row r="377" spans="1:17" x14ac:dyDescent="0.25">
      <c r="A377" s="355"/>
      <c r="B377" s="332"/>
      <c r="C377" s="334"/>
      <c r="D377" s="357"/>
      <c r="E377" s="140" t="s">
        <v>412</v>
      </c>
      <c r="F377" s="136">
        <f t="shared" si="181"/>
        <v>18290.7</v>
      </c>
      <c r="G377" s="124">
        <f t="shared" si="179"/>
        <v>0</v>
      </c>
      <c r="H377" s="137">
        <f t="shared" si="179"/>
        <v>0</v>
      </c>
      <c r="I377" s="138">
        <f>I458</f>
        <v>18290.7</v>
      </c>
      <c r="J377" s="136">
        <f t="shared" si="180"/>
        <v>0</v>
      </c>
      <c r="K377" s="141">
        <v>0</v>
      </c>
      <c r="L377" s="141">
        <v>0</v>
      </c>
      <c r="M377" s="142">
        <v>0</v>
      </c>
      <c r="N377" s="143">
        <v>0</v>
      </c>
      <c r="O377" s="141">
        <v>0</v>
      </c>
      <c r="P377" s="141">
        <v>0</v>
      </c>
      <c r="Q377" s="142">
        <v>0</v>
      </c>
    </row>
    <row r="378" spans="1:17" ht="24" x14ac:dyDescent="0.25">
      <c r="A378" s="303" t="s">
        <v>242</v>
      </c>
      <c r="B378" s="303" t="s">
        <v>413</v>
      </c>
      <c r="C378" s="305" t="s">
        <v>414</v>
      </c>
      <c r="D378" s="93" t="s">
        <v>185</v>
      </c>
      <c r="E378" s="144"/>
      <c r="F378" s="145">
        <v>0</v>
      </c>
      <c r="G378" s="150">
        <v>0</v>
      </c>
      <c r="H378" s="146">
        <v>0</v>
      </c>
      <c r="I378" s="147">
        <v>0</v>
      </c>
      <c r="J378" s="145">
        <v>0</v>
      </c>
      <c r="K378" s="146">
        <v>0</v>
      </c>
      <c r="L378" s="146">
        <v>0</v>
      </c>
      <c r="M378" s="148">
        <v>0</v>
      </c>
      <c r="N378" s="145">
        <v>0</v>
      </c>
      <c r="O378" s="146">
        <v>0</v>
      </c>
      <c r="P378" s="146">
        <v>0</v>
      </c>
      <c r="Q378" s="148">
        <v>0</v>
      </c>
    </row>
    <row r="379" spans="1:17" x14ac:dyDescent="0.25">
      <c r="A379" s="304"/>
      <c r="B379" s="304"/>
      <c r="C379" s="306"/>
      <c r="D379" s="307" t="s">
        <v>406</v>
      </c>
      <c r="E379" s="144" t="s">
        <v>240</v>
      </c>
      <c r="F379" s="145">
        <v>0</v>
      </c>
      <c r="G379" s="150">
        <v>0</v>
      </c>
      <c r="H379" s="146">
        <v>0</v>
      </c>
      <c r="I379" s="147">
        <v>0</v>
      </c>
      <c r="J379" s="145">
        <v>0</v>
      </c>
      <c r="K379" s="146">
        <v>0</v>
      </c>
      <c r="L379" s="146">
        <v>0</v>
      </c>
      <c r="M379" s="148">
        <v>0</v>
      </c>
      <c r="N379" s="145">
        <v>0</v>
      </c>
      <c r="O379" s="146">
        <v>0</v>
      </c>
      <c r="P379" s="146">
        <v>0</v>
      </c>
      <c r="Q379" s="148">
        <v>0</v>
      </c>
    </row>
    <row r="380" spans="1:17" x14ac:dyDescent="0.25">
      <c r="A380" s="304"/>
      <c r="B380" s="304"/>
      <c r="C380" s="306"/>
      <c r="D380" s="308"/>
      <c r="E380" s="144" t="s">
        <v>241</v>
      </c>
      <c r="F380" s="145">
        <v>0</v>
      </c>
      <c r="G380" s="150">
        <v>0</v>
      </c>
      <c r="H380" s="146">
        <v>0</v>
      </c>
      <c r="I380" s="147">
        <v>0</v>
      </c>
      <c r="J380" s="145">
        <v>0</v>
      </c>
      <c r="K380" s="146">
        <v>0</v>
      </c>
      <c r="L380" s="146">
        <v>0</v>
      </c>
      <c r="M380" s="148">
        <v>0</v>
      </c>
      <c r="N380" s="145">
        <v>0</v>
      </c>
      <c r="O380" s="146">
        <v>0</v>
      </c>
      <c r="P380" s="146">
        <v>0</v>
      </c>
      <c r="Q380" s="148">
        <v>0</v>
      </c>
    </row>
    <row r="381" spans="1:17" ht="24" x14ac:dyDescent="0.25">
      <c r="A381" s="303" t="s">
        <v>35</v>
      </c>
      <c r="B381" s="303" t="s">
        <v>415</v>
      </c>
      <c r="C381" s="305" t="s">
        <v>414</v>
      </c>
      <c r="D381" s="93" t="s">
        <v>185</v>
      </c>
      <c r="E381" s="144"/>
      <c r="F381" s="145">
        <v>0</v>
      </c>
      <c r="G381" s="150">
        <v>0</v>
      </c>
      <c r="H381" s="146">
        <v>0</v>
      </c>
      <c r="I381" s="147">
        <v>0</v>
      </c>
      <c r="J381" s="145">
        <v>0</v>
      </c>
      <c r="K381" s="146">
        <v>0</v>
      </c>
      <c r="L381" s="146">
        <v>0</v>
      </c>
      <c r="M381" s="148">
        <v>0</v>
      </c>
      <c r="N381" s="145">
        <v>0</v>
      </c>
      <c r="O381" s="146">
        <v>0</v>
      </c>
      <c r="P381" s="146">
        <v>0</v>
      </c>
      <c r="Q381" s="148">
        <v>0</v>
      </c>
    </row>
    <row r="382" spans="1:17" x14ac:dyDescent="0.25">
      <c r="A382" s="304"/>
      <c r="B382" s="304"/>
      <c r="C382" s="306"/>
      <c r="D382" s="307" t="s">
        <v>406</v>
      </c>
      <c r="E382" s="144" t="s">
        <v>240</v>
      </c>
      <c r="F382" s="145">
        <v>0</v>
      </c>
      <c r="G382" s="150">
        <v>0</v>
      </c>
      <c r="H382" s="146">
        <v>0</v>
      </c>
      <c r="I382" s="147">
        <v>0</v>
      </c>
      <c r="J382" s="145">
        <v>0</v>
      </c>
      <c r="K382" s="146">
        <v>0</v>
      </c>
      <c r="L382" s="146">
        <v>0</v>
      </c>
      <c r="M382" s="148">
        <v>0</v>
      </c>
      <c r="N382" s="145">
        <v>0</v>
      </c>
      <c r="O382" s="146">
        <v>0</v>
      </c>
      <c r="P382" s="146">
        <v>0</v>
      </c>
      <c r="Q382" s="148">
        <v>0</v>
      </c>
    </row>
    <row r="383" spans="1:17" x14ac:dyDescent="0.25">
      <c r="A383" s="304"/>
      <c r="B383" s="304"/>
      <c r="C383" s="306"/>
      <c r="D383" s="308"/>
      <c r="E383" s="144" t="s">
        <v>241</v>
      </c>
      <c r="F383" s="145">
        <v>0</v>
      </c>
      <c r="G383" s="150">
        <v>0</v>
      </c>
      <c r="H383" s="146">
        <v>0</v>
      </c>
      <c r="I383" s="147">
        <v>0</v>
      </c>
      <c r="J383" s="145">
        <v>0</v>
      </c>
      <c r="K383" s="146">
        <v>0</v>
      </c>
      <c r="L383" s="146">
        <v>0</v>
      </c>
      <c r="M383" s="148">
        <v>0</v>
      </c>
      <c r="N383" s="145">
        <v>0</v>
      </c>
      <c r="O383" s="146">
        <v>0</v>
      </c>
      <c r="P383" s="146">
        <v>0</v>
      </c>
      <c r="Q383" s="148">
        <v>0</v>
      </c>
    </row>
    <row r="384" spans="1:17" ht="24" x14ac:dyDescent="0.25">
      <c r="A384" s="303" t="s">
        <v>245</v>
      </c>
      <c r="B384" s="303" t="s">
        <v>416</v>
      </c>
      <c r="C384" s="305" t="s">
        <v>417</v>
      </c>
      <c r="D384" s="93" t="s">
        <v>185</v>
      </c>
      <c r="E384" s="144"/>
      <c r="F384" s="145">
        <v>0</v>
      </c>
      <c r="G384" s="150">
        <v>0</v>
      </c>
      <c r="H384" s="146">
        <v>0</v>
      </c>
      <c r="I384" s="147">
        <v>0</v>
      </c>
      <c r="J384" s="145">
        <v>0</v>
      </c>
      <c r="K384" s="146">
        <v>0</v>
      </c>
      <c r="L384" s="146">
        <v>0</v>
      </c>
      <c r="M384" s="148">
        <v>0</v>
      </c>
      <c r="N384" s="145">
        <v>0</v>
      </c>
      <c r="O384" s="146">
        <v>0</v>
      </c>
      <c r="P384" s="146">
        <v>0</v>
      </c>
      <c r="Q384" s="148">
        <v>0</v>
      </c>
    </row>
    <row r="385" spans="1:17" x14ac:dyDescent="0.25">
      <c r="A385" s="304"/>
      <c r="B385" s="304"/>
      <c r="C385" s="306"/>
      <c r="D385" s="307" t="s">
        <v>406</v>
      </c>
      <c r="E385" s="144" t="s">
        <v>240</v>
      </c>
      <c r="F385" s="145">
        <v>0</v>
      </c>
      <c r="G385" s="150">
        <v>0</v>
      </c>
      <c r="H385" s="146">
        <v>0</v>
      </c>
      <c r="I385" s="147">
        <v>0</v>
      </c>
      <c r="J385" s="145">
        <v>0</v>
      </c>
      <c r="K385" s="146">
        <v>0</v>
      </c>
      <c r="L385" s="146">
        <v>0</v>
      </c>
      <c r="M385" s="148">
        <v>0</v>
      </c>
      <c r="N385" s="145">
        <v>0</v>
      </c>
      <c r="O385" s="146">
        <v>0</v>
      </c>
      <c r="P385" s="146">
        <v>0</v>
      </c>
      <c r="Q385" s="148">
        <v>0</v>
      </c>
    </row>
    <row r="386" spans="1:17" x14ac:dyDescent="0.25">
      <c r="A386" s="304"/>
      <c r="B386" s="304"/>
      <c r="C386" s="306"/>
      <c r="D386" s="308"/>
      <c r="E386" s="144" t="s">
        <v>241</v>
      </c>
      <c r="F386" s="145">
        <v>0</v>
      </c>
      <c r="G386" s="150">
        <v>0</v>
      </c>
      <c r="H386" s="146">
        <v>0</v>
      </c>
      <c r="I386" s="147">
        <v>0</v>
      </c>
      <c r="J386" s="145">
        <v>0</v>
      </c>
      <c r="K386" s="146">
        <v>0</v>
      </c>
      <c r="L386" s="146">
        <v>0</v>
      </c>
      <c r="M386" s="148">
        <v>0</v>
      </c>
      <c r="N386" s="145">
        <v>0</v>
      </c>
      <c r="O386" s="146">
        <v>0</v>
      </c>
      <c r="P386" s="146">
        <v>0</v>
      </c>
      <c r="Q386" s="148">
        <v>0</v>
      </c>
    </row>
    <row r="387" spans="1:17" ht="24" x14ac:dyDescent="0.25">
      <c r="A387" s="303" t="s">
        <v>57</v>
      </c>
      <c r="B387" s="303" t="s">
        <v>418</v>
      </c>
      <c r="C387" s="305" t="s">
        <v>419</v>
      </c>
      <c r="D387" s="93" t="s">
        <v>185</v>
      </c>
      <c r="E387" s="144"/>
      <c r="F387" s="145">
        <v>0</v>
      </c>
      <c r="G387" s="150">
        <v>0</v>
      </c>
      <c r="H387" s="146">
        <v>0</v>
      </c>
      <c r="I387" s="147">
        <v>0</v>
      </c>
      <c r="J387" s="145">
        <v>0</v>
      </c>
      <c r="K387" s="146">
        <v>0</v>
      </c>
      <c r="L387" s="146">
        <v>0</v>
      </c>
      <c r="M387" s="148">
        <v>0</v>
      </c>
      <c r="N387" s="145">
        <v>0</v>
      </c>
      <c r="O387" s="146">
        <v>0</v>
      </c>
      <c r="P387" s="146">
        <v>0</v>
      </c>
      <c r="Q387" s="148">
        <v>0</v>
      </c>
    </row>
    <row r="388" spans="1:17" x14ac:dyDescent="0.25">
      <c r="A388" s="304"/>
      <c r="B388" s="304"/>
      <c r="C388" s="306"/>
      <c r="D388" s="307" t="s">
        <v>406</v>
      </c>
      <c r="E388" s="144" t="s">
        <v>240</v>
      </c>
      <c r="F388" s="145">
        <v>0</v>
      </c>
      <c r="G388" s="150">
        <v>0</v>
      </c>
      <c r="H388" s="146">
        <v>0</v>
      </c>
      <c r="I388" s="147">
        <v>0</v>
      </c>
      <c r="J388" s="145">
        <v>0</v>
      </c>
      <c r="K388" s="146">
        <v>0</v>
      </c>
      <c r="L388" s="146">
        <v>0</v>
      </c>
      <c r="M388" s="148">
        <v>0</v>
      </c>
      <c r="N388" s="145">
        <v>0</v>
      </c>
      <c r="O388" s="146">
        <v>0</v>
      </c>
      <c r="P388" s="146">
        <v>0</v>
      </c>
      <c r="Q388" s="148">
        <v>0</v>
      </c>
    </row>
    <row r="389" spans="1:17" x14ac:dyDescent="0.25">
      <c r="A389" s="304"/>
      <c r="B389" s="304"/>
      <c r="C389" s="306"/>
      <c r="D389" s="308"/>
      <c r="E389" s="144" t="s">
        <v>241</v>
      </c>
      <c r="F389" s="145">
        <v>0</v>
      </c>
      <c r="G389" s="150">
        <v>0</v>
      </c>
      <c r="H389" s="146">
        <v>0</v>
      </c>
      <c r="I389" s="147">
        <v>0</v>
      </c>
      <c r="J389" s="145">
        <v>0</v>
      </c>
      <c r="K389" s="146">
        <v>0</v>
      </c>
      <c r="L389" s="146">
        <v>0</v>
      </c>
      <c r="M389" s="148">
        <v>0</v>
      </c>
      <c r="N389" s="145">
        <v>0</v>
      </c>
      <c r="O389" s="146">
        <v>0</v>
      </c>
      <c r="P389" s="146">
        <v>0</v>
      </c>
      <c r="Q389" s="148">
        <v>0</v>
      </c>
    </row>
    <row r="390" spans="1:17" ht="24" x14ac:dyDescent="0.25">
      <c r="A390" s="303" t="s">
        <v>61</v>
      </c>
      <c r="B390" s="303" t="s">
        <v>420</v>
      </c>
      <c r="C390" s="305" t="s">
        <v>421</v>
      </c>
      <c r="D390" s="93" t="s">
        <v>185</v>
      </c>
      <c r="E390" s="144"/>
      <c r="F390" s="145">
        <v>0</v>
      </c>
      <c r="G390" s="150">
        <v>0</v>
      </c>
      <c r="H390" s="146">
        <v>0</v>
      </c>
      <c r="I390" s="147">
        <v>0</v>
      </c>
      <c r="J390" s="145">
        <v>0</v>
      </c>
      <c r="K390" s="146">
        <v>0</v>
      </c>
      <c r="L390" s="146">
        <v>0</v>
      </c>
      <c r="M390" s="148">
        <v>0</v>
      </c>
      <c r="N390" s="145">
        <v>0</v>
      </c>
      <c r="O390" s="146">
        <v>0</v>
      </c>
      <c r="P390" s="146">
        <v>0</v>
      </c>
      <c r="Q390" s="148">
        <v>0</v>
      </c>
    </row>
    <row r="391" spans="1:17" x14ac:dyDescent="0.25">
      <c r="A391" s="330"/>
      <c r="B391" s="330"/>
      <c r="C391" s="337"/>
      <c r="D391" s="307" t="s">
        <v>406</v>
      </c>
      <c r="E391" s="144" t="s">
        <v>240</v>
      </c>
      <c r="F391" s="145">
        <v>0</v>
      </c>
      <c r="G391" s="150">
        <v>0</v>
      </c>
      <c r="H391" s="146">
        <v>0</v>
      </c>
      <c r="I391" s="147">
        <v>0</v>
      </c>
      <c r="J391" s="145">
        <v>0</v>
      </c>
      <c r="K391" s="146">
        <v>0</v>
      </c>
      <c r="L391" s="146">
        <v>0</v>
      </c>
      <c r="M391" s="148">
        <v>0</v>
      </c>
      <c r="N391" s="145">
        <v>0</v>
      </c>
      <c r="O391" s="146">
        <v>0</v>
      </c>
      <c r="P391" s="146">
        <v>0</v>
      </c>
      <c r="Q391" s="148">
        <v>0</v>
      </c>
    </row>
    <row r="392" spans="1:17" x14ac:dyDescent="0.25">
      <c r="A392" s="330"/>
      <c r="B392" s="330"/>
      <c r="C392" s="337"/>
      <c r="D392" s="308"/>
      <c r="E392" s="144" t="s">
        <v>241</v>
      </c>
      <c r="F392" s="145">
        <v>0</v>
      </c>
      <c r="G392" s="150">
        <v>0</v>
      </c>
      <c r="H392" s="146">
        <v>0</v>
      </c>
      <c r="I392" s="147">
        <v>0</v>
      </c>
      <c r="J392" s="145">
        <v>0</v>
      </c>
      <c r="K392" s="146">
        <v>0</v>
      </c>
      <c r="L392" s="146">
        <v>0</v>
      </c>
      <c r="M392" s="148">
        <v>0</v>
      </c>
      <c r="N392" s="145">
        <v>0</v>
      </c>
      <c r="O392" s="146">
        <v>0</v>
      </c>
      <c r="P392" s="146">
        <v>0</v>
      </c>
      <c r="Q392" s="148">
        <v>0</v>
      </c>
    </row>
    <row r="393" spans="1:17" ht="24" x14ac:dyDescent="0.25">
      <c r="A393" s="303" t="s">
        <v>422</v>
      </c>
      <c r="B393" s="303" t="s">
        <v>423</v>
      </c>
      <c r="C393" s="305" t="s">
        <v>424</v>
      </c>
      <c r="D393" s="93" t="s">
        <v>185</v>
      </c>
      <c r="E393" s="144"/>
      <c r="F393" s="145">
        <v>0</v>
      </c>
      <c r="G393" s="150">
        <v>0</v>
      </c>
      <c r="H393" s="146">
        <v>0</v>
      </c>
      <c r="I393" s="147">
        <v>0</v>
      </c>
      <c r="J393" s="145">
        <v>0</v>
      </c>
      <c r="K393" s="146">
        <v>0</v>
      </c>
      <c r="L393" s="146">
        <v>0</v>
      </c>
      <c r="M393" s="148">
        <v>0</v>
      </c>
      <c r="N393" s="145">
        <v>0</v>
      </c>
      <c r="O393" s="146">
        <v>0</v>
      </c>
      <c r="P393" s="146">
        <v>0</v>
      </c>
      <c r="Q393" s="148">
        <v>0</v>
      </c>
    </row>
    <row r="394" spans="1:17" x14ac:dyDescent="0.25">
      <c r="A394" s="304"/>
      <c r="B394" s="304"/>
      <c r="C394" s="306"/>
      <c r="D394" s="307" t="s">
        <v>406</v>
      </c>
      <c r="E394" s="144" t="s">
        <v>240</v>
      </c>
      <c r="F394" s="145">
        <v>0</v>
      </c>
      <c r="G394" s="150">
        <v>0</v>
      </c>
      <c r="H394" s="146">
        <v>0</v>
      </c>
      <c r="I394" s="147">
        <v>0</v>
      </c>
      <c r="J394" s="145">
        <v>0</v>
      </c>
      <c r="K394" s="146">
        <v>0</v>
      </c>
      <c r="L394" s="146">
        <v>0</v>
      </c>
      <c r="M394" s="148">
        <v>0</v>
      </c>
      <c r="N394" s="145">
        <v>0</v>
      </c>
      <c r="O394" s="146">
        <v>0</v>
      </c>
      <c r="P394" s="146">
        <v>0</v>
      </c>
      <c r="Q394" s="148">
        <v>0</v>
      </c>
    </row>
    <row r="395" spans="1:17" x14ac:dyDescent="0.25">
      <c r="A395" s="304"/>
      <c r="B395" s="304"/>
      <c r="C395" s="306"/>
      <c r="D395" s="308"/>
      <c r="E395" s="144" t="s">
        <v>241</v>
      </c>
      <c r="F395" s="145">
        <v>0</v>
      </c>
      <c r="G395" s="150">
        <v>0</v>
      </c>
      <c r="H395" s="146">
        <v>0</v>
      </c>
      <c r="I395" s="147">
        <v>0</v>
      </c>
      <c r="J395" s="145">
        <v>0</v>
      </c>
      <c r="K395" s="146">
        <v>0</v>
      </c>
      <c r="L395" s="146">
        <v>0</v>
      </c>
      <c r="M395" s="148">
        <v>0</v>
      </c>
      <c r="N395" s="145">
        <v>0</v>
      </c>
      <c r="O395" s="146">
        <v>0</v>
      </c>
      <c r="P395" s="146">
        <v>0</v>
      </c>
      <c r="Q395" s="148">
        <v>0</v>
      </c>
    </row>
    <row r="396" spans="1:17" ht="24" x14ac:dyDescent="0.25">
      <c r="A396" s="303" t="s">
        <v>425</v>
      </c>
      <c r="B396" s="303" t="s">
        <v>426</v>
      </c>
      <c r="C396" s="305" t="s">
        <v>427</v>
      </c>
      <c r="D396" s="93" t="s">
        <v>185</v>
      </c>
      <c r="E396" s="144"/>
      <c r="F396" s="145">
        <v>0</v>
      </c>
      <c r="G396" s="150">
        <v>0</v>
      </c>
      <c r="H396" s="146">
        <v>0</v>
      </c>
      <c r="I396" s="147">
        <v>0</v>
      </c>
      <c r="J396" s="145">
        <v>0</v>
      </c>
      <c r="K396" s="146">
        <v>0</v>
      </c>
      <c r="L396" s="146">
        <v>0</v>
      </c>
      <c r="M396" s="148">
        <v>0</v>
      </c>
      <c r="N396" s="145">
        <v>0</v>
      </c>
      <c r="O396" s="146">
        <v>0</v>
      </c>
      <c r="P396" s="146">
        <v>0</v>
      </c>
      <c r="Q396" s="148">
        <v>0</v>
      </c>
    </row>
    <row r="397" spans="1:17" x14ac:dyDescent="0.25">
      <c r="A397" s="304"/>
      <c r="B397" s="304"/>
      <c r="C397" s="306"/>
      <c r="D397" s="307" t="s">
        <v>406</v>
      </c>
      <c r="E397" s="144" t="s">
        <v>240</v>
      </c>
      <c r="F397" s="145">
        <v>0</v>
      </c>
      <c r="G397" s="150">
        <v>0</v>
      </c>
      <c r="H397" s="146">
        <v>0</v>
      </c>
      <c r="I397" s="147">
        <v>0</v>
      </c>
      <c r="J397" s="145">
        <v>0</v>
      </c>
      <c r="K397" s="146">
        <v>0</v>
      </c>
      <c r="L397" s="146">
        <v>0</v>
      </c>
      <c r="M397" s="148">
        <v>0</v>
      </c>
      <c r="N397" s="145">
        <v>0</v>
      </c>
      <c r="O397" s="146">
        <v>0</v>
      </c>
      <c r="P397" s="146">
        <v>0</v>
      </c>
      <c r="Q397" s="148">
        <v>0</v>
      </c>
    </row>
    <row r="398" spans="1:17" x14ac:dyDescent="0.25">
      <c r="A398" s="304"/>
      <c r="B398" s="304"/>
      <c r="C398" s="306"/>
      <c r="D398" s="308"/>
      <c r="E398" s="144" t="s">
        <v>241</v>
      </c>
      <c r="F398" s="145">
        <v>0</v>
      </c>
      <c r="G398" s="150">
        <v>0</v>
      </c>
      <c r="H398" s="146">
        <v>0</v>
      </c>
      <c r="I398" s="147">
        <v>0</v>
      </c>
      <c r="J398" s="145">
        <v>0</v>
      </c>
      <c r="K398" s="146">
        <v>0</v>
      </c>
      <c r="L398" s="146">
        <v>0</v>
      </c>
      <c r="M398" s="148">
        <v>0</v>
      </c>
      <c r="N398" s="145">
        <v>0</v>
      </c>
      <c r="O398" s="146">
        <v>0</v>
      </c>
      <c r="P398" s="146">
        <v>0</v>
      </c>
      <c r="Q398" s="148">
        <v>0</v>
      </c>
    </row>
    <row r="399" spans="1:17" ht="24" x14ac:dyDescent="0.25">
      <c r="A399" s="303" t="s">
        <v>428</v>
      </c>
      <c r="B399" s="303" t="s">
        <v>429</v>
      </c>
      <c r="C399" s="305" t="s">
        <v>430</v>
      </c>
      <c r="D399" s="93" t="s">
        <v>185</v>
      </c>
      <c r="E399" s="144"/>
      <c r="F399" s="145">
        <v>0</v>
      </c>
      <c r="G399" s="150">
        <v>0</v>
      </c>
      <c r="H399" s="146">
        <v>0</v>
      </c>
      <c r="I399" s="147">
        <v>0</v>
      </c>
      <c r="J399" s="145">
        <v>0</v>
      </c>
      <c r="K399" s="146">
        <v>0</v>
      </c>
      <c r="L399" s="146">
        <v>0</v>
      </c>
      <c r="M399" s="148">
        <v>0</v>
      </c>
      <c r="N399" s="145">
        <v>0</v>
      </c>
      <c r="O399" s="146">
        <v>0</v>
      </c>
      <c r="P399" s="146">
        <v>0</v>
      </c>
      <c r="Q399" s="148">
        <v>0</v>
      </c>
    </row>
    <row r="400" spans="1:17" x14ac:dyDescent="0.25">
      <c r="A400" s="304"/>
      <c r="B400" s="304"/>
      <c r="C400" s="306"/>
      <c r="D400" s="307" t="s">
        <v>406</v>
      </c>
      <c r="E400" s="144" t="s">
        <v>240</v>
      </c>
      <c r="F400" s="145">
        <v>0</v>
      </c>
      <c r="G400" s="150">
        <v>0</v>
      </c>
      <c r="H400" s="146">
        <v>0</v>
      </c>
      <c r="I400" s="147">
        <v>0</v>
      </c>
      <c r="J400" s="145">
        <v>0</v>
      </c>
      <c r="K400" s="146">
        <v>0</v>
      </c>
      <c r="L400" s="146">
        <v>0</v>
      </c>
      <c r="M400" s="148">
        <v>0</v>
      </c>
      <c r="N400" s="145">
        <v>0</v>
      </c>
      <c r="O400" s="146">
        <v>0</v>
      </c>
      <c r="P400" s="146">
        <v>0</v>
      </c>
      <c r="Q400" s="148">
        <v>0</v>
      </c>
    </row>
    <row r="401" spans="1:17" x14ac:dyDescent="0.25">
      <c r="A401" s="304"/>
      <c r="B401" s="304"/>
      <c r="C401" s="306"/>
      <c r="D401" s="308"/>
      <c r="E401" s="144" t="s">
        <v>241</v>
      </c>
      <c r="F401" s="145">
        <v>0</v>
      </c>
      <c r="G401" s="150">
        <v>0</v>
      </c>
      <c r="H401" s="146">
        <v>0</v>
      </c>
      <c r="I401" s="147">
        <v>0</v>
      </c>
      <c r="J401" s="145">
        <v>0</v>
      </c>
      <c r="K401" s="146">
        <v>0</v>
      </c>
      <c r="L401" s="146">
        <v>0</v>
      </c>
      <c r="M401" s="148">
        <v>0</v>
      </c>
      <c r="N401" s="145">
        <v>0</v>
      </c>
      <c r="O401" s="146">
        <v>0</v>
      </c>
      <c r="P401" s="146">
        <v>0</v>
      </c>
      <c r="Q401" s="148">
        <v>0</v>
      </c>
    </row>
    <row r="402" spans="1:17" ht="24" x14ac:dyDescent="0.25">
      <c r="A402" s="303" t="s">
        <v>431</v>
      </c>
      <c r="B402" s="303" t="s">
        <v>432</v>
      </c>
      <c r="C402" s="305" t="s">
        <v>433</v>
      </c>
      <c r="D402" s="93" t="s">
        <v>185</v>
      </c>
      <c r="E402" s="144"/>
      <c r="F402" s="145">
        <v>0</v>
      </c>
      <c r="G402" s="150">
        <v>0</v>
      </c>
      <c r="H402" s="146">
        <v>0</v>
      </c>
      <c r="I402" s="147">
        <v>0</v>
      </c>
      <c r="J402" s="145">
        <v>0</v>
      </c>
      <c r="K402" s="146">
        <v>0</v>
      </c>
      <c r="L402" s="146">
        <v>0</v>
      </c>
      <c r="M402" s="148">
        <v>0</v>
      </c>
      <c r="N402" s="145">
        <v>0</v>
      </c>
      <c r="O402" s="146">
        <v>0</v>
      </c>
      <c r="P402" s="146">
        <v>0</v>
      </c>
      <c r="Q402" s="148">
        <v>0</v>
      </c>
    </row>
    <row r="403" spans="1:17" x14ac:dyDescent="0.25">
      <c r="A403" s="304"/>
      <c r="B403" s="304"/>
      <c r="C403" s="306"/>
      <c r="D403" s="307" t="s">
        <v>406</v>
      </c>
      <c r="E403" s="144" t="s">
        <v>240</v>
      </c>
      <c r="F403" s="145">
        <v>0</v>
      </c>
      <c r="G403" s="150">
        <v>0</v>
      </c>
      <c r="H403" s="146">
        <v>0</v>
      </c>
      <c r="I403" s="147">
        <v>0</v>
      </c>
      <c r="J403" s="145">
        <v>0</v>
      </c>
      <c r="K403" s="146">
        <v>0</v>
      </c>
      <c r="L403" s="146">
        <v>0</v>
      </c>
      <c r="M403" s="148">
        <v>0</v>
      </c>
      <c r="N403" s="145">
        <v>0</v>
      </c>
      <c r="O403" s="146">
        <v>0</v>
      </c>
      <c r="P403" s="146">
        <v>0</v>
      </c>
      <c r="Q403" s="148">
        <v>0</v>
      </c>
    </row>
    <row r="404" spans="1:17" x14ac:dyDescent="0.25">
      <c r="A404" s="304"/>
      <c r="B404" s="304"/>
      <c r="C404" s="306"/>
      <c r="D404" s="308"/>
      <c r="E404" s="144" t="s">
        <v>241</v>
      </c>
      <c r="F404" s="145">
        <v>0</v>
      </c>
      <c r="G404" s="150">
        <v>0</v>
      </c>
      <c r="H404" s="146">
        <v>0</v>
      </c>
      <c r="I404" s="147">
        <v>0</v>
      </c>
      <c r="J404" s="145">
        <v>0</v>
      </c>
      <c r="K404" s="146">
        <v>0</v>
      </c>
      <c r="L404" s="146">
        <v>0</v>
      </c>
      <c r="M404" s="148">
        <v>0</v>
      </c>
      <c r="N404" s="145">
        <v>0</v>
      </c>
      <c r="O404" s="146">
        <v>0</v>
      </c>
      <c r="P404" s="146">
        <v>0</v>
      </c>
      <c r="Q404" s="148">
        <v>0</v>
      </c>
    </row>
    <row r="405" spans="1:17" ht="24" x14ac:dyDescent="0.25">
      <c r="A405" s="303" t="s">
        <v>434</v>
      </c>
      <c r="B405" s="303" t="s">
        <v>435</v>
      </c>
      <c r="C405" s="303" t="s">
        <v>436</v>
      </c>
      <c r="D405" s="93" t="s">
        <v>185</v>
      </c>
      <c r="E405" s="144"/>
      <c r="F405" s="145">
        <v>0</v>
      </c>
      <c r="G405" s="150">
        <v>0</v>
      </c>
      <c r="H405" s="146">
        <v>0</v>
      </c>
      <c r="I405" s="147">
        <v>0</v>
      </c>
      <c r="J405" s="145">
        <v>0</v>
      </c>
      <c r="K405" s="146">
        <v>0</v>
      </c>
      <c r="L405" s="146">
        <v>0</v>
      </c>
      <c r="M405" s="148">
        <v>0</v>
      </c>
      <c r="N405" s="145">
        <v>0</v>
      </c>
      <c r="O405" s="146">
        <v>0</v>
      </c>
      <c r="P405" s="146">
        <v>0</v>
      </c>
      <c r="Q405" s="148">
        <v>0</v>
      </c>
    </row>
    <row r="406" spans="1:17" x14ac:dyDescent="0.25">
      <c r="A406" s="304"/>
      <c r="B406" s="304"/>
      <c r="C406" s="304"/>
      <c r="D406" s="307" t="s">
        <v>406</v>
      </c>
      <c r="E406" s="144" t="s">
        <v>240</v>
      </c>
      <c r="F406" s="145">
        <v>0</v>
      </c>
      <c r="G406" s="150">
        <v>0</v>
      </c>
      <c r="H406" s="146">
        <v>0</v>
      </c>
      <c r="I406" s="147">
        <v>0</v>
      </c>
      <c r="J406" s="145">
        <v>0</v>
      </c>
      <c r="K406" s="146">
        <v>0</v>
      </c>
      <c r="L406" s="146">
        <v>0</v>
      </c>
      <c r="M406" s="148">
        <v>0</v>
      </c>
      <c r="N406" s="145">
        <v>0</v>
      </c>
      <c r="O406" s="146">
        <v>0</v>
      </c>
      <c r="P406" s="146">
        <v>0</v>
      </c>
      <c r="Q406" s="148">
        <v>0</v>
      </c>
    </row>
    <row r="407" spans="1:17" x14ac:dyDescent="0.25">
      <c r="A407" s="304"/>
      <c r="B407" s="304"/>
      <c r="C407" s="304"/>
      <c r="D407" s="308"/>
      <c r="E407" s="144" t="s">
        <v>241</v>
      </c>
      <c r="F407" s="145">
        <v>0</v>
      </c>
      <c r="G407" s="150">
        <v>0</v>
      </c>
      <c r="H407" s="146">
        <v>0</v>
      </c>
      <c r="I407" s="147">
        <v>0</v>
      </c>
      <c r="J407" s="145">
        <v>0</v>
      </c>
      <c r="K407" s="146">
        <v>0</v>
      </c>
      <c r="L407" s="146">
        <v>0</v>
      </c>
      <c r="M407" s="148">
        <v>0</v>
      </c>
      <c r="N407" s="145">
        <v>0</v>
      </c>
      <c r="O407" s="146">
        <v>0</v>
      </c>
      <c r="P407" s="146">
        <v>0</v>
      </c>
      <c r="Q407" s="148">
        <v>0</v>
      </c>
    </row>
    <row r="408" spans="1:17" ht="24" x14ac:dyDescent="0.25">
      <c r="A408" s="303" t="s">
        <v>437</v>
      </c>
      <c r="B408" s="303" t="s">
        <v>438</v>
      </c>
      <c r="C408" s="305" t="s">
        <v>439</v>
      </c>
      <c r="D408" s="93" t="s">
        <v>185</v>
      </c>
      <c r="E408" s="144"/>
      <c r="F408" s="145">
        <v>0</v>
      </c>
      <c r="G408" s="150">
        <v>0</v>
      </c>
      <c r="H408" s="146">
        <v>0</v>
      </c>
      <c r="I408" s="147">
        <v>0</v>
      </c>
      <c r="J408" s="145">
        <v>0</v>
      </c>
      <c r="K408" s="146">
        <v>0</v>
      </c>
      <c r="L408" s="146">
        <v>0</v>
      </c>
      <c r="M408" s="148">
        <v>0</v>
      </c>
      <c r="N408" s="145">
        <v>0</v>
      </c>
      <c r="O408" s="146">
        <v>0</v>
      </c>
      <c r="P408" s="146">
        <v>0</v>
      </c>
      <c r="Q408" s="148">
        <v>0</v>
      </c>
    </row>
    <row r="409" spans="1:17" x14ac:dyDescent="0.25">
      <c r="A409" s="304"/>
      <c r="B409" s="304"/>
      <c r="C409" s="306"/>
      <c r="D409" s="307" t="s">
        <v>406</v>
      </c>
      <c r="E409" s="144" t="s">
        <v>240</v>
      </c>
      <c r="F409" s="145">
        <v>0</v>
      </c>
      <c r="G409" s="150">
        <v>0</v>
      </c>
      <c r="H409" s="146">
        <v>0</v>
      </c>
      <c r="I409" s="147">
        <v>0</v>
      </c>
      <c r="J409" s="145">
        <v>0</v>
      </c>
      <c r="K409" s="146">
        <v>0</v>
      </c>
      <c r="L409" s="146">
        <v>0</v>
      </c>
      <c r="M409" s="148">
        <v>0</v>
      </c>
      <c r="N409" s="145">
        <v>0</v>
      </c>
      <c r="O409" s="146">
        <v>0</v>
      </c>
      <c r="P409" s="146">
        <v>0</v>
      </c>
      <c r="Q409" s="148">
        <v>0</v>
      </c>
    </row>
    <row r="410" spans="1:17" x14ac:dyDescent="0.25">
      <c r="A410" s="304"/>
      <c r="B410" s="304"/>
      <c r="C410" s="306"/>
      <c r="D410" s="308"/>
      <c r="E410" s="144" t="s">
        <v>241</v>
      </c>
      <c r="F410" s="145">
        <v>0</v>
      </c>
      <c r="G410" s="150">
        <v>0</v>
      </c>
      <c r="H410" s="146">
        <v>0</v>
      </c>
      <c r="I410" s="147">
        <v>0</v>
      </c>
      <c r="J410" s="145">
        <v>0</v>
      </c>
      <c r="K410" s="146">
        <v>0</v>
      </c>
      <c r="L410" s="146">
        <v>0</v>
      </c>
      <c r="M410" s="148">
        <v>0</v>
      </c>
      <c r="N410" s="145">
        <v>0</v>
      </c>
      <c r="O410" s="146">
        <v>0</v>
      </c>
      <c r="P410" s="146">
        <v>0</v>
      </c>
      <c r="Q410" s="148">
        <v>0</v>
      </c>
    </row>
    <row r="411" spans="1:17" ht="24" x14ac:dyDescent="0.25">
      <c r="A411" s="303" t="s">
        <v>440</v>
      </c>
      <c r="B411" s="303" t="s">
        <v>441</v>
      </c>
      <c r="C411" s="305" t="s">
        <v>439</v>
      </c>
      <c r="D411" s="93" t="s">
        <v>185</v>
      </c>
      <c r="E411" s="144"/>
      <c r="F411" s="145">
        <v>0</v>
      </c>
      <c r="G411" s="150">
        <v>0</v>
      </c>
      <c r="H411" s="146">
        <v>0</v>
      </c>
      <c r="I411" s="147">
        <v>0</v>
      </c>
      <c r="J411" s="145">
        <v>0</v>
      </c>
      <c r="K411" s="146">
        <v>0</v>
      </c>
      <c r="L411" s="146">
        <v>0</v>
      </c>
      <c r="M411" s="148">
        <v>0</v>
      </c>
      <c r="N411" s="145">
        <v>0</v>
      </c>
      <c r="O411" s="146">
        <v>0</v>
      </c>
      <c r="P411" s="146">
        <v>0</v>
      </c>
      <c r="Q411" s="148">
        <v>0</v>
      </c>
    </row>
    <row r="412" spans="1:17" x14ac:dyDescent="0.25">
      <c r="A412" s="304"/>
      <c r="B412" s="304"/>
      <c r="C412" s="306"/>
      <c r="D412" s="307" t="s">
        <v>406</v>
      </c>
      <c r="E412" s="144" t="s">
        <v>240</v>
      </c>
      <c r="F412" s="145">
        <v>0</v>
      </c>
      <c r="G412" s="150">
        <v>0</v>
      </c>
      <c r="H412" s="146">
        <v>0</v>
      </c>
      <c r="I412" s="147">
        <v>0</v>
      </c>
      <c r="J412" s="145">
        <v>0</v>
      </c>
      <c r="K412" s="146">
        <v>0</v>
      </c>
      <c r="L412" s="146">
        <v>0</v>
      </c>
      <c r="M412" s="148">
        <v>0</v>
      </c>
      <c r="N412" s="145">
        <v>0</v>
      </c>
      <c r="O412" s="146">
        <v>0</v>
      </c>
      <c r="P412" s="146">
        <v>0</v>
      </c>
      <c r="Q412" s="148">
        <v>0</v>
      </c>
    </row>
    <row r="413" spans="1:17" x14ac:dyDescent="0.25">
      <c r="A413" s="304"/>
      <c r="B413" s="304"/>
      <c r="C413" s="306"/>
      <c r="D413" s="308"/>
      <c r="E413" s="144" t="s">
        <v>241</v>
      </c>
      <c r="F413" s="145">
        <v>0</v>
      </c>
      <c r="G413" s="150">
        <v>0</v>
      </c>
      <c r="H413" s="146">
        <v>0</v>
      </c>
      <c r="I413" s="147">
        <v>0</v>
      </c>
      <c r="J413" s="145">
        <v>0</v>
      </c>
      <c r="K413" s="146">
        <v>0</v>
      </c>
      <c r="L413" s="146">
        <v>0</v>
      </c>
      <c r="M413" s="148">
        <v>0</v>
      </c>
      <c r="N413" s="145">
        <v>0</v>
      </c>
      <c r="O413" s="146">
        <v>0</v>
      </c>
      <c r="P413" s="146">
        <v>0</v>
      </c>
      <c r="Q413" s="148">
        <v>0</v>
      </c>
    </row>
    <row r="414" spans="1:17" ht="24" x14ac:dyDescent="0.25">
      <c r="A414" s="303" t="s">
        <v>442</v>
      </c>
      <c r="B414" s="303" t="s">
        <v>443</v>
      </c>
      <c r="C414" s="305" t="s">
        <v>417</v>
      </c>
      <c r="D414" s="93" t="s">
        <v>185</v>
      </c>
      <c r="E414" s="144"/>
      <c r="F414" s="145">
        <v>0</v>
      </c>
      <c r="G414" s="150">
        <v>0</v>
      </c>
      <c r="H414" s="146">
        <v>0</v>
      </c>
      <c r="I414" s="147">
        <v>0</v>
      </c>
      <c r="J414" s="145">
        <v>0</v>
      </c>
      <c r="K414" s="146">
        <v>0</v>
      </c>
      <c r="L414" s="146">
        <v>0</v>
      </c>
      <c r="M414" s="148">
        <v>0</v>
      </c>
      <c r="N414" s="145">
        <v>0</v>
      </c>
      <c r="O414" s="146">
        <v>0</v>
      </c>
      <c r="P414" s="146">
        <v>0</v>
      </c>
      <c r="Q414" s="148">
        <v>0</v>
      </c>
    </row>
    <row r="415" spans="1:17" x14ac:dyDescent="0.25">
      <c r="A415" s="304"/>
      <c r="B415" s="304"/>
      <c r="C415" s="306"/>
      <c r="D415" s="307" t="s">
        <v>406</v>
      </c>
      <c r="E415" s="144" t="s">
        <v>240</v>
      </c>
      <c r="F415" s="145">
        <v>0</v>
      </c>
      <c r="G415" s="150">
        <v>0</v>
      </c>
      <c r="H415" s="146">
        <v>0</v>
      </c>
      <c r="I415" s="147">
        <v>0</v>
      </c>
      <c r="J415" s="145">
        <v>0</v>
      </c>
      <c r="K415" s="146">
        <v>0</v>
      </c>
      <c r="L415" s="146">
        <v>0</v>
      </c>
      <c r="M415" s="148">
        <v>0</v>
      </c>
      <c r="N415" s="145">
        <v>0</v>
      </c>
      <c r="O415" s="146">
        <v>0</v>
      </c>
      <c r="P415" s="146">
        <v>0</v>
      </c>
      <c r="Q415" s="148">
        <v>0</v>
      </c>
    </row>
    <row r="416" spans="1:17" x14ac:dyDescent="0.25">
      <c r="A416" s="304"/>
      <c r="B416" s="304"/>
      <c r="C416" s="306"/>
      <c r="D416" s="308"/>
      <c r="E416" s="144" t="s">
        <v>241</v>
      </c>
      <c r="F416" s="145">
        <v>0</v>
      </c>
      <c r="G416" s="150">
        <v>0</v>
      </c>
      <c r="H416" s="146">
        <v>0</v>
      </c>
      <c r="I416" s="147">
        <v>0</v>
      </c>
      <c r="J416" s="145">
        <v>0</v>
      </c>
      <c r="K416" s="146">
        <v>0</v>
      </c>
      <c r="L416" s="146">
        <v>0</v>
      </c>
      <c r="M416" s="148">
        <v>0</v>
      </c>
      <c r="N416" s="145">
        <v>0</v>
      </c>
      <c r="O416" s="146">
        <v>0</v>
      </c>
      <c r="P416" s="146">
        <v>0</v>
      </c>
      <c r="Q416" s="148">
        <v>0</v>
      </c>
    </row>
    <row r="417" spans="1:17" ht="24" x14ac:dyDescent="0.25">
      <c r="A417" s="303" t="s">
        <v>444</v>
      </c>
      <c r="B417" s="303" t="s">
        <v>445</v>
      </c>
      <c r="C417" s="305" t="s">
        <v>446</v>
      </c>
      <c r="D417" s="93" t="s">
        <v>185</v>
      </c>
      <c r="E417" s="144"/>
      <c r="F417" s="145">
        <v>0</v>
      </c>
      <c r="G417" s="150">
        <v>0</v>
      </c>
      <c r="H417" s="146">
        <v>0</v>
      </c>
      <c r="I417" s="147">
        <v>0</v>
      </c>
      <c r="J417" s="145">
        <v>0</v>
      </c>
      <c r="K417" s="146">
        <v>0</v>
      </c>
      <c r="L417" s="146">
        <v>0</v>
      </c>
      <c r="M417" s="148">
        <v>0</v>
      </c>
      <c r="N417" s="145">
        <v>0</v>
      </c>
      <c r="O417" s="146">
        <v>0</v>
      </c>
      <c r="P417" s="146">
        <v>0</v>
      </c>
      <c r="Q417" s="148">
        <v>0</v>
      </c>
    </row>
    <row r="418" spans="1:17" x14ac:dyDescent="0.25">
      <c r="A418" s="304"/>
      <c r="B418" s="304"/>
      <c r="C418" s="306"/>
      <c r="D418" s="307" t="s">
        <v>406</v>
      </c>
      <c r="E418" s="144" t="s">
        <v>240</v>
      </c>
      <c r="F418" s="145">
        <v>0</v>
      </c>
      <c r="G418" s="150">
        <v>0</v>
      </c>
      <c r="H418" s="146">
        <v>0</v>
      </c>
      <c r="I418" s="147">
        <v>0</v>
      </c>
      <c r="J418" s="145">
        <v>0</v>
      </c>
      <c r="K418" s="146">
        <v>0</v>
      </c>
      <c r="L418" s="146">
        <v>0</v>
      </c>
      <c r="M418" s="148">
        <v>0</v>
      </c>
      <c r="N418" s="145">
        <v>0</v>
      </c>
      <c r="O418" s="146">
        <v>0</v>
      </c>
      <c r="P418" s="146">
        <v>0</v>
      </c>
      <c r="Q418" s="148">
        <v>0</v>
      </c>
    </row>
    <row r="419" spans="1:17" x14ac:dyDescent="0.25">
      <c r="A419" s="304"/>
      <c r="B419" s="304"/>
      <c r="C419" s="306"/>
      <c r="D419" s="308"/>
      <c r="E419" s="144" t="s">
        <v>241</v>
      </c>
      <c r="F419" s="145">
        <v>0</v>
      </c>
      <c r="G419" s="150">
        <v>0</v>
      </c>
      <c r="H419" s="146">
        <v>0</v>
      </c>
      <c r="I419" s="147">
        <v>0</v>
      </c>
      <c r="J419" s="145">
        <v>0</v>
      </c>
      <c r="K419" s="146">
        <v>0</v>
      </c>
      <c r="L419" s="146">
        <v>0</v>
      </c>
      <c r="M419" s="148">
        <v>0</v>
      </c>
      <c r="N419" s="145">
        <v>0</v>
      </c>
      <c r="O419" s="146">
        <v>0</v>
      </c>
      <c r="P419" s="146">
        <v>0</v>
      </c>
      <c r="Q419" s="148">
        <v>0</v>
      </c>
    </row>
    <row r="420" spans="1:17" ht="24" x14ac:dyDescent="0.25">
      <c r="A420" s="303" t="s">
        <v>447</v>
      </c>
      <c r="B420" s="303" t="s">
        <v>448</v>
      </c>
      <c r="C420" s="305" t="s">
        <v>446</v>
      </c>
      <c r="D420" s="93" t="s">
        <v>185</v>
      </c>
      <c r="E420" s="144"/>
      <c r="F420" s="145">
        <v>0</v>
      </c>
      <c r="G420" s="150">
        <v>0</v>
      </c>
      <c r="H420" s="146">
        <v>0</v>
      </c>
      <c r="I420" s="147">
        <v>0</v>
      </c>
      <c r="J420" s="145">
        <v>0</v>
      </c>
      <c r="K420" s="146">
        <v>0</v>
      </c>
      <c r="L420" s="146">
        <v>0</v>
      </c>
      <c r="M420" s="148">
        <v>0</v>
      </c>
      <c r="N420" s="145">
        <v>0</v>
      </c>
      <c r="O420" s="146">
        <v>0</v>
      </c>
      <c r="P420" s="146">
        <v>0</v>
      </c>
      <c r="Q420" s="148">
        <v>0</v>
      </c>
    </row>
    <row r="421" spans="1:17" x14ac:dyDescent="0.25">
      <c r="A421" s="304"/>
      <c r="B421" s="304"/>
      <c r="C421" s="306"/>
      <c r="D421" s="307" t="s">
        <v>406</v>
      </c>
      <c r="E421" s="144" t="s">
        <v>240</v>
      </c>
      <c r="F421" s="145">
        <v>0</v>
      </c>
      <c r="G421" s="150">
        <v>0</v>
      </c>
      <c r="H421" s="146">
        <v>0</v>
      </c>
      <c r="I421" s="147">
        <v>0</v>
      </c>
      <c r="J421" s="145">
        <v>0</v>
      </c>
      <c r="K421" s="146">
        <v>0</v>
      </c>
      <c r="L421" s="146">
        <v>0</v>
      </c>
      <c r="M421" s="148">
        <v>0</v>
      </c>
      <c r="N421" s="145">
        <v>0</v>
      </c>
      <c r="O421" s="146">
        <v>0</v>
      </c>
      <c r="P421" s="146">
        <v>0</v>
      </c>
      <c r="Q421" s="148">
        <v>0</v>
      </c>
    </row>
    <row r="422" spans="1:17" x14ac:dyDescent="0.25">
      <c r="A422" s="304"/>
      <c r="B422" s="304"/>
      <c r="C422" s="306"/>
      <c r="D422" s="308"/>
      <c r="E422" s="144" t="s">
        <v>241</v>
      </c>
      <c r="F422" s="145">
        <v>0</v>
      </c>
      <c r="G422" s="150">
        <v>0</v>
      </c>
      <c r="H422" s="146">
        <v>0</v>
      </c>
      <c r="I422" s="147">
        <v>0</v>
      </c>
      <c r="J422" s="145">
        <v>0</v>
      </c>
      <c r="K422" s="146">
        <v>0</v>
      </c>
      <c r="L422" s="146">
        <v>0</v>
      </c>
      <c r="M422" s="148">
        <v>0</v>
      </c>
      <c r="N422" s="145">
        <v>0</v>
      </c>
      <c r="O422" s="146">
        <v>0</v>
      </c>
      <c r="P422" s="146">
        <v>0</v>
      </c>
      <c r="Q422" s="148">
        <v>0</v>
      </c>
    </row>
    <row r="423" spans="1:17" ht="24" x14ac:dyDescent="0.25">
      <c r="A423" s="303" t="s">
        <v>449</v>
      </c>
      <c r="B423" s="303" t="s">
        <v>450</v>
      </c>
      <c r="C423" s="305" t="s">
        <v>451</v>
      </c>
      <c r="D423" s="93" t="s">
        <v>185</v>
      </c>
      <c r="E423" s="144"/>
      <c r="F423" s="145">
        <v>0</v>
      </c>
      <c r="G423" s="150">
        <v>0</v>
      </c>
      <c r="H423" s="146">
        <v>0</v>
      </c>
      <c r="I423" s="147">
        <v>0</v>
      </c>
      <c r="J423" s="145">
        <v>0</v>
      </c>
      <c r="K423" s="146">
        <v>0</v>
      </c>
      <c r="L423" s="146">
        <v>0</v>
      </c>
      <c r="M423" s="148">
        <v>0</v>
      </c>
      <c r="N423" s="145">
        <v>0</v>
      </c>
      <c r="O423" s="146">
        <v>0</v>
      </c>
      <c r="P423" s="146">
        <v>0</v>
      </c>
      <c r="Q423" s="148">
        <v>0</v>
      </c>
    </row>
    <row r="424" spans="1:17" x14ac:dyDescent="0.25">
      <c r="A424" s="304"/>
      <c r="B424" s="304"/>
      <c r="C424" s="306"/>
      <c r="D424" s="307" t="s">
        <v>406</v>
      </c>
      <c r="E424" s="144" t="s">
        <v>240</v>
      </c>
      <c r="F424" s="145">
        <v>0</v>
      </c>
      <c r="G424" s="150">
        <v>0</v>
      </c>
      <c r="H424" s="146">
        <v>0</v>
      </c>
      <c r="I424" s="147">
        <v>0</v>
      </c>
      <c r="J424" s="145">
        <v>0</v>
      </c>
      <c r="K424" s="146">
        <v>0</v>
      </c>
      <c r="L424" s="146">
        <v>0</v>
      </c>
      <c r="M424" s="148">
        <v>0</v>
      </c>
      <c r="N424" s="145">
        <v>0</v>
      </c>
      <c r="O424" s="146">
        <v>0</v>
      </c>
      <c r="P424" s="146">
        <v>0</v>
      </c>
      <c r="Q424" s="148">
        <v>0</v>
      </c>
    </row>
    <row r="425" spans="1:17" x14ac:dyDescent="0.25">
      <c r="A425" s="304"/>
      <c r="B425" s="304"/>
      <c r="C425" s="306"/>
      <c r="D425" s="308"/>
      <c r="E425" s="144" t="s">
        <v>241</v>
      </c>
      <c r="F425" s="145">
        <v>0</v>
      </c>
      <c r="G425" s="150">
        <v>0</v>
      </c>
      <c r="H425" s="146">
        <v>0</v>
      </c>
      <c r="I425" s="147">
        <v>0</v>
      </c>
      <c r="J425" s="145">
        <v>0</v>
      </c>
      <c r="K425" s="146">
        <v>0</v>
      </c>
      <c r="L425" s="146">
        <v>0</v>
      </c>
      <c r="M425" s="148">
        <v>0</v>
      </c>
      <c r="N425" s="145">
        <v>0</v>
      </c>
      <c r="O425" s="146">
        <v>0</v>
      </c>
      <c r="P425" s="146">
        <v>0</v>
      </c>
      <c r="Q425" s="148">
        <v>0</v>
      </c>
    </row>
    <row r="426" spans="1:17" ht="24" x14ac:dyDescent="0.25">
      <c r="A426" s="303" t="s">
        <v>452</v>
      </c>
      <c r="B426" s="303" t="s">
        <v>453</v>
      </c>
      <c r="C426" s="305" t="s">
        <v>454</v>
      </c>
      <c r="D426" s="93" t="s">
        <v>185</v>
      </c>
      <c r="E426" s="144"/>
      <c r="F426" s="145">
        <v>0</v>
      </c>
      <c r="G426" s="150">
        <v>0</v>
      </c>
      <c r="H426" s="146">
        <v>0</v>
      </c>
      <c r="I426" s="147">
        <v>0</v>
      </c>
      <c r="J426" s="145">
        <v>0</v>
      </c>
      <c r="K426" s="146">
        <v>0</v>
      </c>
      <c r="L426" s="146">
        <v>0</v>
      </c>
      <c r="M426" s="148">
        <v>0</v>
      </c>
      <c r="N426" s="145">
        <v>0</v>
      </c>
      <c r="O426" s="146">
        <v>0</v>
      </c>
      <c r="P426" s="146">
        <v>0</v>
      </c>
      <c r="Q426" s="148">
        <v>0</v>
      </c>
    </row>
    <row r="427" spans="1:17" x14ac:dyDescent="0.25">
      <c r="A427" s="304"/>
      <c r="B427" s="304"/>
      <c r="C427" s="306"/>
      <c r="D427" s="307" t="s">
        <v>406</v>
      </c>
      <c r="E427" s="144" t="s">
        <v>240</v>
      </c>
      <c r="F427" s="145">
        <v>0</v>
      </c>
      <c r="G427" s="150">
        <v>0</v>
      </c>
      <c r="H427" s="146">
        <v>0</v>
      </c>
      <c r="I427" s="147">
        <v>0</v>
      </c>
      <c r="J427" s="145">
        <v>0</v>
      </c>
      <c r="K427" s="146">
        <v>0</v>
      </c>
      <c r="L427" s="146">
        <v>0</v>
      </c>
      <c r="M427" s="148">
        <v>0</v>
      </c>
      <c r="N427" s="145">
        <v>0</v>
      </c>
      <c r="O427" s="146">
        <v>0</v>
      </c>
      <c r="P427" s="146">
        <v>0</v>
      </c>
      <c r="Q427" s="148">
        <v>0</v>
      </c>
    </row>
    <row r="428" spans="1:17" x14ac:dyDescent="0.25">
      <c r="A428" s="304"/>
      <c r="B428" s="304"/>
      <c r="C428" s="306"/>
      <c r="D428" s="308"/>
      <c r="E428" s="144" t="s">
        <v>241</v>
      </c>
      <c r="F428" s="145">
        <v>0</v>
      </c>
      <c r="G428" s="150">
        <v>0</v>
      </c>
      <c r="H428" s="146">
        <v>0</v>
      </c>
      <c r="I428" s="147">
        <v>0</v>
      </c>
      <c r="J428" s="145">
        <v>0</v>
      </c>
      <c r="K428" s="146">
        <v>0</v>
      </c>
      <c r="L428" s="146">
        <v>0</v>
      </c>
      <c r="M428" s="148">
        <v>0</v>
      </c>
      <c r="N428" s="145">
        <v>0</v>
      </c>
      <c r="O428" s="146">
        <v>0</v>
      </c>
      <c r="P428" s="146">
        <v>0</v>
      </c>
      <c r="Q428" s="148">
        <v>0</v>
      </c>
    </row>
    <row r="429" spans="1:17" ht="24" x14ac:dyDescent="0.25">
      <c r="A429" s="303" t="s">
        <v>455</v>
      </c>
      <c r="B429" s="303" t="s">
        <v>456</v>
      </c>
      <c r="C429" s="305" t="s">
        <v>457</v>
      </c>
      <c r="D429" s="93" t="s">
        <v>185</v>
      </c>
      <c r="E429" s="144"/>
      <c r="F429" s="145">
        <v>0</v>
      </c>
      <c r="G429" s="150">
        <v>0</v>
      </c>
      <c r="H429" s="146">
        <v>0</v>
      </c>
      <c r="I429" s="147">
        <v>0</v>
      </c>
      <c r="J429" s="145">
        <v>0</v>
      </c>
      <c r="K429" s="146">
        <v>0</v>
      </c>
      <c r="L429" s="146">
        <v>0</v>
      </c>
      <c r="M429" s="148">
        <v>0</v>
      </c>
      <c r="N429" s="145">
        <v>0</v>
      </c>
      <c r="O429" s="146">
        <v>0</v>
      </c>
      <c r="P429" s="146">
        <v>0</v>
      </c>
      <c r="Q429" s="148">
        <v>0</v>
      </c>
    </row>
    <row r="430" spans="1:17" x14ac:dyDescent="0.25">
      <c r="A430" s="304"/>
      <c r="B430" s="304"/>
      <c r="C430" s="306"/>
      <c r="D430" s="307" t="s">
        <v>406</v>
      </c>
      <c r="E430" s="144" t="s">
        <v>240</v>
      </c>
      <c r="F430" s="145">
        <v>0</v>
      </c>
      <c r="G430" s="150">
        <v>0</v>
      </c>
      <c r="H430" s="146">
        <v>0</v>
      </c>
      <c r="I430" s="147">
        <v>0</v>
      </c>
      <c r="J430" s="145">
        <v>0</v>
      </c>
      <c r="K430" s="146">
        <v>0</v>
      </c>
      <c r="L430" s="146">
        <v>0</v>
      </c>
      <c r="M430" s="148">
        <v>0</v>
      </c>
      <c r="N430" s="145">
        <v>0</v>
      </c>
      <c r="O430" s="146">
        <v>0</v>
      </c>
      <c r="P430" s="146">
        <v>0</v>
      </c>
      <c r="Q430" s="148">
        <v>0</v>
      </c>
    </row>
    <row r="431" spans="1:17" x14ac:dyDescent="0.25">
      <c r="A431" s="304"/>
      <c r="B431" s="304"/>
      <c r="C431" s="306"/>
      <c r="D431" s="308"/>
      <c r="E431" s="144" t="s">
        <v>241</v>
      </c>
      <c r="F431" s="145">
        <v>0</v>
      </c>
      <c r="G431" s="150">
        <v>0</v>
      </c>
      <c r="H431" s="146">
        <v>0</v>
      </c>
      <c r="I431" s="147">
        <v>0</v>
      </c>
      <c r="J431" s="145">
        <v>0</v>
      </c>
      <c r="K431" s="146">
        <v>0</v>
      </c>
      <c r="L431" s="146">
        <v>0</v>
      </c>
      <c r="M431" s="148">
        <v>0</v>
      </c>
      <c r="N431" s="145">
        <v>0</v>
      </c>
      <c r="O431" s="146">
        <v>0</v>
      </c>
      <c r="P431" s="146">
        <v>0</v>
      </c>
      <c r="Q431" s="148">
        <v>0</v>
      </c>
    </row>
    <row r="432" spans="1:17" ht="24" x14ac:dyDescent="0.25">
      <c r="A432" s="303" t="s">
        <v>458</v>
      </c>
      <c r="B432" s="303" t="s">
        <v>459</v>
      </c>
      <c r="C432" s="305" t="s">
        <v>460</v>
      </c>
      <c r="D432" s="93" t="s">
        <v>185</v>
      </c>
      <c r="E432" s="144"/>
      <c r="F432" s="145">
        <v>0</v>
      </c>
      <c r="G432" s="150">
        <v>0</v>
      </c>
      <c r="H432" s="146">
        <v>0</v>
      </c>
      <c r="I432" s="147">
        <v>0</v>
      </c>
      <c r="J432" s="145">
        <v>0</v>
      </c>
      <c r="K432" s="146">
        <v>0</v>
      </c>
      <c r="L432" s="146">
        <v>0</v>
      </c>
      <c r="M432" s="148">
        <v>0</v>
      </c>
      <c r="N432" s="145">
        <v>0</v>
      </c>
      <c r="O432" s="146">
        <v>0</v>
      </c>
      <c r="P432" s="146">
        <v>0</v>
      </c>
      <c r="Q432" s="148">
        <v>0</v>
      </c>
    </row>
    <row r="433" spans="1:17" x14ac:dyDescent="0.25">
      <c r="A433" s="304"/>
      <c r="B433" s="304"/>
      <c r="C433" s="306"/>
      <c r="D433" s="307" t="s">
        <v>406</v>
      </c>
      <c r="E433" s="144" t="s">
        <v>240</v>
      </c>
      <c r="F433" s="145">
        <v>0</v>
      </c>
      <c r="G433" s="150">
        <v>0</v>
      </c>
      <c r="H433" s="146">
        <v>0</v>
      </c>
      <c r="I433" s="147">
        <v>0</v>
      </c>
      <c r="J433" s="145">
        <v>0</v>
      </c>
      <c r="K433" s="146">
        <v>0</v>
      </c>
      <c r="L433" s="146">
        <v>0</v>
      </c>
      <c r="M433" s="148">
        <v>0</v>
      </c>
      <c r="N433" s="145">
        <v>0</v>
      </c>
      <c r="O433" s="146">
        <v>0</v>
      </c>
      <c r="P433" s="146">
        <v>0</v>
      </c>
      <c r="Q433" s="148">
        <v>0</v>
      </c>
    </row>
    <row r="434" spans="1:17" x14ac:dyDescent="0.25">
      <c r="A434" s="304"/>
      <c r="B434" s="304"/>
      <c r="C434" s="306"/>
      <c r="D434" s="308"/>
      <c r="E434" s="144" t="s">
        <v>241</v>
      </c>
      <c r="F434" s="145">
        <v>0</v>
      </c>
      <c r="G434" s="150">
        <v>0</v>
      </c>
      <c r="H434" s="146">
        <v>0</v>
      </c>
      <c r="I434" s="147">
        <v>0</v>
      </c>
      <c r="J434" s="145">
        <v>0</v>
      </c>
      <c r="K434" s="146">
        <v>0</v>
      </c>
      <c r="L434" s="146">
        <v>0</v>
      </c>
      <c r="M434" s="148">
        <v>0</v>
      </c>
      <c r="N434" s="145">
        <v>0</v>
      </c>
      <c r="O434" s="146">
        <v>0</v>
      </c>
      <c r="P434" s="146">
        <v>0</v>
      </c>
      <c r="Q434" s="148">
        <v>0</v>
      </c>
    </row>
    <row r="435" spans="1:17" ht="24" x14ac:dyDescent="0.25">
      <c r="A435" s="303" t="s">
        <v>461</v>
      </c>
      <c r="B435" s="303" t="s">
        <v>462</v>
      </c>
      <c r="C435" s="305" t="s">
        <v>463</v>
      </c>
      <c r="D435" s="93" t="s">
        <v>185</v>
      </c>
      <c r="E435" s="144"/>
      <c r="F435" s="145">
        <v>0</v>
      </c>
      <c r="G435" s="150">
        <v>0</v>
      </c>
      <c r="H435" s="146">
        <v>0</v>
      </c>
      <c r="I435" s="147">
        <v>0</v>
      </c>
      <c r="J435" s="145">
        <v>0</v>
      </c>
      <c r="K435" s="146">
        <v>0</v>
      </c>
      <c r="L435" s="146">
        <v>0</v>
      </c>
      <c r="M435" s="148">
        <v>0</v>
      </c>
      <c r="N435" s="145">
        <v>0</v>
      </c>
      <c r="O435" s="146">
        <v>0</v>
      </c>
      <c r="P435" s="146">
        <v>0</v>
      </c>
      <c r="Q435" s="148">
        <v>0</v>
      </c>
    </row>
    <row r="436" spans="1:17" x14ac:dyDescent="0.25">
      <c r="A436" s="304"/>
      <c r="B436" s="304"/>
      <c r="C436" s="306"/>
      <c r="D436" s="307" t="s">
        <v>406</v>
      </c>
      <c r="E436" s="144" t="s">
        <v>240</v>
      </c>
      <c r="F436" s="145">
        <v>0</v>
      </c>
      <c r="G436" s="150">
        <v>0</v>
      </c>
      <c r="H436" s="146">
        <v>0</v>
      </c>
      <c r="I436" s="147">
        <v>0</v>
      </c>
      <c r="J436" s="145">
        <v>0</v>
      </c>
      <c r="K436" s="146">
        <v>0</v>
      </c>
      <c r="L436" s="146">
        <v>0</v>
      </c>
      <c r="M436" s="148">
        <v>0</v>
      </c>
      <c r="N436" s="145">
        <v>0</v>
      </c>
      <c r="O436" s="146">
        <v>0</v>
      </c>
      <c r="P436" s="146">
        <v>0</v>
      </c>
      <c r="Q436" s="148">
        <v>0</v>
      </c>
    </row>
    <row r="437" spans="1:17" x14ac:dyDescent="0.25">
      <c r="A437" s="304"/>
      <c r="B437" s="304"/>
      <c r="C437" s="306"/>
      <c r="D437" s="308"/>
      <c r="E437" s="144" t="s">
        <v>241</v>
      </c>
      <c r="F437" s="145">
        <v>0</v>
      </c>
      <c r="G437" s="150">
        <v>0</v>
      </c>
      <c r="H437" s="146">
        <v>0</v>
      </c>
      <c r="I437" s="147">
        <v>0</v>
      </c>
      <c r="J437" s="145">
        <v>0</v>
      </c>
      <c r="K437" s="146">
        <v>0</v>
      </c>
      <c r="L437" s="146">
        <v>0</v>
      </c>
      <c r="M437" s="148">
        <v>0</v>
      </c>
      <c r="N437" s="145">
        <v>0</v>
      </c>
      <c r="O437" s="146">
        <v>0</v>
      </c>
      <c r="P437" s="146">
        <v>0</v>
      </c>
      <c r="Q437" s="148">
        <v>0</v>
      </c>
    </row>
    <row r="438" spans="1:17" ht="24" x14ac:dyDescent="0.25">
      <c r="A438" s="303" t="s">
        <v>464</v>
      </c>
      <c r="B438" s="303" t="s">
        <v>465</v>
      </c>
      <c r="C438" s="305" t="s">
        <v>466</v>
      </c>
      <c r="D438" s="93" t="s">
        <v>185</v>
      </c>
      <c r="E438" s="144"/>
      <c r="F438" s="145">
        <v>0</v>
      </c>
      <c r="G438" s="150">
        <v>0</v>
      </c>
      <c r="H438" s="146">
        <v>0</v>
      </c>
      <c r="I438" s="147">
        <v>0</v>
      </c>
      <c r="J438" s="145">
        <v>0</v>
      </c>
      <c r="K438" s="146">
        <v>0</v>
      </c>
      <c r="L438" s="146">
        <v>0</v>
      </c>
      <c r="M438" s="148">
        <v>0</v>
      </c>
      <c r="N438" s="145">
        <v>0</v>
      </c>
      <c r="O438" s="146">
        <v>0</v>
      </c>
      <c r="P438" s="146">
        <v>0</v>
      </c>
      <c r="Q438" s="148">
        <v>0</v>
      </c>
    </row>
    <row r="439" spans="1:17" x14ac:dyDescent="0.25">
      <c r="A439" s="304"/>
      <c r="B439" s="304"/>
      <c r="C439" s="306"/>
      <c r="D439" s="307" t="s">
        <v>406</v>
      </c>
      <c r="E439" s="144" t="s">
        <v>240</v>
      </c>
      <c r="F439" s="145">
        <v>0</v>
      </c>
      <c r="G439" s="150">
        <v>0</v>
      </c>
      <c r="H439" s="146">
        <v>0</v>
      </c>
      <c r="I439" s="147">
        <v>0</v>
      </c>
      <c r="J439" s="145">
        <v>0</v>
      </c>
      <c r="K439" s="146">
        <v>0</v>
      </c>
      <c r="L439" s="146">
        <v>0</v>
      </c>
      <c r="M439" s="148">
        <v>0</v>
      </c>
      <c r="N439" s="145">
        <v>0</v>
      </c>
      <c r="O439" s="146">
        <v>0</v>
      </c>
      <c r="P439" s="146">
        <v>0</v>
      </c>
      <c r="Q439" s="148">
        <v>0</v>
      </c>
    </row>
    <row r="440" spans="1:17" x14ac:dyDescent="0.25">
      <c r="A440" s="304"/>
      <c r="B440" s="304"/>
      <c r="C440" s="306"/>
      <c r="D440" s="308"/>
      <c r="E440" s="144" t="s">
        <v>241</v>
      </c>
      <c r="F440" s="145">
        <v>0</v>
      </c>
      <c r="G440" s="150">
        <v>0</v>
      </c>
      <c r="H440" s="146">
        <v>0</v>
      </c>
      <c r="I440" s="147">
        <v>0</v>
      </c>
      <c r="J440" s="145">
        <v>0</v>
      </c>
      <c r="K440" s="146">
        <v>0</v>
      </c>
      <c r="L440" s="146">
        <v>0</v>
      </c>
      <c r="M440" s="148">
        <v>0</v>
      </c>
      <c r="N440" s="145">
        <v>0</v>
      </c>
      <c r="O440" s="146">
        <v>0</v>
      </c>
      <c r="P440" s="146">
        <v>0</v>
      </c>
      <c r="Q440" s="148">
        <v>0</v>
      </c>
    </row>
    <row r="441" spans="1:17" ht="24" x14ac:dyDescent="0.25">
      <c r="A441" s="303" t="s">
        <v>467</v>
      </c>
      <c r="B441" s="303" t="s">
        <v>468</v>
      </c>
      <c r="C441" s="305" t="s">
        <v>469</v>
      </c>
      <c r="D441" s="93" t="s">
        <v>185</v>
      </c>
      <c r="E441" s="144"/>
      <c r="F441" s="145">
        <v>0</v>
      </c>
      <c r="G441" s="150">
        <v>0</v>
      </c>
      <c r="H441" s="146">
        <v>0</v>
      </c>
      <c r="I441" s="147">
        <v>0</v>
      </c>
      <c r="J441" s="145">
        <v>0</v>
      </c>
      <c r="K441" s="146">
        <v>0</v>
      </c>
      <c r="L441" s="146">
        <v>0</v>
      </c>
      <c r="M441" s="148">
        <v>0</v>
      </c>
      <c r="N441" s="145">
        <v>0</v>
      </c>
      <c r="O441" s="146">
        <v>0</v>
      </c>
      <c r="P441" s="146">
        <v>0</v>
      </c>
      <c r="Q441" s="148">
        <v>0</v>
      </c>
    </row>
    <row r="442" spans="1:17" x14ac:dyDescent="0.25">
      <c r="A442" s="304"/>
      <c r="B442" s="304"/>
      <c r="C442" s="306"/>
      <c r="D442" s="307" t="s">
        <v>406</v>
      </c>
      <c r="E442" s="144" t="s">
        <v>240</v>
      </c>
      <c r="F442" s="145">
        <v>0</v>
      </c>
      <c r="G442" s="150">
        <v>0</v>
      </c>
      <c r="H442" s="146">
        <v>0</v>
      </c>
      <c r="I442" s="147">
        <v>0</v>
      </c>
      <c r="J442" s="145">
        <v>0</v>
      </c>
      <c r="K442" s="146">
        <v>0</v>
      </c>
      <c r="L442" s="146">
        <v>0</v>
      </c>
      <c r="M442" s="148">
        <v>0</v>
      </c>
      <c r="N442" s="145">
        <v>0</v>
      </c>
      <c r="O442" s="146">
        <v>0</v>
      </c>
      <c r="P442" s="146">
        <v>0</v>
      </c>
      <c r="Q442" s="148">
        <v>0</v>
      </c>
    </row>
    <row r="443" spans="1:17" x14ac:dyDescent="0.25">
      <c r="A443" s="304"/>
      <c r="B443" s="304"/>
      <c r="C443" s="306"/>
      <c r="D443" s="308"/>
      <c r="E443" s="144" t="s">
        <v>241</v>
      </c>
      <c r="F443" s="145">
        <v>0</v>
      </c>
      <c r="G443" s="150">
        <v>0</v>
      </c>
      <c r="H443" s="146">
        <v>0</v>
      </c>
      <c r="I443" s="147">
        <v>0</v>
      </c>
      <c r="J443" s="145">
        <v>0</v>
      </c>
      <c r="K443" s="146">
        <v>0</v>
      </c>
      <c r="L443" s="146">
        <v>0</v>
      </c>
      <c r="M443" s="148">
        <v>0</v>
      </c>
      <c r="N443" s="145">
        <v>0</v>
      </c>
      <c r="O443" s="146">
        <v>0</v>
      </c>
      <c r="P443" s="146">
        <v>0</v>
      </c>
      <c r="Q443" s="148">
        <v>0</v>
      </c>
    </row>
    <row r="444" spans="1:17" ht="24" x14ac:dyDescent="0.25">
      <c r="A444" s="303" t="s">
        <v>470</v>
      </c>
      <c r="B444" s="303" t="s">
        <v>471</v>
      </c>
      <c r="C444" s="305" t="s">
        <v>472</v>
      </c>
      <c r="D444" s="93" t="s">
        <v>185</v>
      </c>
      <c r="E444" s="144"/>
      <c r="F444" s="145">
        <v>0</v>
      </c>
      <c r="G444" s="150">
        <v>0</v>
      </c>
      <c r="H444" s="146">
        <v>0</v>
      </c>
      <c r="I444" s="147">
        <v>0</v>
      </c>
      <c r="J444" s="145">
        <v>0</v>
      </c>
      <c r="K444" s="146">
        <v>0</v>
      </c>
      <c r="L444" s="146">
        <v>0</v>
      </c>
      <c r="M444" s="148">
        <v>0</v>
      </c>
      <c r="N444" s="145">
        <v>0</v>
      </c>
      <c r="O444" s="146">
        <v>0</v>
      </c>
      <c r="P444" s="146">
        <v>0</v>
      </c>
      <c r="Q444" s="148">
        <v>0</v>
      </c>
    </row>
    <row r="445" spans="1:17" x14ac:dyDescent="0.25">
      <c r="A445" s="304"/>
      <c r="B445" s="304"/>
      <c r="C445" s="306"/>
      <c r="D445" s="307" t="s">
        <v>406</v>
      </c>
      <c r="E445" s="144" t="s">
        <v>240</v>
      </c>
      <c r="F445" s="145">
        <v>0</v>
      </c>
      <c r="G445" s="150">
        <v>0</v>
      </c>
      <c r="H445" s="146">
        <v>0</v>
      </c>
      <c r="I445" s="147">
        <v>0</v>
      </c>
      <c r="J445" s="145">
        <v>0</v>
      </c>
      <c r="K445" s="146">
        <v>0</v>
      </c>
      <c r="L445" s="146">
        <v>0</v>
      </c>
      <c r="M445" s="148">
        <v>0</v>
      </c>
      <c r="N445" s="145">
        <v>0</v>
      </c>
      <c r="O445" s="146">
        <v>0</v>
      </c>
      <c r="P445" s="146">
        <v>0</v>
      </c>
      <c r="Q445" s="148">
        <v>0</v>
      </c>
    </row>
    <row r="446" spans="1:17" x14ac:dyDescent="0.25">
      <c r="A446" s="304"/>
      <c r="B446" s="304"/>
      <c r="C446" s="306"/>
      <c r="D446" s="308"/>
      <c r="E446" s="144" t="s">
        <v>241</v>
      </c>
      <c r="F446" s="145">
        <v>0</v>
      </c>
      <c r="G446" s="150">
        <v>0</v>
      </c>
      <c r="H446" s="146">
        <v>0</v>
      </c>
      <c r="I446" s="147">
        <v>0</v>
      </c>
      <c r="J446" s="145">
        <v>0</v>
      </c>
      <c r="K446" s="146">
        <v>0</v>
      </c>
      <c r="L446" s="146">
        <v>0</v>
      </c>
      <c r="M446" s="148">
        <v>0</v>
      </c>
      <c r="N446" s="145">
        <v>0</v>
      </c>
      <c r="O446" s="146">
        <v>0</v>
      </c>
      <c r="P446" s="146">
        <v>0</v>
      </c>
      <c r="Q446" s="148">
        <v>0</v>
      </c>
    </row>
    <row r="447" spans="1:17" ht="24" x14ac:dyDescent="0.25">
      <c r="A447" s="303" t="s">
        <v>473</v>
      </c>
      <c r="B447" s="303" t="s">
        <v>474</v>
      </c>
      <c r="C447" s="305" t="s">
        <v>475</v>
      </c>
      <c r="D447" s="93" t="s">
        <v>185</v>
      </c>
      <c r="E447" s="144"/>
      <c r="F447" s="145">
        <v>0</v>
      </c>
      <c r="G447" s="150">
        <v>0</v>
      </c>
      <c r="H447" s="146">
        <v>0</v>
      </c>
      <c r="I447" s="147">
        <v>0</v>
      </c>
      <c r="J447" s="145">
        <v>0</v>
      </c>
      <c r="K447" s="146">
        <v>0</v>
      </c>
      <c r="L447" s="146">
        <v>0</v>
      </c>
      <c r="M447" s="148">
        <v>0</v>
      </c>
      <c r="N447" s="145">
        <v>0</v>
      </c>
      <c r="O447" s="146">
        <v>0</v>
      </c>
      <c r="P447" s="146">
        <v>0</v>
      </c>
      <c r="Q447" s="148">
        <v>0</v>
      </c>
    </row>
    <row r="448" spans="1:17" x14ac:dyDescent="0.25">
      <c r="A448" s="304"/>
      <c r="B448" s="304"/>
      <c r="C448" s="306"/>
      <c r="D448" s="307" t="s">
        <v>406</v>
      </c>
      <c r="E448" s="144" t="s">
        <v>240</v>
      </c>
      <c r="F448" s="145">
        <v>0</v>
      </c>
      <c r="G448" s="150">
        <v>0</v>
      </c>
      <c r="H448" s="146">
        <v>0</v>
      </c>
      <c r="I448" s="147">
        <v>0</v>
      </c>
      <c r="J448" s="145">
        <v>0</v>
      </c>
      <c r="K448" s="146">
        <v>0</v>
      </c>
      <c r="L448" s="146">
        <v>0</v>
      </c>
      <c r="M448" s="148">
        <v>0</v>
      </c>
      <c r="N448" s="145">
        <v>0</v>
      </c>
      <c r="O448" s="146">
        <v>0</v>
      </c>
      <c r="P448" s="146">
        <v>0</v>
      </c>
      <c r="Q448" s="148">
        <v>0</v>
      </c>
    </row>
    <row r="449" spans="1:17" x14ac:dyDescent="0.25">
      <c r="A449" s="304"/>
      <c r="B449" s="304"/>
      <c r="C449" s="306"/>
      <c r="D449" s="308"/>
      <c r="E449" s="144" t="s">
        <v>241</v>
      </c>
      <c r="F449" s="145">
        <v>0</v>
      </c>
      <c r="G449" s="150">
        <v>0</v>
      </c>
      <c r="H449" s="146">
        <v>0</v>
      </c>
      <c r="I449" s="147">
        <v>0</v>
      </c>
      <c r="J449" s="145">
        <v>0</v>
      </c>
      <c r="K449" s="146">
        <v>0</v>
      </c>
      <c r="L449" s="146">
        <v>0</v>
      </c>
      <c r="M449" s="148">
        <v>0</v>
      </c>
      <c r="N449" s="145">
        <v>0</v>
      </c>
      <c r="O449" s="146">
        <v>0</v>
      </c>
      <c r="P449" s="146">
        <v>0</v>
      </c>
      <c r="Q449" s="148">
        <v>0</v>
      </c>
    </row>
    <row r="450" spans="1:17" ht="24" x14ac:dyDescent="0.25">
      <c r="A450" s="303" t="s">
        <v>476</v>
      </c>
      <c r="B450" s="303" t="s">
        <v>477</v>
      </c>
      <c r="C450" s="305" t="s">
        <v>478</v>
      </c>
      <c r="D450" s="93" t="s">
        <v>185</v>
      </c>
      <c r="E450" s="144"/>
      <c r="F450" s="145">
        <v>0</v>
      </c>
      <c r="G450" s="150">
        <v>0</v>
      </c>
      <c r="H450" s="146">
        <v>0</v>
      </c>
      <c r="I450" s="147">
        <v>0</v>
      </c>
      <c r="J450" s="145">
        <v>0</v>
      </c>
      <c r="K450" s="146">
        <v>0</v>
      </c>
      <c r="L450" s="146">
        <v>0</v>
      </c>
      <c r="M450" s="148">
        <v>0</v>
      </c>
      <c r="N450" s="145">
        <v>0</v>
      </c>
      <c r="O450" s="146">
        <v>0</v>
      </c>
      <c r="P450" s="146">
        <v>0</v>
      </c>
      <c r="Q450" s="148">
        <v>0</v>
      </c>
    </row>
    <row r="451" spans="1:17" x14ac:dyDescent="0.25">
      <c r="A451" s="304"/>
      <c r="B451" s="304"/>
      <c r="C451" s="306"/>
      <c r="D451" s="307" t="s">
        <v>406</v>
      </c>
      <c r="E451" s="144" t="s">
        <v>240</v>
      </c>
      <c r="F451" s="145">
        <v>0</v>
      </c>
      <c r="G451" s="150">
        <v>0</v>
      </c>
      <c r="H451" s="146">
        <v>0</v>
      </c>
      <c r="I451" s="147">
        <v>0</v>
      </c>
      <c r="J451" s="145">
        <v>0</v>
      </c>
      <c r="K451" s="146">
        <v>0</v>
      </c>
      <c r="L451" s="146">
        <v>0</v>
      </c>
      <c r="M451" s="148">
        <v>0</v>
      </c>
      <c r="N451" s="145">
        <v>0</v>
      </c>
      <c r="O451" s="146">
        <v>0</v>
      </c>
      <c r="P451" s="146">
        <v>0</v>
      </c>
      <c r="Q451" s="148">
        <v>0</v>
      </c>
    </row>
    <row r="452" spans="1:17" x14ac:dyDescent="0.25">
      <c r="A452" s="304"/>
      <c r="B452" s="304"/>
      <c r="C452" s="306"/>
      <c r="D452" s="308"/>
      <c r="E452" s="144" t="s">
        <v>241</v>
      </c>
      <c r="F452" s="145">
        <v>0</v>
      </c>
      <c r="G452" s="150">
        <v>0</v>
      </c>
      <c r="H452" s="146">
        <v>0</v>
      </c>
      <c r="I452" s="147">
        <v>0</v>
      </c>
      <c r="J452" s="145">
        <v>0</v>
      </c>
      <c r="K452" s="146">
        <v>0</v>
      </c>
      <c r="L452" s="146">
        <v>0</v>
      </c>
      <c r="M452" s="148">
        <v>0</v>
      </c>
      <c r="N452" s="145">
        <v>0</v>
      </c>
      <c r="O452" s="146">
        <v>0</v>
      </c>
      <c r="P452" s="146">
        <v>0</v>
      </c>
      <c r="Q452" s="148">
        <v>0</v>
      </c>
    </row>
    <row r="453" spans="1:17" ht="24" x14ac:dyDescent="0.25">
      <c r="A453" s="314" t="s">
        <v>479</v>
      </c>
      <c r="B453" s="303" t="s">
        <v>480</v>
      </c>
      <c r="C453" s="305" t="s">
        <v>481</v>
      </c>
      <c r="D453" s="90" t="s">
        <v>185</v>
      </c>
      <c r="E453" s="135"/>
      <c r="F453" s="136">
        <f>F454</f>
        <v>29004.7</v>
      </c>
      <c r="G453" s="124">
        <f t="shared" ref="G453:I454" si="182">G454</f>
        <v>0</v>
      </c>
      <c r="H453" s="137">
        <f t="shared" si="182"/>
        <v>0</v>
      </c>
      <c r="I453" s="138">
        <f t="shared" si="182"/>
        <v>29004.7</v>
      </c>
      <c r="J453" s="136">
        <f>J454</f>
        <v>1119</v>
      </c>
      <c r="K453" s="137">
        <f t="shared" ref="K453:M453" si="183">K454</f>
        <v>0</v>
      </c>
      <c r="L453" s="137">
        <f t="shared" si="183"/>
        <v>0</v>
      </c>
      <c r="M453" s="139">
        <f t="shared" si="183"/>
        <v>1119</v>
      </c>
      <c r="N453" s="127">
        <f t="shared" ref="N453:N464" si="184">J453/F453*100</f>
        <v>3.8579954283271332</v>
      </c>
      <c r="O453" s="128">
        <v>0</v>
      </c>
      <c r="P453" s="128">
        <v>0</v>
      </c>
      <c r="Q453" s="129">
        <f t="shared" ref="Q453:Q455" si="185">M453/I453*100</f>
        <v>3.8579954283271332</v>
      </c>
    </row>
    <row r="454" spans="1:17" x14ac:dyDescent="0.25">
      <c r="A454" s="315"/>
      <c r="B454" s="304"/>
      <c r="C454" s="306"/>
      <c r="D454" s="318" t="s">
        <v>406</v>
      </c>
      <c r="E454" s="135" t="s">
        <v>240</v>
      </c>
      <c r="F454" s="136">
        <f>G454+H454+I454</f>
        <v>29004.7</v>
      </c>
      <c r="G454" s="124">
        <f t="shared" si="182"/>
        <v>0</v>
      </c>
      <c r="H454" s="137">
        <f t="shared" si="182"/>
        <v>0</v>
      </c>
      <c r="I454" s="138">
        <f>I455+I456+I457+I458</f>
        <v>29004.7</v>
      </c>
      <c r="J454" s="136">
        <f>K454+L454+M454</f>
        <v>1119</v>
      </c>
      <c r="K454" s="137">
        <f>K455+K456+K457+K458</f>
        <v>0</v>
      </c>
      <c r="L454" s="137">
        <f t="shared" ref="L454:M454" si="186">L455+L456+L457+L458</f>
        <v>0</v>
      </c>
      <c r="M454" s="139">
        <f t="shared" si="186"/>
        <v>1119</v>
      </c>
      <c r="N454" s="127">
        <f t="shared" si="184"/>
        <v>3.8579954283271332</v>
      </c>
      <c r="O454" s="128">
        <v>0</v>
      </c>
      <c r="P454" s="128">
        <v>0</v>
      </c>
      <c r="Q454" s="129">
        <f t="shared" si="185"/>
        <v>3.8579954283271332</v>
      </c>
    </row>
    <row r="455" spans="1:17" x14ac:dyDescent="0.25">
      <c r="A455" s="315"/>
      <c r="B455" s="304"/>
      <c r="C455" s="306"/>
      <c r="D455" s="336"/>
      <c r="E455" s="140" t="s">
        <v>409</v>
      </c>
      <c r="F455" s="136">
        <f>G455+H455+I455</f>
        <v>10464</v>
      </c>
      <c r="G455" s="124">
        <f>G464</f>
        <v>0</v>
      </c>
      <c r="H455" s="137">
        <f>H464</f>
        <v>0</v>
      </c>
      <c r="I455" s="138">
        <f>I464</f>
        <v>10464</v>
      </c>
      <c r="J455" s="136">
        <f>K455+L455+M455</f>
        <v>1119</v>
      </c>
      <c r="K455" s="137">
        <f t="shared" ref="K455:M455" si="187">K464</f>
        <v>0</v>
      </c>
      <c r="L455" s="137">
        <f t="shared" si="187"/>
        <v>0</v>
      </c>
      <c r="M455" s="139">
        <f t="shared" si="187"/>
        <v>1119</v>
      </c>
      <c r="N455" s="127">
        <f t="shared" si="184"/>
        <v>10.693807339449542</v>
      </c>
      <c r="O455" s="128">
        <v>0</v>
      </c>
      <c r="P455" s="128">
        <v>0</v>
      </c>
      <c r="Q455" s="129">
        <f t="shared" si="185"/>
        <v>10.693807339449542</v>
      </c>
    </row>
    <row r="456" spans="1:17" x14ac:dyDescent="0.25">
      <c r="A456" s="304"/>
      <c r="B456" s="304"/>
      <c r="C456" s="306"/>
      <c r="D456" s="308"/>
      <c r="E456" s="140" t="s">
        <v>410</v>
      </c>
      <c r="F456" s="136">
        <f t="shared" ref="F456:F458" si="188">G456+H456+I456</f>
        <v>50</v>
      </c>
      <c r="G456" s="124">
        <v>0</v>
      </c>
      <c r="H456" s="137">
        <v>0</v>
      </c>
      <c r="I456" s="138">
        <f>I465</f>
        <v>50</v>
      </c>
      <c r="J456" s="136">
        <f t="shared" ref="J456:J458" si="189">K456+L456+M456</f>
        <v>0</v>
      </c>
      <c r="K456" s="137">
        <v>0</v>
      </c>
      <c r="L456" s="137">
        <v>0</v>
      </c>
      <c r="M456" s="139">
        <v>0</v>
      </c>
      <c r="N456" s="127">
        <v>0</v>
      </c>
      <c r="O456" s="128">
        <v>0</v>
      </c>
      <c r="P456" s="128">
        <v>0</v>
      </c>
      <c r="Q456" s="129">
        <v>0</v>
      </c>
    </row>
    <row r="457" spans="1:17" x14ac:dyDescent="0.25">
      <c r="A457" s="304"/>
      <c r="B457" s="304"/>
      <c r="C457" s="306"/>
      <c r="D457" s="308"/>
      <c r="E457" s="140" t="s">
        <v>411</v>
      </c>
      <c r="F457" s="136">
        <f t="shared" si="188"/>
        <v>200</v>
      </c>
      <c r="G457" s="124">
        <v>0</v>
      </c>
      <c r="H457" s="137">
        <v>0</v>
      </c>
      <c r="I457" s="138">
        <f>I466</f>
        <v>200</v>
      </c>
      <c r="J457" s="136">
        <f t="shared" si="189"/>
        <v>0</v>
      </c>
      <c r="K457" s="137">
        <v>0</v>
      </c>
      <c r="L457" s="137">
        <v>0</v>
      </c>
      <c r="M457" s="139">
        <v>0</v>
      </c>
      <c r="N457" s="127">
        <v>0</v>
      </c>
      <c r="O457" s="128">
        <v>0</v>
      </c>
      <c r="P457" s="128">
        <v>0</v>
      </c>
      <c r="Q457" s="129">
        <v>0</v>
      </c>
    </row>
    <row r="458" spans="1:17" x14ac:dyDescent="0.25">
      <c r="A458" s="332"/>
      <c r="B458" s="332"/>
      <c r="C458" s="334"/>
      <c r="D458" s="335"/>
      <c r="E458" s="140" t="s">
        <v>412</v>
      </c>
      <c r="F458" s="136">
        <f t="shared" si="188"/>
        <v>18290.7</v>
      </c>
      <c r="G458" s="124">
        <v>0</v>
      </c>
      <c r="H458" s="137">
        <v>0</v>
      </c>
      <c r="I458" s="138">
        <f>I467</f>
        <v>18290.7</v>
      </c>
      <c r="J458" s="136">
        <f t="shared" si="189"/>
        <v>0</v>
      </c>
      <c r="K458" s="137">
        <v>0</v>
      </c>
      <c r="L458" s="137">
        <v>0</v>
      </c>
      <c r="M458" s="139">
        <v>0</v>
      </c>
      <c r="N458" s="127">
        <v>0</v>
      </c>
      <c r="O458" s="128">
        <v>0</v>
      </c>
      <c r="P458" s="128">
        <v>0</v>
      </c>
      <c r="Q458" s="129">
        <v>0</v>
      </c>
    </row>
    <row r="459" spans="1:17" ht="24" x14ac:dyDescent="0.25">
      <c r="A459" s="303" t="s">
        <v>482</v>
      </c>
      <c r="B459" s="303" t="s">
        <v>483</v>
      </c>
      <c r="C459" s="305" t="s">
        <v>481</v>
      </c>
      <c r="D459" s="93" t="s">
        <v>185</v>
      </c>
      <c r="E459" s="144"/>
      <c r="F459" s="145">
        <v>0</v>
      </c>
      <c r="G459" s="150">
        <v>0</v>
      </c>
      <c r="H459" s="146">
        <v>0</v>
      </c>
      <c r="I459" s="147">
        <v>0</v>
      </c>
      <c r="J459" s="145">
        <v>0</v>
      </c>
      <c r="K459" s="146">
        <v>0</v>
      </c>
      <c r="L459" s="146">
        <v>0</v>
      </c>
      <c r="M459" s="148">
        <v>0</v>
      </c>
      <c r="N459" s="145">
        <v>0</v>
      </c>
      <c r="O459" s="146">
        <v>0</v>
      </c>
      <c r="P459" s="146">
        <v>0</v>
      </c>
      <c r="Q459" s="148">
        <v>0</v>
      </c>
    </row>
    <row r="460" spans="1:17" x14ac:dyDescent="0.25">
      <c r="A460" s="304"/>
      <c r="B460" s="304"/>
      <c r="C460" s="306"/>
      <c r="D460" s="307" t="s">
        <v>406</v>
      </c>
      <c r="E460" s="144" t="s">
        <v>240</v>
      </c>
      <c r="F460" s="145">
        <v>0</v>
      </c>
      <c r="G460" s="150">
        <v>0</v>
      </c>
      <c r="H460" s="146">
        <v>0</v>
      </c>
      <c r="I460" s="147">
        <v>0</v>
      </c>
      <c r="J460" s="145">
        <v>0</v>
      </c>
      <c r="K460" s="146">
        <v>0</v>
      </c>
      <c r="L460" s="146">
        <v>0</v>
      </c>
      <c r="M460" s="148">
        <v>0</v>
      </c>
      <c r="N460" s="145">
        <v>0</v>
      </c>
      <c r="O460" s="146">
        <v>0</v>
      </c>
      <c r="P460" s="146">
        <v>0</v>
      </c>
      <c r="Q460" s="148">
        <v>0</v>
      </c>
    </row>
    <row r="461" spans="1:17" x14ac:dyDescent="0.25">
      <c r="A461" s="304"/>
      <c r="B461" s="304"/>
      <c r="C461" s="306"/>
      <c r="D461" s="308"/>
      <c r="E461" s="144" t="s">
        <v>241</v>
      </c>
      <c r="F461" s="145">
        <v>0</v>
      </c>
      <c r="G461" s="150">
        <v>0</v>
      </c>
      <c r="H461" s="146">
        <v>0</v>
      </c>
      <c r="I461" s="147">
        <v>0</v>
      </c>
      <c r="J461" s="145">
        <v>0</v>
      </c>
      <c r="K461" s="146">
        <v>0</v>
      </c>
      <c r="L461" s="146">
        <v>0</v>
      </c>
      <c r="M461" s="148">
        <v>0</v>
      </c>
      <c r="N461" s="145">
        <v>0</v>
      </c>
      <c r="O461" s="146">
        <v>0</v>
      </c>
      <c r="P461" s="146">
        <v>0</v>
      </c>
      <c r="Q461" s="148">
        <v>0</v>
      </c>
    </row>
    <row r="462" spans="1:17" ht="24" x14ac:dyDescent="0.25">
      <c r="A462" s="303" t="s">
        <v>484</v>
      </c>
      <c r="B462" s="303" t="s">
        <v>485</v>
      </c>
      <c r="C462" s="305" t="s">
        <v>481</v>
      </c>
      <c r="D462" s="93" t="s">
        <v>185</v>
      </c>
      <c r="E462" s="144"/>
      <c r="F462" s="145">
        <f>F463</f>
        <v>29004.7</v>
      </c>
      <c r="G462" s="150">
        <f t="shared" ref="G462:I462" si="190">G463</f>
        <v>0</v>
      </c>
      <c r="H462" s="146">
        <f t="shared" si="190"/>
        <v>0</v>
      </c>
      <c r="I462" s="147">
        <f t="shared" si="190"/>
        <v>29004.7</v>
      </c>
      <c r="J462" s="149">
        <f>J463</f>
        <v>1119</v>
      </c>
      <c r="K462" s="150">
        <f t="shared" ref="K462:M463" si="191">K463</f>
        <v>0</v>
      </c>
      <c r="L462" s="150">
        <f t="shared" si="191"/>
        <v>0</v>
      </c>
      <c r="M462" s="151">
        <f t="shared" si="191"/>
        <v>1119</v>
      </c>
      <c r="N462" s="152">
        <f t="shared" si="184"/>
        <v>3.8579954283271332</v>
      </c>
      <c r="O462" s="153">
        <v>0</v>
      </c>
      <c r="P462" s="153">
        <v>0</v>
      </c>
      <c r="Q462" s="154">
        <f t="shared" ref="Q462:Q464" si="192">M462/I462*100</f>
        <v>3.8579954283271332</v>
      </c>
    </row>
    <row r="463" spans="1:17" x14ac:dyDescent="0.25">
      <c r="A463" s="304"/>
      <c r="B463" s="304"/>
      <c r="C463" s="306"/>
      <c r="D463" s="307" t="s">
        <v>406</v>
      </c>
      <c r="E463" s="144" t="s">
        <v>240</v>
      </c>
      <c r="F463" s="145">
        <f>F464+F465+F466+F467</f>
        <v>29004.7</v>
      </c>
      <c r="G463" s="150">
        <f t="shared" ref="G463:I463" si="193">G464+G465+G466+G467</f>
        <v>0</v>
      </c>
      <c r="H463" s="146">
        <f t="shared" si="193"/>
        <v>0</v>
      </c>
      <c r="I463" s="147">
        <f t="shared" si="193"/>
        <v>29004.7</v>
      </c>
      <c r="J463" s="149">
        <f>J464</f>
        <v>1119</v>
      </c>
      <c r="K463" s="150">
        <f t="shared" si="191"/>
        <v>0</v>
      </c>
      <c r="L463" s="150">
        <f t="shared" si="191"/>
        <v>0</v>
      </c>
      <c r="M463" s="151">
        <f t="shared" si="191"/>
        <v>1119</v>
      </c>
      <c r="N463" s="152">
        <f t="shared" si="184"/>
        <v>3.8579954283271332</v>
      </c>
      <c r="O463" s="153">
        <v>0</v>
      </c>
      <c r="P463" s="153">
        <v>0</v>
      </c>
      <c r="Q463" s="154">
        <f t="shared" si="192"/>
        <v>3.8579954283271332</v>
      </c>
    </row>
    <row r="464" spans="1:17" x14ac:dyDescent="0.25">
      <c r="A464" s="304"/>
      <c r="B464" s="304"/>
      <c r="C464" s="306"/>
      <c r="D464" s="349"/>
      <c r="E464" s="155" t="s">
        <v>409</v>
      </c>
      <c r="F464" s="145">
        <f>G464+H464+I464</f>
        <v>10464</v>
      </c>
      <c r="G464" s="150">
        <v>0</v>
      </c>
      <c r="H464" s="146">
        <v>0</v>
      </c>
      <c r="I464" s="147">
        <v>10464</v>
      </c>
      <c r="J464" s="149">
        <f>K464+L464+M464</f>
        <v>1119</v>
      </c>
      <c r="K464" s="156">
        <v>0</v>
      </c>
      <c r="L464" s="156">
        <v>0</v>
      </c>
      <c r="M464" s="151">
        <v>1119</v>
      </c>
      <c r="N464" s="152">
        <f t="shared" si="184"/>
        <v>10.693807339449542</v>
      </c>
      <c r="O464" s="153">
        <v>0</v>
      </c>
      <c r="P464" s="153">
        <v>0</v>
      </c>
      <c r="Q464" s="154">
        <f t="shared" si="192"/>
        <v>10.693807339449542</v>
      </c>
    </row>
    <row r="465" spans="1:17" x14ac:dyDescent="0.25">
      <c r="A465" s="304"/>
      <c r="B465" s="304"/>
      <c r="C465" s="306"/>
      <c r="D465" s="308"/>
      <c r="E465" s="155" t="s">
        <v>410</v>
      </c>
      <c r="F465" s="145">
        <f t="shared" ref="F465:F467" si="194">G465+H465+I465</f>
        <v>50</v>
      </c>
      <c r="G465" s="150">
        <v>0</v>
      </c>
      <c r="H465" s="146">
        <v>0</v>
      </c>
      <c r="I465" s="147">
        <v>50</v>
      </c>
      <c r="J465" s="149">
        <f t="shared" ref="J465:J467" si="195">K465+L465+M465</f>
        <v>0</v>
      </c>
      <c r="K465" s="156">
        <v>0</v>
      </c>
      <c r="L465" s="156">
        <v>0</v>
      </c>
      <c r="M465" s="151">
        <v>0</v>
      </c>
      <c r="N465" s="152">
        <v>0</v>
      </c>
      <c r="O465" s="153">
        <v>0</v>
      </c>
      <c r="P465" s="153">
        <v>0</v>
      </c>
      <c r="Q465" s="154">
        <v>0</v>
      </c>
    </row>
    <row r="466" spans="1:17" x14ac:dyDescent="0.25">
      <c r="A466" s="304"/>
      <c r="B466" s="304"/>
      <c r="C466" s="306"/>
      <c r="D466" s="308"/>
      <c r="E466" s="155" t="s">
        <v>411</v>
      </c>
      <c r="F466" s="145">
        <f t="shared" si="194"/>
        <v>200</v>
      </c>
      <c r="G466" s="150">
        <v>0</v>
      </c>
      <c r="H466" s="146">
        <v>0</v>
      </c>
      <c r="I466" s="147">
        <v>200</v>
      </c>
      <c r="J466" s="149">
        <f t="shared" si="195"/>
        <v>0</v>
      </c>
      <c r="K466" s="156">
        <v>0</v>
      </c>
      <c r="L466" s="156">
        <v>0</v>
      </c>
      <c r="M466" s="151">
        <v>0</v>
      </c>
      <c r="N466" s="152">
        <v>0</v>
      </c>
      <c r="O466" s="153">
        <v>0</v>
      </c>
      <c r="P466" s="153">
        <v>0</v>
      </c>
      <c r="Q466" s="154">
        <v>0</v>
      </c>
    </row>
    <row r="467" spans="1:17" x14ac:dyDescent="0.25">
      <c r="A467" s="332"/>
      <c r="B467" s="332"/>
      <c r="C467" s="334"/>
      <c r="D467" s="335"/>
      <c r="E467" s="155" t="s">
        <v>412</v>
      </c>
      <c r="F467" s="145">
        <f t="shared" si="194"/>
        <v>18290.7</v>
      </c>
      <c r="G467" s="150">
        <v>0</v>
      </c>
      <c r="H467" s="146">
        <v>0</v>
      </c>
      <c r="I467" s="147">
        <v>18290.7</v>
      </c>
      <c r="J467" s="149">
        <f t="shared" si="195"/>
        <v>0</v>
      </c>
      <c r="K467" s="156">
        <v>0</v>
      </c>
      <c r="L467" s="156">
        <v>0</v>
      </c>
      <c r="M467" s="151">
        <v>0</v>
      </c>
      <c r="N467" s="152">
        <v>0</v>
      </c>
      <c r="O467" s="153">
        <v>0</v>
      </c>
      <c r="P467" s="153">
        <v>0</v>
      </c>
      <c r="Q467" s="154">
        <v>0</v>
      </c>
    </row>
    <row r="468" spans="1:17" ht="24" x14ac:dyDescent="0.25">
      <c r="A468" s="303" t="s">
        <v>486</v>
      </c>
      <c r="B468" s="303" t="s">
        <v>487</v>
      </c>
      <c r="C468" s="305" t="s">
        <v>488</v>
      </c>
      <c r="D468" s="93" t="s">
        <v>185</v>
      </c>
      <c r="E468" s="144"/>
      <c r="F468" s="145">
        <v>0</v>
      </c>
      <c r="G468" s="150">
        <v>0</v>
      </c>
      <c r="H468" s="146">
        <v>0</v>
      </c>
      <c r="I468" s="147">
        <v>0</v>
      </c>
      <c r="J468" s="145">
        <v>0</v>
      </c>
      <c r="K468" s="146">
        <v>0</v>
      </c>
      <c r="L468" s="146">
        <v>0</v>
      </c>
      <c r="M468" s="148">
        <v>0</v>
      </c>
      <c r="N468" s="145">
        <v>0</v>
      </c>
      <c r="O468" s="146">
        <v>0</v>
      </c>
      <c r="P468" s="146">
        <v>0</v>
      </c>
      <c r="Q468" s="148">
        <v>0</v>
      </c>
    </row>
    <row r="469" spans="1:17" x14ac:dyDescent="0.25">
      <c r="A469" s="304"/>
      <c r="B469" s="304"/>
      <c r="C469" s="306"/>
      <c r="D469" s="307" t="s">
        <v>406</v>
      </c>
      <c r="E469" s="144" t="s">
        <v>240</v>
      </c>
      <c r="F469" s="145">
        <v>0</v>
      </c>
      <c r="G469" s="150">
        <v>0</v>
      </c>
      <c r="H469" s="146">
        <v>0</v>
      </c>
      <c r="I469" s="147">
        <v>0</v>
      </c>
      <c r="J469" s="145">
        <v>0</v>
      </c>
      <c r="K469" s="146">
        <v>0</v>
      </c>
      <c r="L469" s="146">
        <v>0</v>
      </c>
      <c r="M469" s="148">
        <v>0</v>
      </c>
      <c r="N469" s="145">
        <v>0</v>
      </c>
      <c r="O469" s="146">
        <v>0</v>
      </c>
      <c r="P469" s="146">
        <v>0</v>
      </c>
      <c r="Q469" s="148">
        <v>0</v>
      </c>
    </row>
    <row r="470" spans="1:17" x14ac:dyDescent="0.25">
      <c r="A470" s="304"/>
      <c r="B470" s="304"/>
      <c r="C470" s="306"/>
      <c r="D470" s="308"/>
      <c r="E470" s="144" t="s">
        <v>241</v>
      </c>
      <c r="F470" s="145">
        <v>0</v>
      </c>
      <c r="G470" s="150">
        <v>0</v>
      </c>
      <c r="H470" s="146">
        <v>0</v>
      </c>
      <c r="I470" s="147">
        <v>0</v>
      </c>
      <c r="J470" s="145">
        <v>0</v>
      </c>
      <c r="K470" s="146">
        <v>0</v>
      </c>
      <c r="L470" s="146">
        <v>0</v>
      </c>
      <c r="M470" s="148">
        <v>0</v>
      </c>
      <c r="N470" s="145">
        <v>0</v>
      </c>
      <c r="O470" s="146">
        <v>0</v>
      </c>
      <c r="P470" s="146">
        <v>0</v>
      </c>
      <c r="Q470" s="148">
        <v>0</v>
      </c>
    </row>
    <row r="471" spans="1:17" ht="24" x14ac:dyDescent="0.25">
      <c r="A471" s="303" t="s">
        <v>489</v>
      </c>
      <c r="B471" s="303" t="s">
        <v>490</v>
      </c>
      <c r="C471" s="305" t="s">
        <v>491</v>
      </c>
      <c r="D471" s="93" t="s">
        <v>185</v>
      </c>
      <c r="E471" s="144"/>
      <c r="F471" s="145">
        <v>0</v>
      </c>
      <c r="G471" s="150">
        <v>0</v>
      </c>
      <c r="H471" s="146">
        <v>0</v>
      </c>
      <c r="I471" s="147">
        <v>0</v>
      </c>
      <c r="J471" s="145">
        <v>0</v>
      </c>
      <c r="K471" s="146">
        <v>0</v>
      </c>
      <c r="L471" s="146">
        <v>0</v>
      </c>
      <c r="M471" s="148">
        <v>0</v>
      </c>
      <c r="N471" s="145">
        <v>0</v>
      </c>
      <c r="O471" s="146">
        <v>0</v>
      </c>
      <c r="P471" s="146">
        <v>0</v>
      </c>
      <c r="Q471" s="148">
        <v>0</v>
      </c>
    </row>
    <row r="472" spans="1:17" x14ac:dyDescent="0.25">
      <c r="A472" s="304"/>
      <c r="B472" s="304"/>
      <c r="C472" s="306"/>
      <c r="D472" s="307" t="s">
        <v>406</v>
      </c>
      <c r="E472" s="144" t="s">
        <v>240</v>
      </c>
      <c r="F472" s="145">
        <v>0</v>
      </c>
      <c r="G472" s="150">
        <v>0</v>
      </c>
      <c r="H472" s="146">
        <v>0</v>
      </c>
      <c r="I472" s="147">
        <v>0</v>
      </c>
      <c r="J472" s="145">
        <v>0</v>
      </c>
      <c r="K472" s="146">
        <v>0</v>
      </c>
      <c r="L472" s="146">
        <v>0</v>
      </c>
      <c r="M472" s="148">
        <v>0</v>
      </c>
      <c r="N472" s="145">
        <v>0</v>
      </c>
      <c r="O472" s="146">
        <v>0</v>
      </c>
      <c r="P472" s="146">
        <v>0</v>
      </c>
      <c r="Q472" s="148">
        <v>0</v>
      </c>
    </row>
    <row r="473" spans="1:17" x14ac:dyDescent="0.25">
      <c r="A473" s="304"/>
      <c r="B473" s="304"/>
      <c r="C473" s="306"/>
      <c r="D473" s="308"/>
      <c r="E473" s="144" t="s">
        <v>241</v>
      </c>
      <c r="F473" s="145">
        <v>0</v>
      </c>
      <c r="G473" s="150">
        <v>0</v>
      </c>
      <c r="H473" s="146">
        <v>0</v>
      </c>
      <c r="I473" s="147">
        <v>0</v>
      </c>
      <c r="J473" s="145">
        <v>0</v>
      </c>
      <c r="K473" s="146">
        <v>0</v>
      </c>
      <c r="L473" s="146">
        <v>0</v>
      </c>
      <c r="M473" s="148">
        <v>0</v>
      </c>
      <c r="N473" s="145">
        <v>0</v>
      </c>
      <c r="O473" s="146">
        <v>0</v>
      </c>
      <c r="P473" s="146">
        <v>0</v>
      </c>
      <c r="Q473" s="148">
        <v>0</v>
      </c>
    </row>
    <row r="474" spans="1:17" ht="24" x14ac:dyDescent="0.25">
      <c r="A474" s="303" t="s">
        <v>492</v>
      </c>
      <c r="B474" s="303" t="s">
        <v>493</v>
      </c>
      <c r="C474" s="305" t="s">
        <v>491</v>
      </c>
      <c r="D474" s="93" t="s">
        <v>185</v>
      </c>
      <c r="E474" s="144"/>
      <c r="F474" s="145">
        <v>0</v>
      </c>
      <c r="G474" s="150">
        <v>0</v>
      </c>
      <c r="H474" s="146">
        <v>0</v>
      </c>
      <c r="I474" s="147">
        <v>0</v>
      </c>
      <c r="J474" s="145">
        <v>0</v>
      </c>
      <c r="K474" s="146">
        <v>0</v>
      </c>
      <c r="L474" s="146">
        <v>0</v>
      </c>
      <c r="M474" s="148">
        <v>0</v>
      </c>
      <c r="N474" s="145">
        <v>0</v>
      </c>
      <c r="O474" s="146">
        <v>0</v>
      </c>
      <c r="P474" s="146">
        <v>0</v>
      </c>
      <c r="Q474" s="148">
        <v>0</v>
      </c>
    </row>
    <row r="475" spans="1:17" x14ac:dyDescent="0.25">
      <c r="A475" s="304"/>
      <c r="B475" s="304"/>
      <c r="C475" s="306"/>
      <c r="D475" s="307" t="s">
        <v>406</v>
      </c>
      <c r="E475" s="144" t="s">
        <v>240</v>
      </c>
      <c r="F475" s="145">
        <v>0</v>
      </c>
      <c r="G475" s="150">
        <v>0</v>
      </c>
      <c r="H475" s="146">
        <v>0</v>
      </c>
      <c r="I475" s="147">
        <v>0</v>
      </c>
      <c r="J475" s="145">
        <v>0</v>
      </c>
      <c r="K475" s="146">
        <v>0</v>
      </c>
      <c r="L475" s="146">
        <v>0</v>
      </c>
      <c r="M475" s="148">
        <v>0</v>
      </c>
      <c r="N475" s="145">
        <v>0</v>
      </c>
      <c r="O475" s="146">
        <v>0</v>
      </c>
      <c r="P475" s="146">
        <v>0</v>
      </c>
      <c r="Q475" s="148">
        <v>0</v>
      </c>
    </row>
    <row r="476" spans="1:17" x14ac:dyDescent="0.25">
      <c r="A476" s="304"/>
      <c r="B476" s="304"/>
      <c r="C476" s="306"/>
      <c r="D476" s="308"/>
      <c r="E476" s="144" t="s">
        <v>241</v>
      </c>
      <c r="F476" s="145">
        <v>0</v>
      </c>
      <c r="G476" s="150">
        <v>0</v>
      </c>
      <c r="H476" s="146">
        <v>0</v>
      </c>
      <c r="I476" s="147">
        <v>0</v>
      </c>
      <c r="J476" s="145">
        <v>0</v>
      </c>
      <c r="K476" s="146">
        <v>0</v>
      </c>
      <c r="L476" s="146">
        <v>0</v>
      </c>
      <c r="M476" s="148">
        <v>0</v>
      </c>
      <c r="N476" s="145">
        <v>0</v>
      </c>
      <c r="O476" s="146">
        <v>0</v>
      </c>
      <c r="P476" s="146">
        <v>0</v>
      </c>
      <c r="Q476" s="148">
        <v>0</v>
      </c>
    </row>
    <row r="477" spans="1:17" ht="24" x14ac:dyDescent="0.25">
      <c r="A477" s="303" t="s">
        <v>494</v>
      </c>
      <c r="B477" s="303" t="s">
        <v>495</v>
      </c>
      <c r="C477" s="305" t="s">
        <v>496</v>
      </c>
      <c r="D477" s="93" t="s">
        <v>185</v>
      </c>
      <c r="E477" s="144"/>
      <c r="F477" s="145">
        <v>0</v>
      </c>
      <c r="G477" s="150">
        <v>0</v>
      </c>
      <c r="H477" s="146">
        <v>0</v>
      </c>
      <c r="I477" s="147">
        <v>0</v>
      </c>
      <c r="J477" s="145">
        <v>0</v>
      </c>
      <c r="K477" s="146">
        <v>0</v>
      </c>
      <c r="L477" s="146">
        <v>0</v>
      </c>
      <c r="M477" s="148">
        <v>0</v>
      </c>
      <c r="N477" s="145">
        <v>0</v>
      </c>
      <c r="O477" s="146">
        <v>0</v>
      </c>
      <c r="P477" s="146">
        <v>0</v>
      </c>
      <c r="Q477" s="148">
        <v>0</v>
      </c>
    </row>
    <row r="478" spans="1:17" x14ac:dyDescent="0.25">
      <c r="A478" s="304"/>
      <c r="B478" s="304"/>
      <c r="C478" s="306"/>
      <c r="D478" s="307" t="s">
        <v>406</v>
      </c>
      <c r="E478" s="144" t="s">
        <v>240</v>
      </c>
      <c r="F478" s="145">
        <v>0</v>
      </c>
      <c r="G478" s="150">
        <v>0</v>
      </c>
      <c r="H478" s="146">
        <v>0</v>
      </c>
      <c r="I478" s="147">
        <v>0</v>
      </c>
      <c r="J478" s="145">
        <v>0</v>
      </c>
      <c r="K478" s="146">
        <v>0</v>
      </c>
      <c r="L478" s="146">
        <v>0</v>
      </c>
      <c r="M478" s="148">
        <v>0</v>
      </c>
      <c r="N478" s="145">
        <v>0</v>
      </c>
      <c r="O478" s="146">
        <v>0</v>
      </c>
      <c r="P478" s="146">
        <v>0</v>
      </c>
      <c r="Q478" s="148">
        <v>0</v>
      </c>
    </row>
    <row r="479" spans="1:17" x14ac:dyDescent="0.25">
      <c r="A479" s="304"/>
      <c r="B479" s="304"/>
      <c r="C479" s="306"/>
      <c r="D479" s="308"/>
      <c r="E479" s="144" t="s">
        <v>241</v>
      </c>
      <c r="F479" s="145">
        <v>0</v>
      </c>
      <c r="G479" s="150">
        <v>0</v>
      </c>
      <c r="H479" s="146">
        <v>0</v>
      </c>
      <c r="I479" s="147">
        <v>0</v>
      </c>
      <c r="J479" s="145">
        <v>0</v>
      </c>
      <c r="K479" s="146">
        <v>0</v>
      </c>
      <c r="L479" s="146">
        <v>0</v>
      </c>
      <c r="M479" s="148">
        <v>0</v>
      </c>
      <c r="N479" s="145">
        <v>0</v>
      </c>
      <c r="O479" s="146">
        <v>0</v>
      </c>
      <c r="P479" s="146">
        <v>0</v>
      </c>
      <c r="Q479" s="148">
        <v>0</v>
      </c>
    </row>
    <row r="480" spans="1:17" ht="24" x14ac:dyDescent="0.25">
      <c r="A480" s="303" t="s">
        <v>497</v>
      </c>
      <c r="B480" s="303" t="s">
        <v>498</v>
      </c>
      <c r="C480" s="305" t="s">
        <v>499</v>
      </c>
      <c r="D480" s="93" t="s">
        <v>185</v>
      </c>
      <c r="E480" s="144"/>
      <c r="F480" s="145">
        <v>0</v>
      </c>
      <c r="G480" s="150">
        <v>0</v>
      </c>
      <c r="H480" s="146">
        <v>0</v>
      </c>
      <c r="I480" s="147">
        <v>0</v>
      </c>
      <c r="J480" s="145">
        <v>0</v>
      </c>
      <c r="K480" s="146">
        <v>0</v>
      </c>
      <c r="L480" s="146">
        <v>0</v>
      </c>
      <c r="M480" s="148">
        <v>0</v>
      </c>
      <c r="N480" s="145">
        <v>0</v>
      </c>
      <c r="O480" s="146">
        <v>0</v>
      </c>
      <c r="P480" s="146">
        <v>0</v>
      </c>
      <c r="Q480" s="148">
        <v>0</v>
      </c>
    </row>
    <row r="481" spans="1:17" x14ac:dyDescent="0.25">
      <c r="A481" s="304"/>
      <c r="B481" s="304"/>
      <c r="C481" s="306"/>
      <c r="D481" s="307" t="s">
        <v>406</v>
      </c>
      <c r="E481" s="144" t="s">
        <v>240</v>
      </c>
      <c r="F481" s="145">
        <v>0</v>
      </c>
      <c r="G481" s="150">
        <v>0</v>
      </c>
      <c r="H481" s="146">
        <v>0</v>
      </c>
      <c r="I481" s="147">
        <v>0</v>
      </c>
      <c r="J481" s="145">
        <v>0</v>
      </c>
      <c r="K481" s="146">
        <v>0</v>
      </c>
      <c r="L481" s="146">
        <v>0</v>
      </c>
      <c r="M481" s="148">
        <v>0</v>
      </c>
      <c r="N481" s="145">
        <v>0</v>
      </c>
      <c r="O481" s="146">
        <v>0</v>
      </c>
      <c r="P481" s="146">
        <v>0</v>
      </c>
      <c r="Q481" s="148">
        <v>0</v>
      </c>
    </row>
    <row r="482" spans="1:17" x14ac:dyDescent="0.25">
      <c r="A482" s="304"/>
      <c r="B482" s="304"/>
      <c r="C482" s="306"/>
      <c r="D482" s="308"/>
      <c r="E482" s="144" t="s">
        <v>241</v>
      </c>
      <c r="F482" s="145">
        <v>0</v>
      </c>
      <c r="G482" s="150">
        <v>0</v>
      </c>
      <c r="H482" s="146">
        <v>0</v>
      </c>
      <c r="I482" s="147">
        <v>0</v>
      </c>
      <c r="J482" s="145">
        <v>0</v>
      </c>
      <c r="K482" s="146">
        <v>0</v>
      </c>
      <c r="L482" s="146">
        <v>0</v>
      </c>
      <c r="M482" s="148">
        <v>0</v>
      </c>
      <c r="N482" s="145">
        <v>0</v>
      </c>
      <c r="O482" s="146">
        <v>0</v>
      </c>
      <c r="P482" s="146">
        <v>0</v>
      </c>
      <c r="Q482" s="148">
        <v>0</v>
      </c>
    </row>
    <row r="483" spans="1:17" ht="24" x14ac:dyDescent="0.25">
      <c r="A483" s="303" t="s">
        <v>500</v>
      </c>
      <c r="B483" s="305" t="s">
        <v>501</v>
      </c>
      <c r="C483" s="305" t="s">
        <v>502</v>
      </c>
      <c r="D483" s="93" t="s">
        <v>185</v>
      </c>
      <c r="E483" s="144"/>
      <c r="F483" s="145">
        <v>0</v>
      </c>
      <c r="G483" s="150">
        <v>0</v>
      </c>
      <c r="H483" s="146">
        <v>0</v>
      </c>
      <c r="I483" s="147">
        <v>0</v>
      </c>
      <c r="J483" s="145">
        <v>0</v>
      </c>
      <c r="K483" s="146">
        <v>0</v>
      </c>
      <c r="L483" s="146">
        <v>0</v>
      </c>
      <c r="M483" s="148">
        <v>0</v>
      </c>
      <c r="N483" s="145">
        <v>0</v>
      </c>
      <c r="O483" s="146">
        <v>0</v>
      </c>
      <c r="P483" s="146">
        <v>0</v>
      </c>
      <c r="Q483" s="148">
        <v>0</v>
      </c>
    </row>
    <row r="484" spans="1:17" x14ac:dyDescent="0.25">
      <c r="A484" s="304"/>
      <c r="B484" s="306"/>
      <c r="C484" s="306"/>
      <c r="D484" s="307" t="s">
        <v>406</v>
      </c>
      <c r="E484" s="144" t="s">
        <v>240</v>
      </c>
      <c r="F484" s="145">
        <v>0</v>
      </c>
      <c r="G484" s="150">
        <v>0</v>
      </c>
      <c r="H484" s="146">
        <v>0</v>
      </c>
      <c r="I484" s="147">
        <v>0</v>
      </c>
      <c r="J484" s="145">
        <v>0</v>
      </c>
      <c r="K484" s="146">
        <v>0</v>
      </c>
      <c r="L484" s="146">
        <v>0</v>
      </c>
      <c r="M484" s="148">
        <v>0</v>
      </c>
      <c r="N484" s="145">
        <v>0</v>
      </c>
      <c r="O484" s="146">
        <v>0</v>
      </c>
      <c r="P484" s="146">
        <v>0</v>
      </c>
      <c r="Q484" s="148">
        <v>0</v>
      </c>
    </row>
    <row r="485" spans="1:17" x14ac:dyDescent="0.25">
      <c r="A485" s="304"/>
      <c r="B485" s="306"/>
      <c r="C485" s="306"/>
      <c r="D485" s="308"/>
      <c r="E485" s="144" t="s">
        <v>241</v>
      </c>
      <c r="F485" s="145">
        <v>0</v>
      </c>
      <c r="G485" s="150">
        <v>0</v>
      </c>
      <c r="H485" s="146">
        <v>0</v>
      </c>
      <c r="I485" s="147">
        <v>0</v>
      </c>
      <c r="J485" s="145">
        <v>0</v>
      </c>
      <c r="K485" s="146">
        <v>0</v>
      </c>
      <c r="L485" s="146">
        <v>0</v>
      </c>
      <c r="M485" s="148">
        <v>0</v>
      </c>
      <c r="N485" s="145">
        <v>0</v>
      </c>
      <c r="O485" s="146">
        <v>0</v>
      </c>
      <c r="P485" s="146">
        <v>0</v>
      </c>
      <c r="Q485" s="148">
        <v>0</v>
      </c>
    </row>
    <row r="486" spans="1:17" ht="24" x14ac:dyDescent="0.25">
      <c r="A486" s="303" t="s">
        <v>503</v>
      </c>
      <c r="B486" s="303" t="s">
        <v>504</v>
      </c>
      <c r="C486" s="305" t="s">
        <v>505</v>
      </c>
      <c r="D486" s="93" t="s">
        <v>185</v>
      </c>
      <c r="E486" s="144"/>
      <c r="F486" s="145">
        <v>0</v>
      </c>
      <c r="G486" s="150">
        <v>0</v>
      </c>
      <c r="H486" s="146">
        <v>0</v>
      </c>
      <c r="I486" s="147">
        <v>0</v>
      </c>
      <c r="J486" s="145">
        <v>0</v>
      </c>
      <c r="K486" s="146">
        <v>0</v>
      </c>
      <c r="L486" s="146">
        <v>0</v>
      </c>
      <c r="M486" s="148">
        <v>0</v>
      </c>
      <c r="N486" s="145">
        <v>0</v>
      </c>
      <c r="O486" s="146">
        <v>0</v>
      </c>
      <c r="P486" s="146">
        <v>0</v>
      </c>
      <c r="Q486" s="148">
        <v>0</v>
      </c>
    </row>
    <row r="487" spans="1:17" x14ac:dyDescent="0.25">
      <c r="A487" s="304"/>
      <c r="B487" s="304"/>
      <c r="C487" s="306"/>
      <c r="D487" s="307" t="s">
        <v>406</v>
      </c>
      <c r="E487" s="144" t="s">
        <v>240</v>
      </c>
      <c r="F487" s="145">
        <v>0</v>
      </c>
      <c r="G487" s="150">
        <v>0</v>
      </c>
      <c r="H487" s="146">
        <v>0</v>
      </c>
      <c r="I487" s="147">
        <v>0</v>
      </c>
      <c r="J487" s="145">
        <v>0</v>
      </c>
      <c r="K487" s="146">
        <v>0</v>
      </c>
      <c r="L487" s="146">
        <v>0</v>
      </c>
      <c r="M487" s="148">
        <v>0</v>
      </c>
      <c r="N487" s="145">
        <v>0</v>
      </c>
      <c r="O487" s="146">
        <v>0</v>
      </c>
      <c r="P487" s="146">
        <v>0</v>
      </c>
      <c r="Q487" s="148">
        <v>0</v>
      </c>
    </row>
    <row r="488" spans="1:17" x14ac:dyDescent="0.25">
      <c r="A488" s="304"/>
      <c r="B488" s="304"/>
      <c r="C488" s="306"/>
      <c r="D488" s="308"/>
      <c r="E488" s="144" t="s">
        <v>241</v>
      </c>
      <c r="F488" s="145">
        <v>0</v>
      </c>
      <c r="G488" s="150">
        <v>0</v>
      </c>
      <c r="H488" s="146">
        <v>0</v>
      </c>
      <c r="I488" s="147">
        <v>0</v>
      </c>
      <c r="J488" s="145">
        <v>0</v>
      </c>
      <c r="K488" s="146">
        <v>0</v>
      </c>
      <c r="L488" s="146">
        <v>0</v>
      </c>
      <c r="M488" s="148">
        <v>0</v>
      </c>
      <c r="N488" s="145">
        <v>0</v>
      </c>
      <c r="O488" s="146">
        <v>0</v>
      </c>
      <c r="P488" s="146">
        <v>0</v>
      </c>
      <c r="Q488" s="148">
        <v>0</v>
      </c>
    </row>
    <row r="489" spans="1:17" ht="24" x14ac:dyDescent="0.25">
      <c r="A489" s="303" t="s">
        <v>506</v>
      </c>
      <c r="B489" s="303" t="s">
        <v>507</v>
      </c>
      <c r="C489" s="305" t="s">
        <v>505</v>
      </c>
      <c r="D489" s="93" t="s">
        <v>185</v>
      </c>
      <c r="E489" s="144"/>
      <c r="F489" s="145">
        <v>0</v>
      </c>
      <c r="G489" s="150">
        <v>0</v>
      </c>
      <c r="H489" s="146">
        <v>0</v>
      </c>
      <c r="I489" s="147">
        <v>0</v>
      </c>
      <c r="J489" s="145">
        <v>0</v>
      </c>
      <c r="K489" s="146">
        <v>0</v>
      </c>
      <c r="L489" s="146">
        <v>0</v>
      </c>
      <c r="M489" s="148">
        <v>0</v>
      </c>
      <c r="N489" s="145">
        <v>0</v>
      </c>
      <c r="O489" s="146">
        <v>0</v>
      </c>
      <c r="P489" s="146">
        <v>0</v>
      </c>
      <c r="Q489" s="148">
        <v>0</v>
      </c>
    </row>
    <row r="490" spans="1:17" x14ac:dyDescent="0.25">
      <c r="A490" s="304"/>
      <c r="B490" s="304"/>
      <c r="C490" s="306"/>
      <c r="D490" s="307" t="s">
        <v>406</v>
      </c>
      <c r="E490" s="144" t="s">
        <v>240</v>
      </c>
      <c r="F490" s="145">
        <v>0</v>
      </c>
      <c r="G490" s="150">
        <v>0</v>
      </c>
      <c r="H490" s="146">
        <v>0</v>
      </c>
      <c r="I490" s="147">
        <v>0</v>
      </c>
      <c r="J490" s="145">
        <v>0</v>
      </c>
      <c r="K490" s="146">
        <v>0</v>
      </c>
      <c r="L490" s="146">
        <v>0</v>
      </c>
      <c r="M490" s="148">
        <v>0</v>
      </c>
      <c r="N490" s="145">
        <v>0</v>
      </c>
      <c r="O490" s="146">
        <v>0</v>
      </c>
      <c r="P490" s="146">
        <v>0</v>
      </c>
      <c r="Q490" s="148">
        <v>0</v>
      </c>
    </row>
    <row r="491" spans="1:17" x14ac:dyDescent="0.25">
      <c r="A491" s="304"/>
      <c r="B491" s="304"/>
      <c r="C491" s="306"/>
      <c r="D491" s="308"/>
      <c r="E491" s="144" t="s">
        <v>241</v>
      </c>
      <c r="F491" s="145">
        <v>0</v>
      </c>
      <c r="G491" s="150">
        <v>0</v>
      </c>
      <c r="H491" s="146">
        <v>0</v>
      </c>
      <c r="I491" s="147">
        <v>0</v>
      </c>
      <c r="J491" s="145">
        <v>0</v>
      </c>
      <c r="K491" s="146">
        <v>0</v>
      </c>
      <c r="L491" s="146">
        <v>0</v>
      </c>
      <c r="M491" s="148">
        <v>0</v>
      </c>
      <c r="N491" s="145">
        <v>0</v>
      </c>
      <c r="O491" s="146">
        <v>0</v>
      </c>
      <c r="P491" s="146">
        <v>0</v>
      </c>
      <c r="Q491" s="148">
        <v>0</v>
      </c>
    </row>
    <row r="492" spans="1:17" ht="24" x14ac:dyDescent="0.25">
      <c r="A492" s="303" t="s">
        <v>508</v>
      </c>
      <c r="B492" s="303" t="s">
        <v>509</v>
      </c>
      <c r="C492" s="305" t="s">
        <v>488</v>
      </c>
      <c r="D492" s="93" t="s">
        <v>185</v>
      </c>
      <c r="E492" s="144"/>
      <c r="F492" s="145">
        <v>0</v>
      </c>
      <c r="G492" s="150">
        <v>0</v>
      </c>
      <c r="H492" s="146">
        <v>0</v>
      </c>
      <c r="I492" s="147">
        <v>0</v>
      </c>
      <c r="J492" s="145">
        <v>0</v>
      </c>
      <c r="K492" s="146">
        <v>0</v>
      </c>
      <c r="L492" s="146">
        <v>0</v>
      </c>
      <c r="M492" s="148">
        <v>0</v>
      </c>
      <c r="N492" s="145">
        <v>0</v>
      </c>
      <c r="O492" s="146">
        <v>0</v>
      </c>
      <c r="P492" s="146">
        <v>0</v>
      </c>
      <c r="Q492" s="148">
        <v>0</v>
      </c>
    </row>
    <row r="493" spans="1:17" x14ac:dyDescent="0.25">
      <c r="A493" s="304"/>
      <c r="B493" s="304"/>
      <c r="C493" s="306"/>
      <c r="D493" s="307" t="s">
        <v>406</v>
      </c>
      <c r="E493" s="144" t="s">
        <v>240</v>
      </c>
      <c r="F493" s="145">
        <v>0</v>
      </c>
      <c r="G493" s="150">
        <v>0</v>
      </c>
      <c r="H493" s="146">
        <v>0</v>
      </c>
      <c r="I493" s="147">
        <v>0</v>
      </c>
      <c r="J493" s="145">
        <v>0</v>
      </c>
      <c r="K493" s="146">
        <v>0</v>
      </c>
      <c r="L493" s="146">
        <v>0</v>
      </c>
      <c r="M493" s="148">
        <v>0</v>
      </c>
      <c r="N493" s="145">
        <v>0</v>
      </c>
      <c r="O493" s="146">
        <v>0</v>
      </c>
      <c r="P493" s="146">
        <v>0</v>
      </c>
      <c r="Q493" s="148">
        <v>0</v>
      </c>
    </row>
    <row r="494" spans="1:17" x14ac:dyDescent="0.25">
      <c r="A494" s="304"/>
      <c r="B494" s="304"/>
      <c r="C494" s="306"/>
      <c r="D494" s="308"/>
      <c r="E494" s="144" t="s">
        <v>241</v>
      </c>
      <c r="F494" s="145">
        <v>0</v>
      </c>
      <c r="G494" s="150">
        <v>0</v>
      </c>
      <c r="H494" s="146">
        <v>0</v>
      </c>
      <c r="I494" s="147">
        <v>0</v>
      </c>
      <c r="J494" s="145">
        <v>0</v>
      </c>
      <c r="K494" s="146">
        <v>0</v>
      </c>
      <c r="L494" s="146">
        <v>0</v>
      </c>
      <c r="M494" s="148">
        <v>0</v>
      </c>
      <c r="N494" s="145">
        <v>0</v>
      </c>
      <c r="O494" s="146">
        <v>0</v>
      </c>
      <c r="P494" s="146">
        <v>0</v>
      </c>
      <c r="Q494" s="148">
        <v>0</v>
      </c>
    </row>
    <row r="495" spans="1:17" ht="24" x14ac:dyDescent="0.25">
      <c r="A495" s="303" t="s">
        <v>510</v>
      </c>
      <c r="B495" s="303" t="s">
        <v>511</v>
      </c>
      <c r="C495" s="305" t="s">
        <v>512</v>
      </c>
      <c r="D495" s="93" t="s">
        <v>185</v>
      </c>
      <c r="E495" s="144"/>
      <c r="F495" s="145">
        <v>0</v>
      </c>
      <c r="G495" s="150">
        <v>0</v>
      </c>
      <c r="H495" s="146">
        <v>0</v>
      </c>
      <c r="I495" s="147">
        <v>0</v>
      </c>
      <c r="J495" s="145">
        <v>0</v>
      </c>
      <c r="K495" s="146">
        <v>0</v>
      </c>
      <c r="L495" s="146">
        <v>0</v>
      </c>
      <c r="M495" s="148">
        <v>0</v>
      </c>
      <c r="N495" s="145">
        <v>0</v>
      </c>
      <c r="O495" s="146">
        <v>0</v>
      </c>
      <c r="P495" s="146">
        <v>0</v>
      </c>
      <c r="Q495" s="148">
        <v>0</v>
      </c>
    </row>
    <row r="496" spans="1:17" x14ac:dyDescent="0.25">
      <c r="A496" s="304"/>
      <c r="B496" s="304"/>
      <c r="C496" s="306"/>
      <c r="D496" s="307" t="s">
        <v>513</v>
      </c>
      <c r="E496" s="144" t="s">
        <v>240</v>
      </c>
      <c r="F496" s="145">
        <v>0</v>
      </c>
      <c r="G496" s="150">
        <v>0</v>
      </c>
      <c r="H496" s="146">
        <v>0</v>
      </c>
      <c r="I496" s="147">
        <v>0</v>
      </c>
      <c r="J496" s="145">
        <v>0</v>
      </c>
      <c r="K496" s="146">
        <v>0</v>
      </c>
      <c r="L496" s="146">
        <v>0</v>
      </c>
      <c r="M496" s="148">
        <v>0</v>
      </c>
      <c r="N496" s="145">
        <v>0</v>
      </c>
      <c r="O496" s="146">
        <v>0</v>
      </c>
      <c r="P496" s="146">
        <v>0</v>
      </c>
      <c r="Q496" s="148">
        <v>0</v>
      </c>
    </row>
    <row r="497" spans="1:17" x14ac:dyDescent="0.25">
      <c r="A497" s="304"/>
      <c r="B497" s="304"/>
      <c r="C497" s="306"/>
      <c r="D497" s="308"/>
      <c r="E497" s="144" t="s">
        <v>241</v>
      </c>
      <c r="F497" s="145">
        <v>0</v>
      </c>
      <c r="G497" s="150">
        <v>0</v>
      </c>
      <c r="H497" s="146">
        <v>0</v>
      </c>
      <c r="I497" s="147">
        <v>0</v>
      </c>
      <c r="J497" s="145">
        <v>0</v>
      </c>
      <c r="K497" s="146">
        <v>0</v>
      </c>
      <c r="L497" s="146">
        <v>0</v>
      </c>
      <c r="M497" s="148">
        <v>0</v>
      </c>
      <c r="N497" s="145">
        <v>0</v>
      </c>
      <c r="O497" s="146">
        <v>0</v>
      </c>
      <c r="P497" s="146">
        <v>0</v>
      </c>
      <c r="Q497" s="148">
        <v>0</v>
      </c>
    </row>
    <row r="498" spans="1:17" ht="24" x14ac:dyDescent="0.25">
      <c r="A498" s="303" t="s">
        <v>514</v>
      </c>
      <c r="B498" s="303" t="s">
        <v>515</v>
      </c>
      <c r="C498" s="305" t="s">
        <v>516</v>
      </c>
      <c r="D498" s="93" t="s">
        <v>185</v>
      </c>
      <c r="E498" s="144"/>
      <c r="F498" s="145">
        <v>0</v>
      </c>
      <c r="G498" s="150">
        <v>0</v>
      </c>
      <c r="H498" s="146">
        <v>0</v>
      </c>
      <c r="I498" s="147">
        <v>0</v>
      </c>
      <c r="J498" s="145">
        <v>0</v>
      </c>
      <c r="K498" s="146">
        <v>0</v>
      </c>
      <c r="L498" s="146">
        <v>0</v>
      </c>
      <c r="M498" s="148">
        <v>0</v>
      </c>
      <c r="N498" s="145">
        <v>0</v>
      </c>
      <c r="O498" s="146">
        <v>0</v>
      </c>
      <c r="P498" s="146">
        <v>0</v>
      </c>
      <c r="Q498" s="148">
        <v>0</v>
      </c>
    </row>
    <row r="499" spans="1:17" x14ac:dyDescent="0.25">
      <c r="A499" s="304"/>
      <c r="B499" s="304"/>
      <c r="C499" s="306"/>
      <c r="D499" s="307" t="s">
        <v>406</v>
      </c>
      <c r="E499" s="144" t="s">
        <v>240</v>
      </c>
      <c r="F499" s="145">
        <v>0</v>
      </c>
      <c r="G499" s="150">
        <v>0</v>
      </c>
      <c r="H499" s="146">
        <v>0</v>
      </c>
      <c r="I499" s="147">
        <v>0</v>
      </c>
      <c r="J499" s="145">
        <v>0</v>
      </c>
      <c r="K499" s="146">
        <v>0</v>
      </c>
      <c r="L499" s="146">
        <v>0</v>
      </c>
      <c r="M499" s="148">
        <v>0</v>
      </c>
      <c r="N499" s="145">
        <v>0</v>
      </c>
      <c r="O499" s="146">
        <v>0</v>
      </c>
      <c r="P499" s="146">
        <v>0</v>
      </c>
      <c r="Q499" s="148">
        <v>0</v>
      </c>
    </row>
    <row r="500" spans="1:17" x14ac:dyDescent="0.25">
      <c r="A500" s="304"/>
      <c r="B500" s="304"/>
      <c r="C500" s="306"/>
      <c r="D500" s="308"/>
      <c r="E500" s="144" t="s">
        <v>241</v>
      </c>
      <c r="F500" s="145">
        <v>0</v>
      </c>
      <c r="G500" s="150">
        <v>0</v>
      </c>
      <c r="H500" s="146">
        <v>0</v>
      </c>
      <c r="I500" s="147">
        <v>0</v>
      </c>
      <c r="J500" s="145">
        <v>0</v>
      </c>
      <c r="K500" s="146">
        <v>0</v>
      </c>
      <c r="L500" s="146">
        <v>0</v>
      </c>
      <c r="M500" s="148">
        <v>0</v>
      </c>
      <c r="N500" s="145">
        <v>0</v>
      </c>
      <c r="O500" s="146">
        <v>0</v>
      </c>
      <c r="P500" s="146">
        <v>0</v>
      </c>
      <c r="Q500" s="148">
        <v>0</v>
      </c>
    </row>
    <row r="501" spans="1:17" ht="24" x14ac:dyDescent="0.25">
      <c r="A501" s="303" t="s">
        <v>517</v>
      </c>
      <c r="B501" s="303" t="s">
        <v>518</v>
      </c>
      <c r="C501" s="305" t="s">
        <v>519</v>
      </c>
      <c r="D501" s="93" t="s">
        <v>185</v>
      </c>
      <c r="E501" s="144"/>
      <c r="F501" s="145">
        <v>0</v>
      </c>
      <c r="G501" s="150">
        <v>0</v>
      </c>
      <c r="H501" s="146">
        <v>0</v>
      </c>
      <c r="I501" s="147">
        <v>0</v>
      </c>
      <c r="J501" s="145">
        <v>0</v>
      </c>
      <c r="K501" s="146">
        <v>0</v>
      </c>
      <c r="L501" s="146">
        <v>0</v>
      </c>
      <c r="M501" s="148">
        <v>0</v>
      </c>
      <c r="N501" s="145">
        <v>0</v>
      </c>
      <c r="O501" s="146">
        <v>0</v>
      </c>
      <c r="P501" s="146">
        <v>0</v>
      </c>
      <c r="Q501" s="148">
        <v>0</v>
      </c>
    </row>
    <row r="502" spans="1:17" x14ac:dyDescent="0.25">
      <c r="A502" s="304"/>
      <c r="B502" s="304"/>
      <c r="C502" s="306"/>
      <c r="D502" s="307" t="s">
        <v>406</v>
      </c>
      <c r="E502" s="144" t="s">
        <v>240</v>
      </c>
      <c r="F502" s="145">
        <v>0</v>
      </c>
      <c r="G502" s="150">
        <v>0</v>
      </c>
      <c r="H502" s="146">
        <v>0</v>
      </c>
      <c r="I502" s="147">
        <v>0</v>
      </c>
      <c r="J502" s="145">
        <v>0</v>
      </c>
      <c r="K502" s="146">
        <v>0</v>
      </c>
      <c r="L502" s="146">
        <v>0</v>
      </c>
      <c r="M502" s="148">
        <v>0</v>
      </c>
      <c r="N502" s="145">
        <v>0</v>
      </c>
      <c r="O502" s="146">
        <v>0</v>
      </c>
      <c r="P502" s="146">
        <v>0</v>
      </c>
      <c r="Q502" s="148">
        <v>0</v>
      </c>
    </row>
    <row r="503" spans="1:17" x14ac:dyDescent="0.25">
      <c r="A503" s="304"/>
      <c r="B503" s="304"/>
      <c r="C503" s="306"/>
      <c r="D503" s="308"/>
      <c r="E503" s="144" t="s">
        <v>241</v>
      </c>
      <c r="F503" s="145">
        <v>0</v>
      </c>
      <c r="G503" s="150">
        <v>0</v>
      </c>
      <c r="H503" s="146">
        <v>0</v>
      </c>
      <c r="I503" s="147">
        <v>0</v>
      </c>
      <c r="J503" s="145">
        <v>0</v>
      </c>
      <c r="K503" s="146">
        <v>0</v>
      </c>
      <c r="L503" s="146">
        <v>0</v>
      </c>
      <c r="M503" s="148">
        <v>0</v>
      </c>
      <c r="N503" s="145">
        <v>0</v>
      </c>
      <c r="O503" s="146">
        <v>0</v>
      </c>
      <c r="P503" s="146">
        <v>0</v>
      </c>
      <c r="Q503" s="148">
        <v>0</v>
      </c>
    </row>
    <row r="504" spans="1:17" ht="24" x14ac:dyDescent="0.25">
      <c r="A504" s="303" t="s">
        <v>520</v>
      </c>
      <c r="B504" s="303" t="s">
        <v>521</v>
      </c>
      <c r="C504" s="305" t="s">
        <v>522</v>
      </c>
      <c r="D504" s="93" t="s">
        <v>185</v>
      </c>
      <c r="E504" s="144"/>
      <c r="F504" s="145">
        <v>0</v>
      </c>
      <c r="G504" s="150">
        <v>0</v>
      </c>
      <c r="H504" s="146">
        <v>0</v>
      </c>
      <c r="I504" s="147">
        <v>0</v>
      </c>
      <c r="J504" s="145">
        <v>0</v>
      </c>
      <c r="K504" s="146">
        <v>0</v>
      </c>
      <c r="L504" s="146">
        <v>0</v>
      </c>
      <c r="M504" s="148">
        <v>0</v>
      </c>
      <c r="N504" s="145">
        <v>0</v>
      </c>
      <c r="O504" s="146">
        <v>0</v>
      </c>
      <c r="P504" s="146">
        <v>0</v>
      </c>
      <c r="Q504" s="148">
        <v>0</v>
      </c>
    </row>
    <row r="505" spans="1:17" x14ac:dyDescent="0.25">
      <c r="A505" s="304"/>
      <c r="B505" s="304"/>
      <c r="C505" s="306"/>
      <c r="D505" s="307" t="s">
        <v>406</v>
      </c>
      <c r="E505" s="144" t="s">
        <v>240</v>
      </c>
      <c r="F505" s="145">
        <v>0</v>
      </c>
      <c r="G505" s="150">
        <v>0</v>
      </c>
      <c r="H505" s="146">
        <v>0</v>
      </c>
      <c r="I505" s="147">
        <v>0</v>
      </c>
      <c r="J505" s="145">
        <v>0</v>
      </c>
      <c r="K505" s="146">
        <v>0</v>
      </c>
      <c r="L505" s="146">
        <v>0</v>
      </c>
      <c r="M505" s="148">
        <v>0</v>
      </c>
      <c r="N505" s="145">
        <v>0</v>
      </c>
      <c r="O505" s="146">
        <v>0</v>
      </c>
      <c r="P505" s="146">
        <v>0</v>
      </c>
      <c r="Q505" s="148">
        <v>0</v>
      </c>
    </row>
    <row r="506" spans="1:17" x14ac:dyDescent="0.25">
      <c r="A506" s="304"/>
      <c r="B506" s="304"/>
      <c r="C506" s="306"/>
      <c r="D506" s="308"/>
      <c r="E506" s="144" t="s">
        <v>241</v>
      </c>
      <c r="F506" s="145">
        <v>0</v>
      </c>
      <c r="G506" s="150">
        <v>0</v>
      </c>
      <c r="H506" s="146">
        <v>0</v>
      </c>
      <c r="I506" s="147">
        <v>0</v>
      </c>
      <c r="J506" s="145">
        <v>0</v>
      </c>
      <c r="K506" s="146">
        <v>0</v>
      </c>
      <c r="L506" s="146">
        <v>0</v>
      </c>
      <c r="M506" s="148">
        <v>0</v>
      </c>
      <c r="N506" s="145">
        <v>0</v>
      </c>
      <c r="O506" s="146">
        <v>0</v>
      </c>
      <c r="P506" s="146">
        <v>0</v>
      </c>
      <c r="Q506" s="148">
        <v>0</v>
      </c>
    </row>
    <row r="507" spans="1:17" ht="24" x14ac:dyDescent="0.25">
      <c r="A507" s="303" t="s">
        <v>523</v>
      </c>
      <c r="B507" s="303" t="s">
        <v>524</v>
      </c>
      <c r="C507" s="305" t="s">
        <v>525</v>
      </c>
      <c r="D507" s="93" t="s">
        <v>185</v>
      </c>
      <c r="E507" s="144"/>
      <c r="F507" s="145">
        <v>0</v>
      </c>
      <c r="G507" s="150">
        <v>0</v>
      </c>
      <c r="H507" s="146">
        <v>0</v>
      </c>
      <c r="I507" s="147">
        <v>0</v>
      </c>
      <c r="J507" s="145">
        <v>0</v>
      </c>
      <c r="K507" s="146">
        <v>0</v>
      </c>
      <c r="L507" s="146">
        <v>0</v>
      </c>
      <c r="M507" s="148">
        <v>0</v>
      </c>
      <c r="N507" s="145">
        <v>0</v>
      </c>
      <c r="O507" s="146">
        <v>0</v>
      </c>
      <c r="P507" s="146">
        <v>0</v>
      </c>
      <c r="Q507" s="148">
        <v>0</v>
      </c>
    </row>
    <row r="508" spans="1:17" x14ac:dyDescent="0.25">
      <c r="A508" s="304"/>
      <c r="B508" s="304"/>
      <c r="C508" s="306"/>
      <c r="D508" s="307" t="s">
        <v>406</v>
      </c>
      <c r="E508" s="144" t="s">
        <v>240</v>
      </c>
      <c r="F508" s="145">
        <v>0</v>
      </c>
      <c r="G508" s="150">
        <v>0</v>
      </c>
      <c r="H508" s="146">
        <v>0</v>
      </c>
      <c r="I508" s="147">
        <v>0</v>
      </c>
      <c r="J508" s="145">
        <v>0</v>
      </c>
      <c r="K508" s="146">
        <v>0</v>
      </c>
      <c r="L508" s="146">
        <v>0</v>
      </c>
      <c r="M508" s="148">
        <v>0</v>
      </c>
      <c r="N508" s="145">
        <v>0</v>
      </c>
      <c r="O508" s="146">
        <v>0</v>
      </c>
      <c r="P508" s="146">
        <v>0</v>
      </c>
      <c r="Q508" s="148">
        <v>0</v>
      </c>
    </row>
    <row r="509" spans="1:17" x14ac:dyDescent="0.25">
      <c r="A509" s="304"/>
      <c r="B509" s="304"/>
      <c r="C509" s="306"/>
      <c r="D509" s="308"/>
      <c r="E509" s="144" t="s">
        <v>241</v>
      </c>
      <c r="F509" s="145">
        <v>0</v>
      </c>
      <c r="G509" s="150">
        <v>0</v>
      </c>
      <c r="H509" s="146">
        <v>0</v>
      </c>
      <c r="I509" s="147">
        <v>0</v>
      </c>
      <c r="J509" s="145">
        <v>0</v>
      </c>
      <c r="K509" s="146">
        <v>0</v>
      </c>
      <c r="L509" s="146">
        <v>0</v>
      </c>
      <c r="M509" s="148">
        <v>0</v>
      </c>
      <c r="N509" s="145">
        <v>0</v>
      </c>
      <c r="O509" s="146">
        <v>0</v>
      </c>
      <c r="P509" s="146">
        <v>0</v>
      </c>
      <c r="Q509" s="148">
        <v>0</v>
      </c>
    </row>
    <row r="510" spans="1:17" ht="24" x14ac:dyDescent="0.25">
      <c r="A510" s="303" t="s">
        <v>526</v>
      </c>
      <c r="B510" s="303" t="s">
        <v>527</v>
      </c>
      <c r="C510" s="305" t="s">
        <v>528</v>
      </c>
      <c r="D510" s="93" t="s">
        <v>185</v>
      </c>
      <c r="E510" s="144"/>
      <c r="F510" s="145">
        <v>0</v>
      </c>
      <c r="G510" s="150">
        <v>0</v>
      </c>
      <c r="H510" s="146">
        <v>0</v>
      </c>
      <c r="I510" s="147">
        <v>0</v>
      </c>
      <c r="J510" s="145">
        <v>0</v>
      </c>
      <c r="K510" s="146">
        <v>0</v>
      </c>
      <c r="L510" s="146">
        <v>0</v>
      </c>
      <c r="M510" s="148">
        <v>0</v>
      </c>
      <c r="N510" s="145">
        <v>0</v>
      </c>
      <c r="O510" s="146">
        <v>0</v>
      </c>
      <c r="P510" s="146">
        <v>0</v>
      </c>
      <c r="Q510" s="148">
        <v>0</v>
      </c>
    </row>
    <row r="511" spans="1:17" x14ac:dyDescent="0.25">
      <c r="A511" s="304"/>
      <c r="B511" s="304"/>
      <c r="C511" s="306"/>
      <c r="D511" s="307" t="s">
        <v>406</v>
      </c>
      <c r="E511" s="144" t="s">
        <v>240</v>
      </c>
      <c r="F511" s="145">
        <v>0</v>
      </c>
      <c r="G511" s="150">
        <v>0</v>
      </c>
      <c r="H511" s="146">
        <v>0</v>
      </c>
      <c r="I511" s="147">
        <v>0</v>
      </c>
      <c r="J511" s="145">
        <v>0</v>
      </c>
      <c r="K511" s="146">
        <v>0</v>
      </c>
      <c r="L511" s="146">
        <v>0</v>
      </c>
      <c r="M511" s="148">
        <v>0</v>
      </c>
      <c r="N511" s="145">
        <v>0</v>
      </c>
      <c r="O511" s="146">
        <v>0</v>
      </c>
      <c r="P511" s="146">
        <v>0</v>
      </c>
      <c r="Q511" s="148">
        <v>0</v>
      </c>
    </row>
    <row r="512" spans="1:17" x14ac:dyDescent="0.25">
      <c r="A512" s="304"/>
      <c r="B512" s="304"/>
      <c r="C512" s="306"/>
      <c r="D512" s="308"/>
      <c r="E512" s="144" t="s">
        <v>241</v>
      </c>
      <c r="F512" s="145">
        <v>0</v>
      </c>
      <c r="G512" s="150">
        <v>0</v>
      </c>
      <c r="H512" s="146">
        <v>0</v>
      </c>
      <c r="I512" s="147">
        <v>0</v>
      </c>
      <c r="J512" s="145">
        <v>0</v>
      </c>
      <c r="K512" s="146">
        <v>0</v>
      </c>
      <c r="L512" s="146">
        <v>0</v>
      </c>
      <c r="M512" s="148">
        <v>0</v>
      </c>
      <c r="N512" s="145">
        <v>0</v>
      </c>
      <c r="O512" s="146">
        <v>0</v>
      </c>
      <c r="P512" s="146">
        <v>0</v>
      </c>
      <c r="Q512" s="148">
        <v>0</v>
      </c>
    </row>
    <row r="513" spans="1:17" ht="24" x14ac:dyDescent="0.25">
      <c r="A513" s="303" t="s">
        <v>529</v>
      </c>
      <c r="B513" s="303" t="s">
        <v>530</v>
      </c>
      <c r="C513" s="305" t="s">
        <v>528</v>
      </c>
      <c r="D513" s="93" t="s">
        <v>185</v>
      </c>
      <c r="E513" s="144"/>
      <c r="F513" s="145">
        <v>0</v>
      </c>
      <c r="G513" s="150">
        <v>0</v>
      </c>
      <c r="H513" s="146">
        <v>0</v>
      </c>
      <c r="I513" s="147">
        <v>0</v>
      </c>
      <c r="J513" s="145">
        <v>0</v>
      </c>
      <c r="K513" s="146">
        <v>0</v>
      </c>
      <c r="L513" s="146">
        <v>0</v>
      </c>
      <c r="M513" s="148">
        <v>0</v>
      </c>
      <c r="N513" s="145">
        <v>0</v>
      </c>
      <c r="O513" s="146">
        <v>0</v>
      </c>
      <c r="P513" s="146">
        <v>0</v>
      </c>
      <c r="Q513" s="148">
        <v>0</v>
      </c>
    </row>
    <row r="514" spans="1:17" x14ac:dyDescent="0.25">
      <c r="A514" s="304"/>
      <c r="B514" s="304"/>
      <c r="C514" s="306"/>
      <c r="D514" s="307" t="s">
        <v>406</v>
      </c>
      <c r="E514" s="144" t="s">
        <v>240</v>
      </c>
      <c r="F514" s="145">
        <v>0</v>
      </c>
      <c r="G514" s="150">
        <v>0</v>
      </c>
      <c r="H514" s="146">
        <v>0</v>
      </c>
      <c r="I514" s="147">
        <v>0</v>
      </c>
      <c r="J514" s="145">
        <v>0</v>
      </c>
      <c r="K514" s="146">
        <v>0</v>
      </c>
      <c r="L514" s="146">
        <v>0</v>
      </c>
      <c r="M514" s="148">
        <v>0</v>
      </c>
      <c r="N514" s="145">
        <v>0</v>
      </c>
      <c r="O514" s="146">
        <v>0</v>
      </c>
      <c r="P514" s="146">
        <v>0</v>
      </c>
      <c r="Q514" s="148">
        <v>0</v>
      </c>
    </row>
    <row r="515" spans="1:17" ht="42" customHeight="1" x14ac:dyDescent="0.25">
      <c r="A515" s="304"/>
      <c r="B515" s="304"/>
      <c r="C515" s="306"/>
      <c r="D515" s="308"/>
      <c r="E515" s="144" t="s">
        <v>241</v>
      </c>
      <c r="F515" s="145">
        <v>0</v>
      </c>
      <c r="G515" s="150">
        <v>0</v>
      </c>
      <c r="H515" s="146">
        <v>0</v>
      </c>
      <c r="I515" s="147">
        <v>0</v>
      </c>
      <c r="J515" s="145">
        <v>0</v>
      </c>
      <c r="K515" s="146">
        <v>0</v>
      </c>
      <c r="L515" s="146">
        <v>0</v>
      </c>
      <c r="M515" s="148">
        <v>0</v>
      </c>
      <c r="N515" s="145">
        <v>0</v>
      </c>
      <c r="O515" s="146">
        <v>0</v>
      </c>
      <c r="P515" s="146">
        <v>0</v>
      </c>
      <c r="Q515" s="148">
        <v>0</v>
      </c>
    </row>
    <row r="516" spans="1:17" ht="24" x14ac:dyDescent="0.25">
      <c r="A516" s="303" t="s">
        <v>531</v>
      </c>
      <c r="B516" s="303" t="s">
        <v>532</v>
      </c>
      <c r="C516" s="305" t="s">
        <v>533</v>
      </c>
      <c r="D516" s="93" t="s">
        <v>185</v>
      </c>
      <c r="E516" s="144"/>
      <c r="F516" s="145">
        <v>0</v>
      </c>
      <c r="G516" s="150">
        <v>0</v>
      </c>
      <c r="H516" s="146">
        <v>0</v>
      </c>
      <c r="I516" s="147">
        <v>0</v>
      </c>
      <c r="J516" s="145">
        <v>0</v>
      </c>
      <c r="K516" s="146">
        <v>0</v>
      </c>
      <c r="L516" s="146">
        <v>0</v>
      </c>
      <c r="M516" s="148">
        <v>0</v>
      </c>
      <c r="N516" s="145">
        <v>0</v>
      </c>
      <c r="O516" s="146">
        <v>0</v>
      </c>
      <c r="P516" s="146">
        <v>0</v>
      </c>
      <c r="Q516" s="148">
        <v>0</v>
      </c>
    </row>
    <row r="517" spans="1:17" x14ac:dyDescent="0.25">
      <c r="A517" s="304"/>
      <c r="B517" s="304"/>
      <c r="C517" s="306"/>
      <c r="D517" s="307" t="s">
        <v>406</v>
      </c>
      <c r="E517" s="144" t="s">
        <v>240</v>
      </c>
      <c r="F517" s="145">
        <v>0</v>
      </c>
      <c r="G517" s="150">
        <v>0</v>
      </c>
      <c r="H517" s="146">
        <v>0</v>
      </c>
      <c r="I517" s="147">
        <v>0</v>
      </c>
      <c r="J517" s="145">
        <v>0</v>
      </c>
      <c r="K517" s="146">
        <v>0</v>
      </c>
      <c r="L517" s="146">
        <v>0</v>
      </c>
      <c r="M517" s="148">
        <v>0</v>
      </c>
      <c r="N517" s="145">
        <v>0</v>
      </c>
      <c r="O517" s="146">
        <v>0</v>
      </c>
      <c r="P517" s="146">
        <v>0</v>
      </c>
      <c r="Q517" s="148">
        <v>0</v>
      </c>
    </row>
    <row r="518" spans="1:17" x14ac:dyDescent="0.25">
      <c r="A518" s="304"/>
      <c r="B518" s="304"/>
      <c r="C518" s="306"/>
      <c r="D518" s="308"/>
      <c r="E518" s="144" t="s">
        <v>241</v>
      </c>
      <c r="F518" s="145">
        <v>0</v>
      </c>
      <c r="G518" s="150">
        <v>0</v>
      </c>
      <c r="H518" s="146">
        <v>0</v>
      </c>
      <c r="I518" s="147">
        <v>0</v>
      </c>
      <c r="J518" s="145">
        <v>0</v>
      </c>
      <c r="K518" s="146">
        <v>0</v>
      </c>
      <c r="L518" s="146">
        <v>0</v>
      </c>
      <c r="M518" s="148">
        <v>0</v>
      </c>
      <c r="N518" s="145">
        <v>0</v>
      </c>
      <c r="O518" s="146">
        <v>0</v>
      </c>
      <c r="P518" s="146">
        <v>0</v>
      </c>
      <c r="Q518" s="148">
        <v>0</v>
      </c>
    </row>
    <row r="519" spans="1:17" ht="24" x14ac:dyDescent="0.25">
      <c r="A519" s="303" t="s">
        <v>534</v>
      </c>
      <c r="B519" s="303" t="s">
        <v>535</v>
      </c>
      <c r="C519" s="305" t="s">
        <v>536</v>
      </c>
      <c r="D519" s="93" t="s">
        <v>185</v>
      </c>
      <c r="E519" s="144"/>
      <c r="F519" s="145">
        <v>0</v>
      </c>
      <c r="G519" s="150">
        <v>0</v>
      </c>
      <c r="H519" s="146">
        <v>0</v>
      </c>
      <c r="I519" s="147">
        <v>0</v>
      </c>
      <c r="J519" s="145">
        <v>0</v>
      </c>
      <c r="K519" s="146">
        <v>0</v>
      </c>
      <c r="L519" s="146">
        <v>0</v>
      </c>
      <c r="M519" s="148">
        <v>0</v>
      </c>
      <c r="N519" s="145">
        <v>0</v>
      </c>
      <c r="O519" s="146">
        <v>0</v>
      </c>
      <c r="P519" s="146">
        <v>0</v>
      </c>
      <c r="Q519" s="148">
        <v>0</v>
      </c>
    </row>
    <row r="520" spans="1:17" x14ac:dyDescent="0.25">
      <c r="A520" s="304"/>
      <c r="B520" s="304"/>
      <c r="C520" s="306"/>
      <c r="D520" s="307" t="s">
        <v>406</v>
      </c>
      <c r="E520" s="144" t="s">
        <v>240</v>
      </c>
      <c r="F520" s="145">
        <v>0</v>
      </c>
      <c r="G520" s="150">
        <v>0</v>
      </c>
      <c r="H520" s="146">
        <v>0</v>
      </c>
      <c r="I520" s="147">
        <v>0</v>
      </c>
      <c r="J520" s="145">
        <v>0</v>
      </c>
      <c r="K520" s="146">
        <v>0</v>
      </c>
      <c r="L520" s="146">
        <v>0</v>
      </c>
      <c r="M520" s="148">
        <v>0</v>
      </c>
      <c r="N520" s="145">
        <v>0</v>
      </c>
      <c r="O520" s="146">
        <v>0</v>
      </c>
      <c r="P520" s="146">
        <v>0</v>
      </c>
      <c r="Q520" s="148">
        <v>0</v>
      </c>
    </row>
    <row r="521" spans="1:17" x14ac:dyDescent="0.25">
      <c r="A521" s="304"/>
      <c r="B521" s="304"/>
      <c r="C521" s="306"/>
      <c r="D521" s="308"/>
      <c r="E521" s="144" t="s">
        <v>241</v>
      </c>
      <c r="F521" s="145">
        <v>0</v>
      </c>
      <c r="G521" s="150">
        <v>0</v>
      </c>
      <c r="H521" s="146">
        <v>0</v>
      </c>
      <c r="I521" s="147">
        <v>0</v>
      </c>
      <c r="J521" s="145">
        <v>0</v>
      </c>
      <c r="K521" s="146">
        <v>0</v>
      </c>
      <c r="L521" s="146">
        <v>0</v>
      </c>
      <c r="M521" s="148">
        <v>0</v>
      </c>
      <c r="N521" s="145">
        <v>0</v>
      </c>
      <c r="O521" s="146">
        <v>0</v>
      </c>
      <c r="P521" s="146">
        <v>0</v>
      </c>
      <c r="Q521" s="148">
        <v>0</v>
      </c>
    </row>
    <row r="522" spans="1:17" ht="24" x14ac:dyDescent="0.25">
      <c r="A522" s="303" t="s">
        <v>537</v>
      </c>
      <c r="B522" s="303" t="s">
        <v>538</v>
      </c>
      <c r="C522" s="305" t="s">
        <v>539</v>
      </c>
      <c r="D522" s="93" t="s">
        <v>185</v>
      </c>
      <c r="E522" s="144"/>
      <c r="F522" s="145">
        <v>0</v>
      </c>
      <c r="G522" s="150">
        <v>0</v>
      </c>
      <c r="H522" s="146">
        <v>0</v>
      </c>
      <c r="I522" s="147">
        <v>0</v>
      </c>
      <c r="J522" s="145">
        <v>0</v>
      </c>
      <c r="K522" s="146">
        <v>0</v>
      </c>
      <c r="L522" s="146">
        <v>0</v>
      </c>
      <c r="M522" s="148">
        <v>0</v>
      </c>
      <c r="N522" s="145">
        <v>0</v>
      </c>
      <c r="O522" s="146">
        <v>0</v>
      </c>
      <c r="P522" s="146">
        <v>0</v>
      </c>
      <c r="Q522" s="148">
        <v>0</v>
      </c>
    </row>
    <row r="523" spans="1:17" x14ac:dyDescent="0.25">
      <c r="A523" s="304"/>
      <c r="B523" s="304"/>
      <c r="C523" s="306"/>
      <c r="D523" s="307" t="s">
        <v>406</v>
      </c>
      <c r="E523" s="144" t="s">
        <v>240</v>
      </c>
      <c r="F523" s="145">
        <v>0</v>
      </c>
      <c r="G523" s="150">
        <v>0</v>
      </c>
      <c r="H523" s="146">
        <v>0</v>
      </c>
      <c r="I523" s="147">
        <v>0</v>
      </c>
      <c r="J523" s="145">
        <v>0</v>
      </c>
      <c r="K523" s="146">
        <v>0</v>
      </c>
      <c r="L523" s="146">
        <v>0</v>
      </c>
      <c r="M523" s="148">
        <v>0</v>
      </c>
      <c r="N523" s="145">
        <v>0</v>
      </c>
      <c r="O523" s="146">
        <v>0</v>
      </c>
      <c r="P523" s="146">
        <v>0</v>
      </c>
      <c r="Q523" s="148">
        <v>0</v>
      </c>
    </row>
    <row r="524" spans="1:17" x14ac:dyDescent="0.25">
      <c r="A524" s="304"/>
      <c r="B524" s="304"/>
      <c r="C524" s="306"/>
      <c r="D524" s="308"/>
      <c r="E524" s="144" t="s">
        <v>241</v>
      </c>
      <c r="F524" s="145">
        <v>0</v>
      </c>
      <c r="G524" s="150">
        <v>0</v>
      </c>
      <c r="H524" s="146">
        <v>0</v>
      </c>
      <c r="I524" s="147">
        <v>0</v>
      </c>
      <c r="J524" s="145">
        <v>0</v>
      </c>
      <c r="K524" s="146">
        <v>0</v>
      </c>
      <c r="L524" s="146">
        <v>0</v>
      </c>
      <c r="M524" s="148">
        <v>0</v>
      </c>
      <c r="N524" s="145">
        <v>0</v>
      </c>
      <c r="O524" s="146">
        <v>0</v>
      </c>
      <c r="P524" s="146">
        <v>0</v>
      </c>
      <c r="Q524" s="148">
        <v>0</v>
      </c>
    </row>
    <row r="525" spans="1:17" ht="24" x14ac:dyDescent="0.25">
      <c r="A525" s="303" t="s">
        <v>540</v>
      </c>
      <c r="B525" s="303" t="s">
        <v>541</v>
      </c>
      <c r="C525" s="305" t="s">
        <v>542</v>
      </c>
      <c r="D525" s="93" t="s">
        <v>185</v>
      </c>
      <c r="E525" s="144"/>
      <c r="F525" s="145">
        <v>0</v>
      </c>
      <c r="G525" s="150">
        <v>0</v>
      </c>
      <c r="H525" s="146">
        <v>0</v>
      </c>
      <c r="I525" s="147">
        <v>0</v>
      </c>
      <c r="J525" s="145">
        <v>0</v>
      </c>
      <c r="K525" s="146">
        <v>0</v>
      </c>
      <c r="L525" s="146">
        <v>0</v>
      </c>
      <c r="M525" s="148">
        <v>0</v>
      </c>
      <c r="N525" s="145">
        <v>0</v>
      </c>
      <c r="O525" s="146">
        <v>0</v>
      </c>
      <c r="P525" s="146">
        <v>0</v>
      </c>
      <c r="Q525" s="148">
        <v>0</v>
      </c>
    </row>
    <row r="526" spans="1:17" x14ac:dyDescent="0.25">
      <c r="A526" s="304"/>
      <c r="B526" s="304"/>
      <c r="C526" s="306"/>
      <c r="D526" s="307" t="s">
        <v>406</v>
      </c>
      <c r="E526" s="144" t="s">
        <v>240</v>
      </c>
      <c r="F526" s="145">
        <v>0</v>
      </c>
      <c r="G526" s="150">
        <v>0</v>
      </c>
      <c r="H526" s="146">
        <v>0</v>
      </c>
      <c r="I526" s="147">
        <v>0</v>
      </c>
      <c r="J526" s="145">
        <v>0</v>
      </c>
      <c r="K526" s="146">
        <v>0</v>
      </c>
      <c r="L526" s="146">
        <v>0</v>
      </c>
      <c r="M526" s="148">
        <v>0</v>
      </c>
      <c r="N526" s="145">
        <v>0</v>
      </c>
      <c r="O526" s="146">
        <v>0</v>
      </c>
      <c r="P526" s="146">
        <v>0</v>
      </c>
      <c r="Q526" s="148">
        <v>0</v>
      </c>
    </row>
    <row r="527" spans="1:17" x14ac:dyDescent="0.25">
      <c r="A527" s="304"/>
      <c r="B527" s="304"/>
      <c r="C527" s="306"/>
      <c r="D527" s="308"/>
      <c r="E527" s="144" t="s">
        <v>241</v>
      </c>
      <c r="F527" s="145">
        <v>0</v>
      </c>
      <c r="G527" s="150">
        <v>0</v>
      </c>
      <c r="H527" s="146">
        <v>0</v>
      </c>
      <c r="I527" s="147">
        <v>0</v>
      </c>
      <c r="J527" s="145">
        <v>0</v>
      </c>
      <c r="K527" s="146">
        <v>0</v>
      </c>
      <c r="L527" s="146">
        <v>0</v>
      </c>
      <c r="M527" s="148">
        <v>0</v>
      </c>
      <c r="N527" s="145">
        <v>0</v>
      </c>
      <c r="O527" s="146">
        <v>0</v>
      </c>
      <c r="P527" s="146">
        <v>0</v>
      </c>
      <c r="Q527" s="148">
        <v>0</v>
      </c>
    </row>
    <row r="528" spans="1:17" ht="24" x14ac:dyDescent="0.25">
      <c r="A528" s="314" t="s">
        <v>209</v>
      </c>
      <c r="B528" s="314" t="s">
        <v>543</v>
      </c>
      <c r="C528" s="316" t="s">
        <v>544</v>
      </c>
      <c r="D528" s="90" t="s">
        <v>185</v>
      </c>
      <c r="E528" s="135"/>
      <c r="F528" s="136">
        <f>F529</f>
        <v>90475.5</v>
      </c>
      <c r="G528" s="124">
        <f t="shared" ref="G528:I528" si="196">G529</f>
        <v>0</v>
      </c>
      <c r="H528" s="137">
        <f t="shared" si="196"/>
        <v>3950.8</v>
      </c>
      <c r="I528" s="138">
        <f t="shared" si="196"/>
        <v>86524.7</v>
      </c>
      <c r="J528" s="136">
        <f>J529</f>
        <v>32162.9</v>
      </c>
      <c r="K528" s="137">
        <f t="shared" ref="K528:M528" si="197">K529</f>
        <v>0</v>
      </c>
      <c r="L528" s="137">
        <f t="shared" si="197"/>
        <v>3949.2</v>
      </c>
      <c r="M528" s="139">
        <f t="shared" si="197"/>
        <v>28213.7</v>
      </c>
      <c r="N528" s="127">
        <f t="shared" ref="N528:N537" si="198">J528/F528*100</f>
        <v>35.548739714066244</v>
      </c>
      <c r="O528" s="128">
        <v>0</v>
      </c>
      <c r="P528" s="128">
        <f t="shared" ref="P528:Q537" si="199">L528/H528*100</f>
        <v>99.959501873038363</v>
      </c>
      <c r="Q528" s="129">
        <f t="shared" si="199"/>
        <v>32.607683124009682</v>
      </c>
    </row>
    <row r="529" spans="1:17" x14ac:dyDescent="0.25">
      <c r="A529" s="315"/>
      <c r="B529" s="315"/>
      <c r="C529" s="317"/>
      <c r="D529" s="318" t="s">
        <v>406</v>
      </c>
      <c r="E529" s="135" t="s">
        <v>240</v>
      </c>
      <c r="F529" s="136">
        <f>G529+H529+I529</f>
        <v>90475.5</v>
      </c>
      <c r="G529" s="124">
        <f>G530+G531+G532+G533+G534+G535+G536+G537</f>
        <v>0</v>
      </c>
      <c r="H529" s="137">
        <f t="shared" ref="H529" si="200">H530+H531+H532+H533+H534+H535+H536+H537</f>
        <v>3950.8</v>
      </c>
      <c r="I529" s="138">
        <f>I530+I531+I532+I533+I534+I535+I536+I537</f>
        <v>86524.7</v>
      </c>
      <c r="J529" s="136">
        <f>K529+L529+M529</f>
        <v>32162.9</v>
      </c>
      <c r="K529" s="137">
        <f>K530+K531+K532+K533+K534+K535+K536+K537</f>
        <v>0</v>
      </c>
      <c r="L529" s="137">
        <f t="shared" ref="L529:M529" si="201">L530+L531+L532+L533+L534+L535+L536+L537</f>
        <v>3949.2</v>
      </c>
      <c r="M529" s="139">
        <f t="shared" si="201"/>
        <v>28213.7</v>
      </c>
      <c r="N529" s="127">
        <f t="shared" si="198"/>
        <v>35.548739714066244</v>
      </c>
      <c r="O529" s="137">
        <f t="shared" ref="O529" si="202">O530+O532+O533+O535+O536</f>
        <v>0</v>
      </c>
      <c r="P529" s="128">
        <f t="shared" si="199"/>
        <v>99.959501873038363</v>
      </c>
      <c r="Q529" s="129">
        <f t="shared" si="199"/>
        <v>32.607683124009682</v>
      </c>
    </row>
    <row r="530" spans="1:17" x14ac:dyDescent="0.25">
      <c r="A530" s="315"/>
      <c r="B530" s="315"/>
      <c r="C530" s="317"/>
      <c r="D530" s="336"/>
      <c r="E530" s="157" t="s">
        <v>545</v>
      </c>
      <c r="F530" s="158">
        <f>G530+H530+I530</f>
        <v>3950.8</v>
      </c>
      <c r="G530" s="258">
        <f t="shared" ref="G530:I530" si="203">G546</f>
        <v>0</v>
      </c>
      <c r="H530" s="159">
        <f t="shared" si="203"/>
        <v>3950.8</v>
      </c>
      <c r="I530" s="160">
        <f t="shared" si="203"/>
        <v>0</v>
      </c>
      <c r="J530" s="158">
        <f>K530+L530+M530</f>
        <v>3949.2</v>
      </c>
      <c r="K530" s="159">
        <f t="shared" ref="K530:M531" si="204">K546</f>
        <v>0</v>
      </c>
      <c r="L530" s="159">
        <f t="shared" si="204"/>
        <v>3949.2</v>
      </c>
      <c r="M530" s="161">
        <f t="shared" si="204"/>
        <v>0</v>
      </c>
      <c r="N530" s="127">
        <f t="shared" si="198"/>
        <v>99.959501873038363</v>
      </c>
      <c r="O530" s="128">
        <v>0</v>
      </c>
      <c r="P530" s="128">
        <f t="shared" si="199"/>
        <v>99.959501873038363</v>
      </c>
      <c r="Q530" s="129">
        <v>0</v>
      </c>
    </row>
    <row r="531" spans="1:17" x14ac:dyDescent="0.25">
      <c r="A531" s="315"/>
      <c r="B531" s="315"/>
      <c r="C531" s="317"/>
      <c r="D531" s="336"/>
      <c r="E531" s="157" t="s">
        <v>546</v>
      </c>
      <c r="F531" s="158">
        <f t="shared" ref="F531:F537" si="205">G531+H531+I531</f>
        <v>17598.7</v>
      </c>
      <c r="G531" s="258">
        <v>0</v>
      </c>
      <c r="H531" s="159">
        <v>0</v>
      </c>
      <c r="I531" s="160">
        <f>I547</f>
        <v>17598.7</v>
      </c>
      <c r="J531" s="158">
        <f t="shared" ref="J531:J537" si="206">K531+L531+M531</f>
        <v>17559.7</v>
      </c>
      <c r="K531" s="159">
        <f>K547</f>
        <v>0</v>
      </c>
      <c r="L531" s="159">
        <f t="shared" si="204"/>
        <v>0</v>
      </c>
      <c r="M531" s="161">
        <f t="shared" si="204"/>
        <v>17559.7</v>
      </c>
      <c r="N531" s="127">
        <f t="shared" si="198"/>
        <v>99.778392722189707</v>
      </c>
      <c r="O531" s="128">
        <v>0</v>
      </c>
      <c r="P531" s="128">
        <v>0</v>
      </c>
      <c r="Q531" s="129">
        <f>M531/I531*100</f>
        <v>99.778392722189707</v>
      </c>
    </row>
    <row r="532" spans="1:17" x14ac:dyDescent="0.25">
      <c r="A532" s="315"/>
      <c r="B532" s="315"/>
      <c r="C532" s="317"/>
      <c r="D532" s="336"/>
      <c r="E532" s="140" t="s">
        <v>547</v>
      </c>
      <c r="F532" s="158">
        <f t="shared" si="205"/>
        <v>59868.5</v>
      </c>
      <c r="G532" s="124">
        <f t="shared" ref="G532:I532" si="207">G557</f>
        <v>0</v>
      </c>
      <c r="H532" s="137">
        <f t="shared" si="207"/>
        <v>0</v>
      </c>
      <c r="I532" s="138">
        <f t="shared" si="207"/>
        <v>59868.5</v>
      </c>
      <c r="J532" s="158">
        <f t="shared" si="206"/>
        <v>8637</v>
      </c>
      <c r="K532" s="137">
        <f t="shared" ref="K532:M532" si="208">K557</f>
        <v>0</v>
      </c>
      <c r="L532" s="137">
        <f t="shared" si="208"/>
        <v>0</v>
      </c>
      <c r="M532" s="139">
        <f t="shared" si="208"/>
        <v>8637</v>
      </c>
      <c r="N532" s="127">
        <f t="shared" si="198"/>
        <v>14.426618338525268</v>
      </c>
      <c r="O532" s="128">
        <v>0</v>
      </c>
      <c r="P532" s="128">
        <v>0</v>
      </c>
      <c r="Q532" s="129">
        <f t="shared" si="199"/>
        <v>14.426618338525268</v>
      </c>
    </row>
    <row r="533" spans="1:17" x14ac:dyDescent="0.25">
      <c r="A533" s="315"/>
      <c r="B533" s="315"/>
      <c r="C533" s="317"/>
      <c r="D533" s="336"/>
      <c r="E533" s="140" t="s">
        <v>548</v>
      </c>
      <c r="F533" s="158">
        <f t="shared" si="205"/>
        <v>770</v>
      </c>
      <c r="G533" s="124">
        <f t="shared" ref="G533:I533" si="209">G572</f>
        <v>0</v>
      </c>
      <c r="H533" s="137">
        <f t="shared" si="209"/>
        <v>0</v>
      </c>
      <c r="I533" s="138">
        <f t="shared" si="209"/>
        <v>770</v>
      </c>
      <c r="J533" s="158">
        <f t="shared" si="206"/>
        <v>770</v>
      </c>
      <c r="K533" s="137">
        <f t="shared" ref="K533:M533" si="210">K572</f>
        <v>0</v>
      </c>
      <c r="L533" s="137">
        <f t="shared" si="210"/>
        <v>0</v>
      </c>
      <c r="M533" s="139">
        <f t="shared" si="210"/>
        <v>770</v>
      </c>
      <c r="N533" s="127">
        <f t="shared" si="198"/>
        <v>100</v>
      </c>
      <c r="O533" s="128">
        <v>0</v>
      </c>
      <c r="P533" s="128">
        <v>0</v>
      </c>
      <c r="Q533" s="129">
        <f t="shared" si="199"/>
        <v>100</v>
      </c>
    </row>
    <row r="534" spans="1:17" x14ac:dyDescent="0.25">
      <c r="A534" s="315"/>
      <c r="B534" s="315"/>
      <c r="C534" s="317"/>
      <c r="D534" s="336"/>
      <c r="E534" s="140" t="s">
        <v>549</v>
      </c>
      <c r="F534" s="158">
        <f t="shared" si="205"/>
        <v>3000</v>
      </c>
      <c r="G534" s="124">
        <v>0</v>
      </c>
      <c r="H534" s="137">
        <f>H581</f>
        <v>0</v>
      </c>
      <c r="I534" s="138">
        <f>I581</f>
        <v>3000</v>
      </c>
      <c r="J534" s="158">
        <f t="shared" si="206"/>
        <v>0</v>
      </c>
      <c r="K534" s="137">
        <f t="shared" ref="K534:M534" si="211">K581</f>
        <v>0</v>
      </c>
      <c r="L534" s="137">
        <f>L581</f>
        <v>0</v>
      </c>
      <c r="M534" s="139">
        <f t="shared" si="211"/>
        <v>0</v>
      </c>
      <c r="N534" s="127">
        <f t="shared" si="198"/>
        <v>0</v>
      </c>
      <c r="O534" s="128">
        <v>0</v>
      </c>
      <c r="P534" s="128">
        <v>0</v>
      </c>
      <c r="Q534" s="129">
        <f t="shared" si="199"/>
        <v>0</v>
      </c>
    </row>
    <row r="535" spans="1:17" x14ac:dyDescent="0.25">
      <c r="A535" s="315"/>
      <c r="B535" s="315"/>
      <c r="C535" s="317"/>
      <c r="D535" s="336"/>
      <c r="E535" s="140" t="s">
        <v>550</v>
      </c>
      <c r="F535" s="158">
        <f t="shared" si="205"/>
        <v>5200</v>
      </c>
      <c r="G535" s="124">
        <f t="shared" ref="G535:L537" si="212">G582</f>
        <v>0</v>
      </c>
      <c r="H535" s="137">
        <f t="shared" si="212"/>
        <v>0</v>
      </c>
      <c r="I535" s="138">
        <f t="shared" si="212"/>
        <v>5200</v>
      </c>
      <c r="J535" s="158">
        <f t="shared" si="206"/>
        <v>1159.5</v>
      </c>
      <c r="K535" s="137">
        <f t="shared" si="212"/>
        <v>0</v>
      </c>
      <c r="L535" s="137">
        <f t="shared" si="212"/>
        <v>0</v>
      </c>
      <c r="M535" s="139">
        <f>M582</f>
        <v>1159.5</v>
      </c>
      <c r="N535" s="127">
        <f t="shared" si="198"/>
        <v>22.298076923076923</v>
      </c>
      <c r="O535" s="128">
        <v>0</v>
      </c>
      <c r="P535" s="128">
        <v>0</v>
      </c>
      <c r="Q535" s="129">
        <f t="shared" si="199"/>
        <v>22.298076923076923</v>
      </c>
    </row>
    <row r="536" spans="1:17" x14ac:dyDescent="0.25">
      <c r="A536" s="315"/>
      <c r="B536" s="315"/>
      <c r="C536" s="317"/>
      <c r="D536" s="336"/>
      <c r="E536" s="140"/>
      <c r="F536" s="158">
        <f t="shared" si="205"/>
        <v>0</v>
      </c>
      <c r="G536" s="124">
        <f t="shared" si="212"/>
        <v>0</v>
      </c>
      <c r="H536" s="137">
        <f t="shared" si="212"/>
        <v>0</v>
      </c>
      <c r="I536" s="138">
        <v>0</v>
      </c>
      <c r="J536" s="158">
        <f t="shared" si="206"/>
        <v>0</v>
      </c>
      <c r="K536" s="137">
        <f t="shared" si="212"/>
        <v>0</v>
      </c>
      <c r="L536" s="137">
        <f t="shared" si="212"/>
        <v>0</v>
      </c>
      <c r="M536" s="139">
        <v>0</v>
      </c>
      <c r="N536" s="162">
        <v>0</v>
      </c>
      <c r="O536" s="128">
        <v>0</v>
      </c>
      <c r="P536" s="128">
        <v>0</v>
      </c>
      <c r="Q536" s="163">
        <v>0</v>
      </c>
    </row>
    <row r="537" spans="1:17" x14ac:dyDescent="0.25">
      <c r="A537" s="315"/>
      <c r="B537" s="315"/>
      <c r="C537" s="317"/>
      <c r="D537" s="336"/>
      <c r="E537" s="140" t="s">
        <v>551</v>
      </c>
      <c r="F537" s="158">
        <f t="shared" si="205"/>
        <v>87.5</v>
      </c>
      <c r="G537" s="124">
        <v>0</v>
      </c>
      <c r="H537" s="137">
        <f>H584</f>
        <v>0</v>
      </c>
      <c r="I537" s="138">
        <f>I583</f>
        <v>87.5</v>
      </c>
      <c r="J537" s="158">
        <f t="shared" si="206"/>
        <v>87.5</v>
      </c>
      <c r="K537" s="137">
        <f t="shared" si="212"/>
        <v>0</v>
      </c>
      <c r="L537" s="137">
        <f t="shared" si="212"/>
        <v>0</v>
      </c>
      <c r="M537" s="139">
        <f>M583</f>
        <v>87.5</v>
      </c>
      <c r="N537" s="127">
        <f t="shared" si="198"/>
        <v>100</v>
      </c>
      <c r="O537" s="128">
        <v>0</v>
      </c>
      <c r="P537" s="128">
        <v>0</v>
      </c>
      <c r="Q537" s="129">
        <f t="shared" si="199"/>
        <v>100</v>
      </c>
    </row>
    <row r="538" spans="1:17" ht="24" x14ac:dyDescent="0.25">
      <c r="A538" s="303" t="s">
        <v>251</v>
      </c>
      <c r="B538" s="303" t="s">
        <v>552</v>
      </c>
      <c r="C538" s="305" t="s">
        <v>544</v>
      </c>
      <c r="D538" s="93" t="s">
        <v>185</v>
      </c>
      <c r="E538" s="144"/>
      <c r="F538" s="145">
        <v>0</v>
      </c>
      <c r="G538" s="150">
        <v>0</v>
      </c>
      <c r="H538" s="146">
        <v>0</v>
      </c>
      <c r="I538" s="147">
        <v>0</v>
      </c>
      <c r="J538" s="145">
        <v>0</v>
      </c>
      <c r="K538" s="146">
        <v>0</v>
      </c>
      <c r="L538" s="146">
        <v>0</v>
      </c>
      <c r="M538" s="148">
        <v>0</v>
      </c>
      <c r="N538" s="145">
        <v>0</v>
      </c>
      <c r="O538" s="146">
        <v>0</v>
      </c>
      <c r="P538" s="146">
        <v>0</v>
      </c>
      <c r="Q538" s="148">
        <v>0</v>
      </c>
    </row>
    <row r="539" spans="1:17" x14ac:dyDescent="0.25">
      <c r="A539" s="304"/>
      <c r="B539" s="304"/>
      <c r="C539" s="306"/>
      <c r="D539" s="307" t="s">
        <v>406</v>
      </c>
      <c r="E539" s="144" t="s">
        <v>240</v>
      </c>
      <c r="F539" s="145">
        <v>0</v>
      </c>
      <c r="G539" s="150">
        <v>0</v>
      </c>
      <c r="H539" s="146">
        <v>0</v>
      </c>
      <c r="I539" s="147">
        <v>0</v>
      </c>
      <c r="J539" s="145">
        <v>0</v>
      </c>
      <c r="K539" s="146">
        <v>0</v>
      </c>
      <c r="L539" s="146">
        <v>0</v>
      </c>
      <c r="M539" s="148">
        <v>0</v>
      </c>
      <c r="N539" s="145">
        <v>0</v>
      </c>
      <c r="O539" s="146">
        <v>0</v>
      </c>
      <c r="P539" s="146">
        <v>0</v>
      </c>
      <c r="Q539" s="148">
        <v>0</v>
      </c>
    </row>
    <row r="540" spans="1:17" ht="79.5" customHeight="1" x14ac:dyDescent="0.25">
      <c r="A540" s="304"/>
      <c r="B540" s="304"/>
      <c r="C540" s="306"/>
      <c r="D540" s="308"/>
      <c r="E540" s="144" t="s">
        <v>241</v>
      </c>
      <c r="F540" s="145">
        <v>0</v>
      </c>
      <c r="G540" s="150">
        <v>0</v>
      </c>
      <c r="H540" s="146">
        <v>0</v>
      </c>
      <c r="I540" s="147">
        <v>0</v>
      </c>
      <c r="J540" s="145">
        <v>0</v>
      </c>
      <c r="K540" s="146">
        <v>0</v>
      </c>
      <c r="L540" s="146">
        <v>0</v>
      </c>
      <c r="M540" s="148">
        <v>0</v>
      </c>
      <c r="N540" s="145">
        <v>0</v>
      </c>
      <c r="O540" s="146">
        <v>0</v>
      </c>
      <c r="P540" s="146">
        <v>0</v>
      </c>
      <c r="Q540" s="148">
        <v>0</v>
      </c>
    </row>
    <row r="541" spans="1:17" ht="24" x14ac:dyDescent="0.25">
      <c r="A541" s="303" t="s">
        <v>553</v>
      </c>
      <c r="B541" s="303" t="s">
        <v>554</v>
      </c>
      <c r="C541" s="305" t="s">
        <v>544</v>
      </c>
      <c r="D541" s="93" t="s">
        <v>185</v>
      </c>
      <c r="E541" s="144"/>
      <c r="F541" s="145">
        <v>0</v>
      </c>
      <c r="G541" s="150">
        <v>0</v>
      </c>
      <c r="H541" s="146">
        <v>0</v>
      </c>
      <c r="I541" s="147">
        <v>0</v>
      </c>
      <c r="J541" s="145">
        <v>0</v>
      </c>
      <c r="K541" s="146">
        <v>0</v>
      </c>
      <c r="L541" s="146">
        <v>0</v>
      </c>
      <c r="M541" s="148">
        <v>0</v>
      </c>
      <c r="N541" s="145">
        <v>0</v>
      </c>
      <c r="O541" s="146">
        <v>0</v>
      </c>
      <c r="P541" s="146">
        <v>0</v>
      </c>
      <c r="Q541" s="148">
        <v>0</v>
      </c>
    </row>
    <row r="542" spans="1:17" x14ac:dyDescent="0.25">
      <c r="A542" s="304"/>
      <c r="B542" s="304"/>
      <c r="C542" s="306"/>
      <c r="D542" s="307" t="s">
        <v>406</v>
      </c>
      <c r="E542" s="144" t="s">
        <v>240</v>
      </c>
      <c r="F542" s="145">
        <v>0</v>
      </c>
      <c r="G542" s="150">
        <v>0</v>
      </c>
      <c r="H542" s="146">
        <v>0</v>
      </c>
      <c r="I542" s="147">
        <v>0</v>
      </c>
      <c r="J542" s="145">
        <v>0</v>
      </c>
      <c r="K542" s="146">
        <v>0</v>
      </c>
      <c r="L542" s="146">
        <v>0</v>
      </c>
      <c r="M542" s="148">
        <v>0</v>
      </c>
      <c r="N542" s="145">
        <v>0</v>
      </c>
      <c r="O542" s="146">
        <v>0</v>
      </c>
      <c r="P542" s="146">
        <v>0</v>
      </c>
      <c r="Q542" s="148">
        <v>0</v>
      </c>
    </row>
    <row r="543" spans="1:17" ht="105" customHeight="1" x14ac:dyDescent="0.25">
      <c r="A543" s="304"/>
      <c r="B543" s="304"/>
      <c r="C543" s="306"/>
      <c r="D543" s="308"/>
      <c r="E543" s="144" t="s">
        <v>241</v>
      </c>
      <c r="F543" s="145">
        <v>0</v>
      </c>
      <c r="G543" s="150">
        <v>0</v>
      </c>
      <c r="H543" s="146">
        <v>0</v>
      </c>
      <c r="I543" s="147">
        <v>0</v>
      </c>
      <c r="J543" s="145">
        <v>0</v>
      </c>
      <c r="K543" s="146">
        <v>0</v>
      </c>
      <c r="L543" s="146">
        <v>0</v>
      </c>
      <c r="M543" s="148">
        <v>0</v>
      </c>
      <c r="N543" s="145">
        <v>0</v>
      </c>
      <c r="O543" s="146">
        <v>0</v>
      </c>
      <c r="P543" s="146">
        <v>0</v>
      </c>
      <c r="Q543" s="148">
        <v>0</v>
      </c>
    </row>
    <row r="544" spans="1:17" ht="24" x14ac:dyDescent="0.25">
      <c r="A544" s="314" t="s">
        <v>254</v>
      </c>
      <c r="B544" s="303" t="s">
        <v>555</v>
      </c>
      <c r="C544" s="305" t="s">
        <v>556</v>
      </c>
      <c r="D544" s="90" t="s">
        <v>185</v>
      </c>
      <c r="E544" s="135"/>
      <c r="F544" s="136">
        <f>F545</f>
        <v>21549.5</v>
      </c>
      <c r="G544" s="124">
        <f t="shared" ref="G544:I544" si="213">G545</f>
        <v>0</v>
      </c>
      <c r="H544" s="137">
        <f t="shared" si="213"/>
        <v>3950.8</v>
      </c>
      <c r="I544" s="138">
        <f t="shared" si="213"/>
        <v>17598.7</v>
      </c>
      <c r="J544" s="136">
        <f>J545</f>
        <v>21508.9</v>
      </c>
      <c r="K544" s="137">
        <f t="shared" ref="K544:M544" si="214">K545</f>
        <v>0</v>
      </c>
      <c r="L544" s="137">
        <f t="shared" si="214"/>
        <v>3949.2</v>
      </c>
      <c r="M544" s="139">
        <f t="shared" si="214"/>
        <v>17559.7</v>
      </c>
      <c r="N544" s="127">
        <f t="shared" ref="N544:N547" si="215">J544/F544*100</f>
        <v>99.81159655676467</v>
      </c>
      <c r="O544" s="128">
        <v>0</v>
      </c>
      <c r="P544" s="128">
        <f t="shared" ref="P544:Q547" si="216">L544/H544*100</f>
        <v>99.959501873038363</v>
      </c>
      <c r="Q544" s="129">
        <f t="shared" si="216"/>
        <v>99.778392722189707</v>
      </c>
    </row>
    <row r="545" spans="1:17" x14ac:dyDescent="0.25">
      <c r="A545" s="315"/>
      <c r="B545" s="304"/>
      <c r="C545" s="306"/>
      <c r="D545" s="318" t="s">
        <v>406</v>
      </c>
      <c r="E545" s="135" t="s">
        <v>240</v>
      </c>
      <c r="F545" s="136">
        <f>G545+H545+I545</f>
        <v>21549.5</v>
      </c>
      <c r="G545" s="123">
        <f>G546+G547</f>
        <v>0</v>
      </c>
      <c r="H545" s="136">
        <f>H546+H547</f>
        <v>3950.8</v>
      </c>
      <c r="I545" s="164">
        <f>I546+I547</f>
        <v>17598.7</v>
      </c>
      <c r="J545" s="136">
        <f>J549+J552</f>
        <v>21508.9</v>
      </c>
      <c r="K545" s="137">
        <f t="shared" ref="K545:M545" si="217">K549+K552</f>
        <v>0</v>
      </c>
      <c r="L545" s="137">
        <f t="shared" si="217"/>
        <v>3949.2</v>
      </c>
      <c r="M545" s="139">
        <f t="shared" si="217"/>
        <v>17559.7</v>
      </c>
      <c r="N545" s="127">
        <f t="shared" si="215"/>
        <v>99.81159655676467</v>
      </c>
      <c r="O545" s="128">
        <v>0</v>
      </c>
      <c r="P545" s="128">
        <f t="shared" si="216"/>
        <v>99.959501873038363</v>
      </c>
      <c r="Q545" s="129">
        <f t="shared" si="216"/>
        <v>99.778392722189707</v>
      </c>
    </row>
    <row r="546" spans="1:17" x14ac:dyDescent="0.25">
      <c r="A546" s="315"/>
      <c r="B546" s="304"/>
      <c r="C546" s="306"/>
      <c r="D546" s="319"/>
      <c r="E546" s="140" t="s">
        <v>545</v>
      </c>
      <c r="F546" s="136">
        <f t="shared" ref="F546:F547" si="218">G546+H546+I546</f>
        <v>3950.8</v>
      </c>
      <c r="G546" s="124">
        <f t="shared" ref="G546:I546" si="219">G553</f>
        <v>0</v>
      </c>
      <c r="H546" s="137">
        <f t="shared" si="219"/>
        <v>3950.8</v>
      </c>
      <c r="I546" s="138">
        <f t="shared" si="219"/>
        <v>0</v>
      </c>
      <c r="J546" s="136">
        <f>J553</f>
        <v>3949.2</v>
      </c>
      <c r="K546" s="137">
        <f t="shared" ref="K546:M546" si="220">K553</f>
        <v>0</v>
      </c>
      <c r="L546" s="137">
        <f t="shared" si="220"/>
        <v>3949.2</v>
      </c>
      <c r="M546" s="139">
        <f t="shared" si="220"/>
        <v>0</v>
      </c>
      <c r="N546" s="127">
        <f t="shared" si="215"/>
        <v>99.959501873038363</v>
      </c>
      <c r="O546" s="128">
        <v>0</v>
      </c>
      <c r="P546" s="128">
        <f t="shared" si="216"/>
        <v>99.959501873038363</v>
      </c>
      <c r="Q546" s="129">
        <v>0</v>
      </c>
    </row>
    <row r="547" spans="1:17" ht="33" customHeight="1" x14ac:dyDescent="0.25">
      <c r="A547" s="332"/>
      <c r="B547" s="332"/>
      <c r="C547" s="334"/>
      <c r="D547" s="335"/>
      <c r="E547" s="140" t="s">
        <v>546</v>
      </c>
      <c r="F547" s="136">
        <f t="shared" si="218"/>
        <v>17598.7</v>
      </c>
      <c r="G547" s="124">
        <v>0</v>
      </c>
      <c r="H547" s="137">
        <v>0</v>
      </c>
      <c r="I547" s="138">
        <f>I554</f>
        <v>17598.7</v>
      </c>
      <c r="J547" s="136">
        <f>K547+L547+M547</f>
        <v>17559.7</v>
      </c>
      <c r="K547" s="137">
        <f>K554</f>
        <v>0</v>
      </c>
      <c r="L547" s="137">
        <f>L554</f>
        <v>0</v>
      </c>
      <c r="M547" s="139">
        <f>M554</f>
        <v>17559.7</v>
      </c>
      <c r="N547" s="127">
        <f t="shared" si="215"/>
        <v>99.778392722189707</v>
      </c>
      <c r="O547" s="128">
        <v>0</v>
      </c>
      <c r="P547" s="128">
        <v>0</v>
      </c>
      <c r="Q547" s="129">
        <f t="shared" si="216"/>
        <v>99.778392722189707</v>
      </c>
    </row>
    <row r="548" spans="1:17" ht="24" x14ac:dyDescent="0.25">
      <c r="A548" s="303" t="s">
        <v>557</v>
      </c>
      <c r="B548" s="303" t="s">
        <v>558</v>
      </c>
      <c r="C548" s="305" t="s">
        <v>556</v>
      </c>
      <c r="D548" s="93" t="s">
        <v>185</v>
      </c>
      <c r="E548" s="144"/>
      <c r="F548" s="145">
        <v>0</v>
      </c>
      <c r="G548" s="150">
        <v>0</v>
      </c>
      <c r="H548" s="146">
        <v>0</v>
      </c>
      <c r="I548" s="147">
        <v>0</v>
      </c>
      <c r="J548" s="145">
        <v>0</v>
      </c>
      <c r="K548" s="146">
        <v>0</v>
      </c>
      <c r="L548" s="146">
        <v>0</v>
      </c>
      <c r="M548" s="148">
        <v>0</v>
      </c>
      <c r="N548" s="145">
        <v>0</v>
      </c>
      <c r="O548" s="146">
        <v>0</v>
      </c>
      <c r="P548" s="146">
        <v>0</v>
      </c>
      <c r="Q548" s="148">
        <v>0</v>
      </c>
    </row>
    <row r="549" spans="1:17" x14ac:dyDescent="0.25">
      <c r="A549" s="304"/>
      <c r="B549" s="304"/>
      <c r="C549" s="306"/>
      <c r="D549" s="307" t="s">
        <v>406</v>
      </c>
      <c r="E549" s="144" t="s">
        <v>240</v>
      </c>
      <c r="F549" s="145">
        <v>0</v>
      </c>
      <c r="G549" s="150">
        <v>0</v>
      </c>
      <c r="H549" s="146">
        <v>0</v>
      </c>
      <c r="I549" s="147">
        <v>0</v>
      </c>
      <c r="J549" s="145">
        <v>0</v>
      </c>
      <c r="K549" s="146">
        <v>0</v>
      </c>
      <c r="L549" s="146">
        <v>0</v>
      </c>
      <c r="M549" s="148">
        <v>0</v>
      </c>
      <c r="N549" s="145">
        <v>0</v>
      </c>
      <c r="O549" s="146">
        <v>0</v>
      </c>
      <c r="P549" s="146">
        <v>0</v>
      </c>
      <c r="Q549" s="148">
        <v>0</v>
      </c>
    </row>
    <row r="550" spans="1:17" x14ac:dyDescent="0.25">
      <c r="A550" s="304"/>
      <c r="B550" s="304"/>
      <c r="C550" s="306"/>
      <c r="D550" s="308"/>
      <c r="E550" s="144" t="s">
        <v>241</v>
      </c>
      <c r="F550" s="145">
        <v>0</v>
      </c>
      <c r="G550" s="150">
        <v>0</v>
      </c>
      <c r="H550" s="146">
        <v>0</v>
      </c>
      <c r="I550" s="147">
        <v>0</v>
      </c>
      <c r="J550" s="145">
        <v>0</v>
      </c>
      <c r="K550" s="146">
        <v>0</v>
      </c>
      <c r="L550" s="146">
        <v>0</v>
      </c>
      <c r="M550" s="148">
        <v>0</v>
      </c>
      <c r="N550" s="145">
        <v>0</v>
      </c>
      <c r="O550" s="146">
        <v>0</v>
      </c>
      <c r="P550" s="146">
        <v>0</v>
      </c>
      <c r="Q550" s="148">
        <v>0</v>
      </c>
    </row>
    <row r="551" spans="1:17" ht="24" x14ac:dyDescent="0.25">
      <c r="A551" s="303" t="s">
        <v>559</v>
      </c>
      <c r="B551" s="303" t="s">
        <v>560</v>
      </c>
      <c r="C551" s="305" t="s">
        <v>561</v>
      </c>
      <c r="D551" s="93" t="s">
        <v>185</v>
      </c>
      <c r="E551" s="144"/>
      <c r="F551" s="145">
        <f>F552</f>
        <v>21549.5</v>
      </c>
      <c r="G551" s="150">
        <f t="shared" ref="G551:I551" si="221">G552</f>
        <v>0</v>
      </c>
      <c r="H551" s="146">
        <f t="shared" si="221"/>
        <v>3950.8</v>
      </c>
      <c r="I551" s="147">
        <f t="shared" si="221"/>
        <v>17598.7</v>
      </c>
      <c r="J551" s="149">
        <f>J552</f>
        <v>21508.9</v>
      </c>
      <c r="K551" s="150">
        <f t="shared" ref="K551:M552" si="222">K552</f>
        <v>0</v>
      </c>
      <c r="L551" s="150">
        <f t="shared" si="222"/>
        <v>3949.2</v>
      </c>
      <c r="M551" s="151">
        <f t="shared" si="222"/>
        <v>17559.7</v>
      </c>
      <c r="N551" s="152">
        <f>J551/F551*100</f>
        <v>99.81159655676467</v>
      </c>
      <c r="O551" s="153">
        <v>0</v>
      </c>
      <c r="P551" s="153">
        <f t="shared" ref="P551:Q553" si="223">L551/H551*100</f>
        <v>99.959501873038363</v>
      </c>
      <c r="Q551" s="154">
        <f>M551/I551*100</f>
        <v>99.778392722189707</v>
      </c>
    </row>
    <row r="552" spans="1:17" x14ac:dyDescent="0.25">
      <c r="A552" s="304"/>
      <c r="B552" s="304"/>
      <c r="C552" s="306"/>
      <c r="D552" s="307" t="s">
        <v>406</v>
      </c>
      <c r="E552" s="144" t="s">
        <v>240</v>
      </c>
      <c r="F552" s="145">
        <f>G552+H552+I552</f>
        <v>21549.5</v>
      </c>
      <c r="G552" s="150">
        <f>G553+G554</f>
        <v>0</v>
      </c>
      <c r="H552" s="146">
        <f t="shared" ref="H552:I552" si="224">H553+H554</f>
        <v>3950.8</v>
      </c>
      <c r="I552" s="146">
        <f t="shared" si="224"/>
        <v>17598.7</v>
      </c>
      <c r="J552" s="149">
        <f>K552+L552+M552</f>
        <v>21508.9</v>
      </c>
      <c r="K552" s="150">
        <f t="shared" si="222"/>
        <v>0</v>
      </c>
      <c r="L552" s="150">
        <f>L553+L554</f>
        <v>3949.2</v>
      </c>
      <c r="M552" s="151">
        <f>M553+M554</f>
        <v>17559.7</v>
      </c>
      <c r="N552" s="152">
        <f t="shared" ref="N552:N557" si="225">J552/F552*100</f>
        <v>99.81159655676467</v>
      </c>
      <c r="O552" s="153">
        <v>0</v>
      </c>
      <c r="P552" s="153">
        <f t="shared" si="223"/>
        <v>99.959501873038363</v>
      </c>
      <c r="Q552" s="154">
        <f t="shared" si="223"/>
        <v>99.778392722189707</v>
      </c>
    </row>
    <row r="553" spans="1:17" x14ac:dyDescent="0.25">
      <c r="A553" s="304"/>
      <c r="B553" s="304"/>
      <c r="C553" s="306"/>
      <c r="D553" s="308"/>
      <c r="E553" s="155" t="s">
        <v>562</v>
      </c>
      <c r="F553" s="145">
        <f>G553+H553+I553</f>
        <v>3950.8</v>
      </c>
      <c r="G553" s="150">
        <v>0</v>
      </c>
      <c r="H553" s="146">
        <v>3950.8</v>
      </c>
      <c r="I553" s="147">
        <v>0</v>
      </c>
      <c r="J553" s="149">
        <f>K553+L553+M553</f>
        <v>3949.2</v>
      </c>
      <c r="K553" s="156">
        <v>0</v>
      </c>
      <c r="L553" s="150">
        <v>3949.2</v>
      </c>
      <c r="M553" s="151">
        <v>0</v>
      </c>
      <c r="N553" s="152">
        <f t="shared" si="225"/>
        <v>99.959501873038363</v>
      </c>
      <c r="O553" s="153">
        <v>0</v>
      </c>
      <c r="P553" s="153">
        <f t="shared" si="223"/>
        <v>99.959501873038363</v>
      </c>
      <c r="Q553" s="154">
        <v>0</v>
      </c>
    </row>
    <row r="554" spans="1:17" ht="69" customHeight="1" x14ac:dyDescent="0.25">
      <c r="A554" s="332"/>
      <c r="B554" s="332"/>
      <c r="C554" s="165"/>
      <c r="D554" s="335"/>
      <c r="E554" s="155" t="s">
        <v>546</v>
      </c>
      <c r="F554" s="145">
        <f>G554+H554+I554</f>
        <v>17598.7</v>
      </c>
      <c r="G554" s="150">
        <v>0</v>
      </c>
      <c r="H554" s="146">
        <v>0</v>
      </c>
      <c r="I554" s="147">
        <v>17598.7</v>
      </c>
      <c r="J554" s="149">
        <f>K554+L554+M554</f>
        <v>17559.7</v>
      </c>
      <c r="K554" s="156">
        <v>0</v>
      </c>
      <c r="L554" s="150">
        <v>0</v>
      </c>
      <c r="M554" s="151">
        <v>17559.7</v>
      </c>
      <c r="N554" s="152">
        <f t="shared" si="225"/>
        <v>99.778392722189707</v>
      </c>
      <c r="O554" s="153">
        <v>0</v>
      </c>
      <c r="P554" s="153">
        <v>0</v>
      </c>
      <c r="Q554" s="154">
        <f t="shared" ref="Q554:Q557" si="226">M554/I554*100</f>
        <v>99.778392722189707</v>
      </c>
    </row>
    <row r="555" spans="1:17" ht="24" x14ac:dyDescent="0.25">
      <c r="A555" s="314" t="s">
        <v>256</v>
      </c>
      <c r="B555" s="303" t="s">
        <v>563</v>
      </c>
      <c r="C555" s="305" t="s">
        <v>564</v>
      </c>
      <c r="D555" s="90" t="s">
        <v>185</v>
      </c>
      <c r="E555" s="135"/>
      <c r="F555" s="136">
        <f>F557</f>
        <v>59868.5</v>
      </c>
      <c r="G555" s="124">
        <f t="shared" ref="G555:I555" si="227">G557</f>
        <v>0</v>
      </c>
      <c r="H555" s="137">
        <f t="shared" si="227"/>
        <v>0</v>
      </c>
      <c r="I555" s="138">
        <f t="shared" si="227"/>
        <v>59868.5</v>
      </c>
      <c r="J555" s="136">
        <f>J557</f>
        <v>8637</v>
      </c>
      <c r="K555" s="137">
        <f t="shared" ref="K555:M555" si="228">K557</f>
        <v>0</v>
      </c>
      <c r="L555" s="137">
        <f t="shared" si="228"/>
        <v>0</v>
      </c>
      <c r="M555" s="139">
        <f t="shared" si="228"/>
        <v>8637</v>
      </c>
      <c r="N555" s="127">
        <f t="shared" si="225"/>
        <v>14.426618338525268</v>
      </c>
      <c r="O555" s="128">
        <v>0</v>
      </c>
      <c r="P555" s="128">
        <v>0</v>
      </c>
      <c r="Q555" s="129">
        <f t="shared" si="226"/>
        <v>14.426618338525268</v>
      </c>
    </row>
    <row r="556" spans="1:17" x14ac:dyDescent="0.25">
      <c r="A556" s="315"/>
      <c r="B556" s="304"/>
      <c r="C556" s="306"/>
      <c r="D556" s="318" t="s">
        <v>406</v>
      </c>
      <c r="E556" s="135" t="s">
        <v>240</v>
      </c>
      <c r="F556" s="136">
        <f>F559+F562</f>
        <v>59868.5</v>
      </c>
      <c r="G556" s="124">
        <f t="shared" ref="G556:I556" si="229">G559+G562</f>
        <v>0</v>
      </c>
      <c r="H556" s="137">
        <f t="shared" si="229"/>
        <v>0</v>
      </c>
      <c r="I556" s="138">
        <f t="shared" si="229"/>
        <v>59868.5</v>
      </c>
      <c r="J556" s="136">
        <f>J559+J562</f>
        <v>8637</v>
      </c>
      <c r="K556" s="137">
        <f t="shared" ref="K556:M556" si="230">K559+K562</f>
        <v>0</v>
      </c>
      <c r="L556" s="137">
        <f t="shared" si="230"/>
        <v>0</v>
      </c>
      <c r="M556" s="139">
        <f t="shared" si="230"/>
        <v>8637</v>
      </c>
      <c r="N556" s="127">
        <f t="shared" si="225"/>
        <v>14.426618338525268</v>
      </c>
      <c r="O556" s="128">
        <v>0</v>
      </c>
      <c r="P556" s="128">
        <v>0</v>
      </c>
      <c r="Q556" s="129">
        <f t="shared" si="226"/>
        <v>14.426618338525268</v>
      </c>
    </row>
    <row r="557" spans="1:17" ht="48.75" customHeight="1" x14ac:dyDescent="0.25">
      <c r="A557" s="315"/>
      <c r="B557" s="304"/>
      <c r="C557" s="306"/>
      <c r="D557" s="319"/>
      <c r="E557" s="140" t="s">
        <v>547</v>
      </c>
      <c r="F557" s="136">
        <f>F563</f>
        <v>59868.5</v>
      </c>
      <c r="G557" s="124">
        <f t="shared" ref="G557:I557" si="231">G563</f>
        <v>0</v>
      </c>
      <c r="H557" s="137">
        <f t="shared" si="231"/>
        <v>0</v>
      </c>
      <c r="I557" s="138">
        <f t="shared" si="231"/>
        <v>59868.5</v>
      </c>
      <c r="J557" s="136">
        <f>J563</f>
        <v>8637</v>
      </c>
      <c r="K557" s="137">
        <f t="shared" ref="K557:M557" si="232">K563</f>
        <v>0</v>
      </c>
      <c r="L557" s="137">
        <f t="shared" si="232"/>
        <v>0</v>
      </c>
      <c r="M557" s="139">
        <f t="shared" si="232"/>
        <v>8637</v>
      </c>
      <c r="N557" s="127">
        <f t="shared" si="225"/>
        <v>14.426618338525268</v>
      </c>
      <c r="O557" s="128">
        <v>0</v>
      </c>
      <c r="P557" s="128">
        <v>0</v>
      </c>
      <c r="Q557" s="129">
        <f t="shared" si="226"/>
        <v>14.426618338525268</v>
      </c>
    </row>
    <row r="558" spans="1:17" ht="24" x14ac:dyDescent="0.25">
      <c r="A558" s="303" t="s">
        <v>565</v>
      </c>
      <c r="B558" s="303" t="s">
        <v>566</v>
      </c>
      <c r="C558" s="305" t="s">
        <v>564</v>
      </c>
      <c r="D558" s="93" t="s">
        <v>185</v>
      </c>
      <c r="E558" s="144"/>
      <c r="F558" s="145">
        <v>0</v>
      </c>
      <c r="G558" s="150">
        <v>0</v>
      </c>
      <c r="H558" s="146">
        <v>0</v>
      </c>
      <c r="I558" s="147">
        <v>0</v>
      </c>
      <c r="J558" s="145">
        <v>0</v>
      </c>
      <c r="K558" s="146">
        <v>0</v>
      </c>
      <c r="L558" s="146">
        <v>0</v>
      </c>
      <c r="M558" s="148">
        <v>0</v>
      </c>
      <c r="N558" s="145">
        <v>0</v>
      </c>
      <c r="O558" s="146">
        <v>0</v>
      </c>
      <c r="P558" s="146">
        <v>0</v>
      </c>
      <c r="Q558" s="148">
        <v>0</v>
      </c>
    </row>
    <row r="559" spans="1:17" x14ac:dyDescent="0.25">
      <c r="A559" s="304"/>
      <c r="B559" s="304"/>
      <c r="C559" s="306"/>
      <c r="D559" s="307" t="s">
        <v>406</v>
      </c>
      <c r="E559" s="144" t="s">
        <v>240</v>
      </c>
      <c r="F559" s="145">
        <v>0</v>
      </c>
      <c r="G559" s="150">
        <v>0</v>
      </c>
      <c r="H559" s="146">
        <v>0</v>
      </c>
      <c r="I559" s="147">
        <v>0</v>
      </c>
      <c r="J559" s="145">
        <v>0</v>
      </c>
      <c r="K559" s="146">
        <v>0</v>
      </c>
      <c r="L559" s="146">
        <v>0</v>
      </c>
      <c r="M559" s="148">
        <v>0</v>
      </c>
      <c r="N559" s="145">
        <v>0</v>
      </c>
      <c r="O559" s="146">
        <v>0</v>
      </c>
      <c r="P559" s="146">
        <v>0</v>
      </c>
      <c r="Q559" s="148">
        <v>0</v>
      </c>
    </row>
    <row r="560" spans="1:17" x14ac:dyDescent="0.25">
      <c r="A560" s="304"/>
      <c r="B560" s="304"/>
      <c r="C560" s="306"/>
      <c r="D560" s="308"/>
      <c r="E560" s="144" t="s">
        <v>241</v>
      </c>
      <c r="F560" s="145">
        <v>0</v>
      </c>
      <c r="G560" s="150">
        <v>0</v>
      </c>
      <c r="H560" s="146">
        <v>0</v>
      </c>
      <c r="I560" s="147">
        <v>0</v>
      </c>
      <c r="J560" s="145">
        <v>0</v>
      </c>
      <c r="K560" s="146">
        <v>0</v>
      </c>
      <c r="L560" s="146">
        <v>0</v>
      </c>
      <c r="M560" s="148">
        <v>0</v>
      </c>
      <c r="N560" s="145">
        <v>0</v>
      </c>
      <c r="O560" s="146">
        <v>0</v>
      </c>
      <c r="P560" s="146">
        <v>0</v>
      </c>
      <c r="Q560" s="148">
        <v>0</v>
      </c>
    </row>
    <row r="561" spans="1:17" ht="24" x14ac:dyDescent="0.25">
      <c r="A561" s="303" t="s">
        <v>567</v>
      </c>
      <c r="B561" s="303" t="s">
        <v>568</v>
      </c>
      <c r="C561" s="305" t="s">
        <v>569</v>
      </c>
      <c r="D561" s="93" t="s">
        <v>185</v>
      </c>
      <c r="E561" s="144"/>
      <c r="F561" s="145">
        <f>F562</f>
        <v>59868.5</v>
      </c>
      <c r="G561" s="150">
        <f t="shared" ref="G561:I562" si="233">G562</f>
        <v>0</v>
      </c>
      <c r="H561" s="146">
        <f t="shared" si="233"/>
        <v>0</v>
      </c>
      <c r="I561" s="147">
        <f t="shared" si="233"/>
        <v>59868.5</v>
      </c>
      <c r="J561" s="149">
        <f>J562</f>
        <v>8637</v>
      </c>
      <c r="K561" s="150">
        <f t="shared" ref="K561:M562" si="234">K562</f>
        <v>0</v>
      </c>
      <c r="L561" s="150">
        <f t="shared" si="234"/>
        <v>0</v>
      </c>
      <c r="M561" s="151">
        <f t="shared" si="234"/>
        <v>8637</v>
      </c>
      <c r="N561" s="152">
        <f t="shared" ref="N561:N563" si="235">J561/F561*100</f>
        <v>14.426618338525268</v>
      </c>
      <c r="O561" s="153">
        <v>0</v>
      </c>
      <c r="P561" s="153">
        <v>0</v>
      </c>
      <c r="Q561" s="154">
        <f t="shared" ref="Q561:Q563" si="236">M561/I561*100</f>
        <v>14.426618338525268</v>
      </c>
    </row>
    <row r="562" spans="1:17" x14ac:dyDescent="0.25">
      <c r="A562" s="304"/>
      <c r="B562" s="304"/>
      <c r="C562" s="306"/>
      <c r="D562" s="307" t="s">
        <v>406</v>
      </c>
      <c r="E562" s="144" t="s">
        <v>240</v>
      </c>
      <c r="F562" s="145">
        <f>G562+H562+I562</f>
        <v>59868.5</v>
      </c>
      <c r="G562" s="150">
        <f t="shared" si="233"/>
        <v>0</v>
      </c>
      <c r="H562" s="146">
        <f t="shared" si="233"/>
        <v>0</v>
      </c>
      <c r="I562" s="147">
        <f t="shared" si="233"/>
        <v>59868.5</v>
      </c>
      <c r="J562" s="149">
        <f>K562+L562+M562</f>
        <v>8637</v>
      </c>
      <c r="K562" s="150">
        <f>K563</f>
        <v>0</v>
      </c>
      <c r="L562" s="150">
        <f t="shared" si="234"/>
        <v>0</v>
      </c>
      <c r="M562" s="151">
        <f t="shared" si="234"/>
        <v>8637</v>
      </c>
      <c r="N562" s="152">
        <f t="shared" si="235"/>
        <v>14.426618338525268</v>
      </c>
      <c r="O562" s="153">
        <v>0</v>
      </c>
      <c r="P562" s="153">
        <v>0</v>
      </c>
      <c r="Q562" s="154">
        <f t="shared" si="236"/>
        <v>14.426618338525268</v>
      </c>
    </row>
    <row r="563" spans="1:17" ht="113.25" customHeight="1" x14ac:dyDescent="0.25">
      <c r="A563" s="304"/>
      <c r="B563" s="304"/>
      <c r="C563" s="306"/>
      <c r="D563" s="308"/>
      <c r="E563" s="155" t="s">
        <v>547</v>
      </c>
      <c r="F563" s="145">
        <f>G563+H563+I563</f>
        <v>59868.5</v>
      </c>
      <c r="G563" s="150">
        <v>0</v>
      </c>
      <c r="H563" s="146">
        <v>0</v>
      </c>
      <c r="I563" s="147">
        <v>59868.5</v>
      </c>
      <c r="J563" s="149">
        <f>K563+L563+M563</f>
        <v>8637</v>
      </c>
      <c r="K563" s="166">
        <v>0</v>
      </c>
      <c r="L563" s="166">
        <v>0</v>
      </c>
      <c r="M563" s="151">
        <v>8637</v>
      </c>
      <c r="N563" s="152">
        <f t="shared" si="235"/>
        <v>14.426618338525268</v>
      </c>
      <c r="O563" s="153">
        <v>0</v>
      </c>
      <c r="P563" s="153">
        <v>0</v>
      </c>
      <c r="Q563" s="154">
        <f t="shared" si="236"/>
        <v>14.426618338525268</v>
      </c>
    </row>
    <row r="564" spans="1:17" ht="24" x14ac:dyDescent="0.25">
      <c r="A564" s="303" t="s">
        <v>570</v>
      </c>
      <c r="B564" s="303" t="s">
        <v>571</v>
      </c>
      <c r="C564" s="305" t="s">
        <v>572</v>
      </c>
      <c r="D564" s="93" t="s">
        <v>185</v>
      </c>
      <c r="E564" s="144"/>
      <c r="F564" s="145">
        <v>0</v>
      </c>
      <c r="G564" s="150">
        <v>0</v>
      </c>
      <c r="H564" s="146">
        <v>0</v>
      </c>
      <c r="I564" s="147">
        <v>0</v>
      </c>
      <c r="J564" s="145">
        <v>0</v>
      </c>
      <c r="K564" s="146">
        <v>0</v>
      </c>
      <c r="L564" s="146">
        <v>0</v>
      </c>
      <c r="M564" s="148">
        <v>0</v>
      </c>
      <c r="N564" s="145">
        <v>0</v>
      </c>
      <c r="O564" s="146">
        <v>0</v>
      </c>
      <c r="P564" s="146">
        <v>0</v>
      </c>
      <c r="Q564" s="148">
        <v>0</v>
      </c>
    </row>
    <row r="565" spans="1:17" x14ac:dyDescent="0.25">
      <c r="A565" s="304"/>
      <c r="B565" s="304"/>
      <c r="C565" s="306"/>
      <c r="D565" s="307" t="s">
        <v>406</v>
      </c>
      <c r="E565" s="144" t="s">
        <v>240</v>
      </c>
      <c r="F565" s="145">
        <v>0</v>
      </c>
      <c r="G565" s="150">
        <v>0</v>
      </c>
      <c r="H565" s="146">
        <v>0</v>
      </c>
      <c r="I565" s="147">
        <v>0</v>
      </c>
      <c r="J565" s="145">
        <v>0</v>
      </c>
      <c r="K565" s="146">
        <v>0</v>
      </c>
      <c r="L565" s="146">
        <v>0</v>
      </c>
      <c r="M565" s="148">
        <v>0</v>
      </c>
      <c r="N565" s="145">
        <v>0</v>
      </c>
      <c r="O565" s="146">
        <v>0</v>
      </c>
      <c r="P565" s="146">
        <v>0</v>
      </c>
      <c r="Q565" s="148">
        <v>0</v>
      </c>
    </row>
    <row r="566" spans="1:17" ht="111.75" customHeight="1" x14ac:dyDescent="0.25">
      <c r="A566" s="304"/>
      <c r="B566" s="304"/>
      <c r="C566" s="306"/>
      <c r="D566" s="308"/>
      <c r="E566" s="144" t="s">
        <v>241</v>
      </c>
      <c r="F566" s="145">
        <v>0</v>
      </c>
      <c r="G566" s="150">
        <v>0</v>
      </c>
      <c r="H566" s="146">
        <v>0</v>
      </c>
      <c r="I566" s="147">
        <v>0</v>
      </c>
      <c r="J566" s="145">
        <v>0</v>
      </c>
      <c r="K566" s="146">
        <v>0</v>
      </c>
      <c r="L566" s="146">
        <v>0</v>
      </c>
      <c r="M566" s="148">
        <v>0</v>
      </c>
      <c r="N566" s="145">
        <v>0</v>
      </c>
      <c r="O566" s="146">
        <v>0</v>
      </c>
      <c r="P566" s="146">
        <v>0</v>
      </c>
      <c r="Q566" s="148">
        <v>0</v>
      </c>
    </row>
    <row r="567" spans="1:17" ht="24" x14ac:dyDescent="0.25">
      <c r="A567" s="303" t="s">
        <v>573</v>
      </c>
      <c r="B567" s="303" t="s">
        <v>574</v>
      </c>
      <c r="C567" s="305" t="s">
        <v>575</v>
      </c>
      <c r="D567" s="93" t="s">
        <v>185</v>
      </c>
      <c r="E567" s="144"/>
      <c r="F567" s="145">
        <v>0</v>
      </c>
      <c r="G567" s="150">
        <v>0</v>
      </c>
      <c r="H567" s="146">
        <v>0</v>
      </c>
      <c r="I567" s="147">
        <v>0</v>
      </c>
      <c r="J567" s="145">
        <v>0</v>
      </c>
      <c r="K567" s="146">
        <v>0</v>
      </c>
      <c r="L567" s="146">
        <v>0</v>
      </c>
      <c r="M567" s="148">
        <v>0</v>
      </c>
      <c r="N567" s="145">
        <v>0</v>
      </c>
      <c r="O567" s="146">
        <v>0</v>
      </c>
      <c r="P567" s="146">
        <v>0</v>
      </c>
      <c r="Q567" s="148">
        <v>0</v>
      </c>
    </row>
    <row r="568" spans="1:17" x14ac:dyDescent="0.25">
      <c r="A568" s="304"/>
      <c r="B568" s="304"/>
      <c r="C568" s="306"/>
      <c r="D568" s="307" t="s">
        <v>406</v>
      </c>
      <c r="E568" s="144" t="s">
        <v>240</v>
      </c>
      <c r="F568" s="145">
        <v>0</v>
      </c>
      <c r="G568" s="150">
        <v>0</v>
      </c>
      <c r="H568" s="146">
        <v>0</v>
      </c>
      <c r="I568" s="147">
        <v>0</v>
      </c>
      <c r="J568" s="145">
        <v>0</v>
      </c>
      <c r="K568" s="146">
        <v>0</v>
      </c>
      <c r="L568" s="146">
        <v>0</v>
      </c>
      <c r="M568" s="148">
        <v>0</v>
      </c>
      <c r="N568" s="145">
        <v>0</v>
      </c>
      <c r="O568" s="146">
        <v>0</v>
      </c>
      <c r="P568" s="146">
        <v>0</v>
      </c>
      <c r="Q568" s="148">
        <v>0</v>
      </c>
    </row>
    <row r="569" spans="1:17" ht="122.25" customHeight="1" x14ac:dyDescent="0.25">
      <c r="A569" s="304"/>
      <c r="B569" s="304"/>
      <c r="C569" s="306"/>
      <c r="D569" s="308"/>
      <c r="E569" s="144" t="s">
        <v>241</v>
      </c>
      <c r="F569" s="145">
        <v>0</v>
      </c>
      <c r="G569" s="150">
        <v>0</v>
      </c>
      <c r="H569" s="146">
        <v>0</v>
      </c>
      <c r="I569" s="147">
        <v>0</v>
      </c>
      <c r="J569" s="145">
        <v>0</v>
      </c>
      <c r="K569" s="146">
        <v>0</v>
      </c>
      <c r="L569" s="146">
        <v>0</v>
      </c>
      <c r="M569" s="148">
        <v>0</v>
      </c>
      <c r="N569" s="145">
        <v>0</v>
      </c>
      <c r="O569" s="146">
        <v>0</v>
      </c>
      <c r="P569" s="146">
        <v>0</v>
      </c>
      <c r="Q569" s="148">
        <v>0</v>
      </c>
    </row>
    <row r="570" spans="1:17" ht="24" x14ac:dyDescent="0.25">
      <c r="A570" s="314" t="s">
        <v>262</v>
      </c>
      <c r="B570" s="303" t="s">
        <v>576</v>
      </c>
      <c r="C570" s="305" t="s">
        <v>577</v>
      </c>
      <c r="D570" s="90" t="s">
        <v>185</v>
      </c>
      <c r="E570" s="135"/>
      <c r="F570" s="136">
        <f>F571</f>
        <v>770</v>
      </c>
      <c r="G570" s="124">
        <f t="shared" ref="G570:I570" si="237">G571</f>
        <v>0</v>
      </c>
      <c r="H570" s="137">
        <f t="shared" si="237"/>
        <v>0</v>
      </c>
      <c r="I570" s="138">
        <f t="shared" si="237"/>
        <v>770</v>
      </c>
      <c r="J570" s="136">
        <f>J571</f>
        <v>770</v>
      </c>
      <c r="K570" s="137">
        <f t="shared" ref="K570:M570" si="238">K571</f>
        <v>0</v>
      </c>
      <c r="L570" s="137">
        <f t="shared" si="238"/>
        <v>0</v>
      </c>
      <c r="M570" s="139">
        <f t="shared" si="238"/>
        <v>770</v>
      </c>
      <c r="N570" s="127">
        <f t="shared" ref="N570:N572" si="239">J570/F570*100</f>
        <v>100</v>
      </c>
      <c r="O570" s="128">
        <v>0</v>
      </c>
      <c r="P570" s="128">
        <v>0</v>
      </c>
      <c r="Q570" s="129">
        <f t="shared" ref="Q570:Q572" si="240">M570/I570*100</f>
        <v>100</v>
      </c>
    </row>
    <row r="571" spans="1:17" x14ac:dyDescent="0.25">
      <c r="A571" s="315"/>
      <c r="B571" s="304"/>
      <c r="C571" s="306"/>
      <c r="D571" s="318" t="s">
        <v>406</v>
      </c>
      <c r="E571" s="135" t="s">
        <v>240</v>
      </c>
      <c r="F571" s="136">
        <f>F574+F577</f>
        <v>770</v>
      </c>
      <c r="G571" s="124">
        <f t="shared" ref="G571:I571" si="241">G574+G577</f>
        <v>0</v>
      </c>
      <c r="H571" s="137">
        <f t="shared" si="241"/>
        <v>0</v>
      </c>
      <c r="I571" s="138">
        <f t="shared" si="241"/>
        <v>770</v>
      </c>
      <c r="J571" s="136">
        <f>J574+J577</f>
        <v>770</v>
      </c>
      <c r="K571" s="137">
        <f t="shared" ref="K571:M571" si="242">K574+K577</f>
        <v>0</v>
      </c>
      <c r="L571" s="137">
        <f t="shared" si="242"/>
        <v>0</v>
      </c>
      <c r="M571" s="139">
        <f t="shared" si="242"/>
        <v>770</v>
      </c>
      <c r="N571" s="127">
        <f t="shared" si="239"/>
        <v>100</v>
      </c>
      <c r="O571" s="137">
        <v>0</v>
      </c>
      <c r="P571" s="137">
        <v>0</v>
      </c>
      <c r="Q571" s="129">
        <f t="shared" si="240"/>
        <v>100</v>
      </c>
    </row>
    <row r="572" spans="1:17" ht="84.75" customHeight="1" x14ac:dyDescent="0.25">
      <c r="A572" s="315"/>
      <c r="B572" s="304"/>
      <c r="C572" s="306"/>
      <c r="D572" s="319"/>
      <c r="E572" s="140" t="s">
        <v>548</v>
      </c>
      <c r="F572" s="136">
        <f>F578</f>
        <v>770</v>
      </c>
      <c r="G572" s="124">
        <f t="shared" ref="G572:I572" si="243">G578</f>
        <v>0</v>
      </c>
      <c r="H572" s="137">
        <f t="shared" si="243"/>
        <v>0</v>
      </c>
      <c r="I572" s="138">
        <f t="shared" si="243"/>
        <v>770</v>
      </c>
      <c r="J572" s="136">
        <f>J578</f>
        <v>770</v>
      </c>
      <c r="K572" s="137">
        <f t="shared" ref="K572:M572" si="244">K578</f>
        <v>0</v>
      </c>
      <c r="L572" s="137">
        <f t="shared" si="244"/>
        <v>0</v>
      </c>
      <c r="M572" s="139">
        <f t="shared" si="244"/>
        <v>770</v>
      </c>
      <c r="N572" s="127">
        <f t="shared" si="239"/>
        <v>100</v>
      </c>
      <c r="O572" s="137">
        <v>0</v>
      </c>
      <c r="P572" s="137">
        <v>0</v>
      </c>
      <c r="Q572" s="129">
        <f t="shared" si="240"/>
        <v>100</v>
      </c>
    </row>
    <row r="573" spans="1:17" ht="24" x14ac:dyDescent="0.25">
      <c r="A573" s="303" t="s">
        <v>578</v>
      </c>
      <c r="B573" s="303" t="s">
        <v>579</v>
      </c>
      <c r="C573" s="305" t="s">
        <v>580</v>
      </c>
      <c r="D573" s="93" t="s">
        <v>185</v>
      </c>
      <c r="E573" s="144"/>
      <c r="F573" s="145">
        <v>0</v>
      </c>
      <c r="G573" s="150">
        <v>0</v>
      </c>
      <c r="H573" s="146">
        <v>0</v>
      </c>
      <c r="I573" s="147">
        <v>0</v>
      </c>
      <c r="J573" s="145">
        <v>0</v>
      </c>
      <c r="K573" s="146">
        <v>0</v>
      </c>
      <c r="L573" s="146">
        <v>0</v>
      </c>
      <c r="M573" s="148">
        <v>0</v>
      </c>
      <c r="N573" s="145">
        <v>0</v>
      </c>
      <c r="O573" s="146">
        <v>0</v>
      </c>
      <c r="P573" s="146">
        <v>0</v>
      </c>
      <c r="Q573" s="148">
        <v>0</v>
      </c>
    </row>
    <row r="574" spans="1:17" x14ac:dyDescent="0.25">
      <c r="A574" s="304"/>
      <c r="B574" s="304"/>
      <c r="C574" s="306"/>
      <c r="D574" s="307" t="s">
        <v>406</v>
      </c>
      <c r="E574" s="144" t="s">
        <v>240</v>
      </c>
      <c r="F574" s="145">
        <v>0</v>
      </c>
      <c r="G574" s="150">
        <v>0</v>
      </c>
      <c r="H574" s="146">
        <v>0</v>
      </c>
      <c r="I574" s="147">
        <v>0</v>
      </c>
      <c r="J574" s="145">
        <v>0</v>
      </c>
      <c r="K574" s="146">
        <v>0</v>
      </c>
      <c r="L574" s="146">
        <v>0</v>
      </c>
      <c r="M574" s="148">
        <v>0</v>
      </c>
      <c r="N574" s="145">
        <v>0</v>
      </c>
      <c r="O574" s="146">
        <v>0</v>
      </c>
      <c r="P574" s="146">
        <v>0</v>
      </c>
      <c r="Q574" s="148">
        <v>0</v>
      </c>
    </row>
    <row r="575" spans="1:17" ht="84.75" customHeight="1" x14ac:dyDescent="0.25">
      <c r="A575" s="304"/>
      <c r="B575" s="304"/>
      <c r="C575" s="306"/>
      <c r="D575" s="308"/>
      <c r="E575" s="144" t="s">
        <v>241</v>
      </c>
      <c r="F575" s="145">
        <v>0</v>
      </c>
      <c r="G575" s="150">
        <v>0</v>
      </c>
      <c r="H575" s="146">
        <v>0</v>
      </c>
      <c r="I575" s="147">
        <v>0</v>
      </c>
      <c r="J575" s="145">
        <v>0</v>
      </c>
      <c r="K575" s="146">
        <v>0</v>
      </c>
      <c r="L575" s="146">
        <v>0</v>
      </c>
      <c r="M575" s="148">
        <v>0</v>
      </c>
      <c r="N575" s="145">
        <v>0</v>
      </c>
      <c r="O575" s="146">
        <v>0</v>
      </c>
      <c r="P575" s="146">
        <v>0</v>
      </c>
      <c r="Q575" s="148">
        <v>0</v>
      </c>
    </row>
    <row r="576" spans="1:17" ht="24" x14ac:dyDescent="0.25">
      <c r="A576" s="303" t="s">
        <v>581</v>
      </c>
      <c r="B576" s="303" t="s">
        <v>582</v>
      </c>
      <c r="C576" s="305" t="s">
        <v>583</v>
      </c>
      <c r="D576" s="93" t="s">
        <v>185</v>
      </c>
      <c r="E576" s="144"/>
      <c r="F576" s="145">
        <f>F577</f>
        <v>770</v>
      </c>
      <c r="G576" s="150">
        <f t="shared" ref="G576:I577" si="245">G577</f>
        <v>0</v>
      </c>
      <c r="H576" s="146">
        <f t="shared" si="245"/>
        <v>0</v>
      </c>
      <c r="I576" s="147">
        <f t="shared" si="245"/>
        <v>770</v>
      </c>
      <c r="J576" s="145">
        <f>J577</f>
        <v>770</v>
      </c>
      <c r="K576" s="146">
        <f t="shared" ref="K576:M577" si="246">K577</f>
        <v>0</v>
      </c>
      <c r="L576" s="146">
        <f t="shared" si="246"/>
        <v>0</v>
      </c>
      <c r="M576" s="148">
        <f t="shared" si="246"/>
        <v>770</v>
      </c>
      <c r="N576" s="152">
        <f t="shared" ref="N576:N602" si="247">J576/F576*100</f>
        <v>100</v>
      </c>
      <c r="O576" s="153">
        <v>0</v>
      </c>
      <c r="P576" s="153">
        <v>0</v>
      </c>
      <c r="Q576" s="154">
        <f t="shared" ref="Q576:Q602" si="248">M576/I576*100</f>
        <v>100</v>
      </c>
    </row>
    <row r="577" spans="1:17" x14ac:dyDescent="0.25">
      <c r="A577" s="304"/>
      <c r="B577" s="304"/>
      <c r="C577" s="306"/>
      <c r="D577" s="307" t="s">
        <v>406</v>
      </c>
      <c r="E577" s="144" t="s">
        <v>240</v>
      </c>
      <c r="F577" s="145">
        <f>G577+H577+I577</f>
        <v>770</v>
      </c>
      <c r="G577" s="150">
        <f>G578</f>
        <v>0</v>
      </c>
      <c r="H577" s="146">
        <f t="shared" si="245"/>
        <v>0</v>
      </c>
      <c r="I577" s="147">
        <f t="shared" si="245"/>
        <v>770</v>
      </c>
      <c r="J577" s="145">
        <f>J578</f>
        <v>770</v>
      </c>
      <c r="K577" s="146">
        <f t="shared" si="246"/>
        <v>0</v>
      </c>
      <c r="L577" s="146">
        <f t="shared" si="246"/>
        <v>0</v>
      </c>
      <c r="M577" s="148">
        <f t="shared" si="246"/>
        <v>770</v>
      </c>
      <c r="N577" s="152">
        <f t="shared" si="247"/>
        <v>100</v>
      </c>
      <c r="O577" s="153">
        <v>0</v>
      </c>
      <c r="P577" s="167">
        <v>0</v>
      </c>
      <c r="Q577" s="154">
        <f t="shared" si="248"/>
        <v>100</v>
      </c>
    </row>
    <row r="578" spans="1:17" ht="56.25" customHeight="1" x14ac:dyDescent="0.25">
      <c r="A578" s="304"/>
      <c r="B578" s="304"/>
      <c r="C578" s="306"/>
      <c r="D578" s="308"/>
      <c r="E578" s="155" t="s">
        <v>548</v>
      </c>
      <c r="F578" s="145">
        <f>G578+H578+I578</f>
        <v>770</v>
      </c>
      <c r="G578" s="150">
        <v>0</v>
      </c>
      <c r="H578" s="146">
        <v>0</v>
      </c>
      <c r="I578" s="147">
        <v>770</v>
      </c>
      <c r="J578" s="145">
        <f>K578+L578+M578</f>
        <v>770</v>
      </c>
      <c r="K578" s="168">
        <v>0</v>
      </c>
      <c r="L578" s="168">
        <v>0</v>
      </c>
      <c r="M578" s="169">
        <v>770</v>
      </c>
      <c r="N578" s="152">
        <f t="shared" si="247"/>
        <v>100</v>
      </c>
      <c r="O578" s="153">
        <v>0</v>
      </c>
      <c r="P578" s="167">
        <v>0</v>
      </c>
      <c r="Q578" s="154">
        <f t="shared" si="248"/>
        <v>100</v>
      </c>
    </row>
    <row r="579" spans="1:17" ht="24" x14ac:dyDescent="0.25">
      <c r="A579" s="314" t="s">
        <v>265</v>
      </c>
      <c r="B579" s="303" t="s">
        <v>584</v>
      </c>
      <c r="C579" s="305" t="s">
        <v>585</v>
      </c>
      <c r="D579" s="90" t="s">
        <v>185</v>
      </c>
      <c r="E579" s="135"/>
      <c r="F579" s="136">
        <f>F580</f>
        <v>8287.5</v>
      </c>
      <c r="G579" s="124">
        <f t="shared" ref="G579:I579" si="249">G580</f>
        <v>0</v>
      </c>
      <c r="H579" s="137">
        <f t="shared" si="249"/>
        <v>0</v>
      </c>
      <c r="I579" s="138">
        <f t="shared" si="249"/>
        <v>8287.5</v>
      </c>
      <c r="J579" s="136">
        <f>J580</f>
        <v>1247</v>
      </c>
      <c r="K579" s="137">
        <f t="shared" ref="K579:M579" si="250">K580</f>
        <v>0</v>
      </c>
      <c r="L579" s="137">
        <f t="shared" si="250"/>
        <v>0</v>
      </c>
      <c r="M579" s="139">
        <f t="shared" si="250"/>
        <v>1247</v>
      </c>
      <c r="N579" s="127">
        <f t="shared" si="247"/>
        <v>15.046757164404223</v>
      </c>
      <c r="O579" s="128">
        <v>0</v>
      </c>
      <c r="P579" s="128">
        <v>0</v>
      </c>
      <c r="Q579" s="129">
        <f t="shared" si="248"/>
        <v>15.046757164404223</v>
      </c>
    </row>
    <row r="580" spans="1:17" x14ac:dyDescent="0.25">
      <c r="A580" s="315"/>
      <c r="B580" s="304"/>
      <c r="C580" s="306"/>
      <c r="D580" s="318" t="s">
        <v>406</v>
      </c>
      <c r="E580" s="135" t="s">
        <v>240</v>
      </c>
      <c r="F580" s="136">
        <f>F581+F582+F583+F584</f>
        <v>8287.5</v>
      </c>
      <c r="G580" s="124">
        <f>G581+G582+G583+G584</f>
        <v>0</v>
      </c>
      <c r="H580" s="137">
        <f t="shared" ref="H580:J580" si="251">H581+H582+H583+H584</f>
        <v>0</v>
      </c>
      <c r="I580" s="138">
        <f t="shared" si="251"/>
        <v>8287.5</v>
      </c>
      <c r="J580" s="136">
        <f t="shared" si="251"/>
        <v>1247</v>
      </c>
      <c r="K580" s="137">
        <f>K581+K582+K583+K584</f>
        <v>0</v>
      </c>
      <c r="L580" s="137">
        <f t="shared" ref="L580:M580" si="252">L581+L582+L583+L584</f>
        <v>0</v>
      </c>
      <c r="M580" s="139">
        <f t="shared" si="252"/>
        <v>1247</v>
      </c>
      <c r="N580" s="127">
        <f t="shared" si="247"/>
        <v>15.046757164404223</v>
      </c>
      <c r="O580" s="128">
        <v>0</v>
      </c>
      <c r="P580" s="128">
        <v>0</v>
      </c>
      <c r="Q580" s="129">
        <f t="shared" si="248"/>
        <v>15.046757164404223</v>
      </c>
    </row>
    <row r="581" spans="1:17" x14ac:dyDescent="0.25">
      <c r="A581" s="315"/>
      <c r="B581" s="304"/>
      <c r="C581" s="306"/>
      <c r="D581" s="336"/>
      <c r="E581" s="140" t="s">
        <v>549</v>
      </c>
      <c r="F581" s="136">
        <f>G581+H581+I581</f>
        <v>3000</v>
      </c>
      <c r="G581" s="124">
        <v>0</v>
      </c>
      <c r="H581" s="137">
        <f>H588</f>
        <v>0</v>
      </c>
      <c r="I581" s="138">
        <f>I588</f>
        <v>3000</v>
      </c>
      <c r="J581" s="136">
        <f>K581+L581+M581</f>
        <v>0</v>
      </c>
      <c r="K581" s="137">
        <f t="shared" ref="J581:M584" si="253">K588</f>
        <v>0</v>
      </c>
      <c r="L581" s="137">
        <f t="shared" si="253"/>
        <v>0</v>
      </c>
      <c r="M581" s="139">
        <f>M588</f>
        <v>0</v>
      </c>
      <c r="N581" s="127">
        <f t="shared" si="247"/>
        <v>0</v>
      </c>
      <c r="O581" s="128">
        <v>0</v>
      </c>
      <c r="P581" s="128">
        <v>0</v>
      </c>
      <c r="Q581" s="129">
        <f t="shared" si="248"/>
        <v>0</v>
      </c>
    </row>
    <row r="582" spans="1:17" x14ac:dyDescent="0.25">
      <c r="A582" s="315"/>
      <c r="B582" s="304"/>
      <c r="C582" s="306"/>
      <c r="D582" s="336"/>
      <c r="E582" s="140" t="s">
        <v>550</v>
      </c>
      <c r="F582" s="136">
        <f>G582+H582+I582</f>
        <v>5200</v>
      </c>
      <c r="G582" s="124">
        <f t="shared" ref="G582:I583" si="254">G589</f>
        <v>0</v>
      </c>
      <c r="H582" s="137">
        <f t="shared" si="254"/>
        <v>0</v>
      </c>
      <c r="I582" s="138">
        <f t="shared" si="254"/>
        <v>5200</v>
      </c>
      <c r="J582" s="136">
        <f>K582+L582+M582</f>
        <v>1159.5</v>
      </c>
      <c r="K582" s="137">
        <f t="shared" si="253"/>
        <v>0</v>
      </c>
      <c r="L582" s="137">
        <f t="shared" si="253"/>
        <v>0</v>
      </c>
      <c r="M582" s="139">
        <f t="shared" si="253"/>
        <v>1159.5</v>
      </c>
      <c r="N582" s="127">
        <f t="shared" si="247"/>
        <v>22.298076923076923</v>
      </c>
      <c r="O582" s="128">
        <v>0</v>
      </c>
      <c r="P582" s="128">
        <v>0</v>
      </c>
      <c r="Q582" s="129">
        <f t="shared" si="248"/>
        <v>22.298076923076923</v>
      </c>
    </row>
    <row r="583" spans="1:17" x14ac:dyDescent="0.25">
      <c r="A583" s="315"/>
      <c r="B583" s="304"/>
      <c r="C583" s="306"/>
      <c r="D583" s="336"/>
      <c r="E583" s="140" t="s">
        <v>551</v>
      </c>
      <c r="F583" s="136">
        <f>G583+H583+I583</f>
        <v>87.5</v>
      </c>
      <c r="G583" s="124">
        <f t="shared" si="254"/>
        <v>0</v>
      </c>
      <c r="H583" s="137">
        <f t="shared" si="254"/>
        <v>0</v>
      </c>
      <c r="I583" s="138">
        <f>I587</f>
        <v>87.5</v>
      </c>
      <c r="J583" s="136">
        <f>K583+L583+M583</f>
        <v>87.5</v>
      </c>
      <c r="K583" s="137">
        <f t="shared" si="253"/>
        <v>0</v>
      </c>
      <c r="L583" s="137">
        <f t="shared" si="253"/>
        <v>0</v>
      </c>
      <c r="M583" s="139">
        <f>M587</f>
        <v>87.5</v>
      </c>
      <c r="N583" s="127">
        <f t="shared" si="247"/>
        <v>100</v>
      </c>
      <c r="O583" s="128">
        <v>0</v>
      </c>
      <c r="P583" s="128">
        <v>0</v>
      </c>
      <c r="Q583" s="129">
        <f t="shared" si="248"/>
        <v>100</v>
      </c>
    </row>
    <row r="584" spans="1:17" ht="179.25" customHeight="1" x14ac:dyDescent="0.25">
      <c r="A584" s="315"/>
      <c r="B584" s="304"/>
      <c r="C584" s="306"/>
      <c r="D584" s="336"/>
      <c r="E584" s="140"/>
      <c r="F584" s="136">
        <f>F591</f>
        <v>0</v>
      </c>
      <c r="G584" s="124">
        <v>0</v>
      </c>
      <c r="H584" s="137">
        <f>H591</f>
        <v>0</v>
      </c>
      <c r="I584" s="138">
        <v>0</v>
      </c>
      <c r="J584" s="136">
        <f t="shared" si="253"/>
        <v>0</v>
      </c>
      <c r="K584" s="137">
        <f t="shared" si="253"/>
        <v>0</v>
      </c>
      <c r="L584" s="137">
        <f t="shared" si="253"/>
        <v>0</v>
      </c>
      <c r="M584" s="139">
        <f t="shared" si="253"/>
        <v>0</v>
      </c>
      <c r="N584" s="127">
        <v>0</v>
      </c>
      <c r="O584" s="153">
        <v>0</v>
      </c>
      <c r="P584" s="153">
        <v>0</v>
      </c>
      <c r="Q584" s="154">
        <v>0</v>
      </c>
    </row>
    <row r="585" spans="1:17" ht="24" x14ac:dyDescent="0.25">
      <c r="A585" s="303" t="s">
        <v>586</v>
      </c>
      <c r="B585" s="303" t="s">
        <v>587</v>
      </c>
      <c r="C585" s="305" t="s">
        <v>585</v>
      </c>
      <c r="D585" s="93" t="s">
        <v>185</v>
      </c>
      <c r="E585" s="144"/>
      <c r="F585" s="170">
        <f>F586</f>
        <v>8287.5</v>
      </c>
      <c r="G585" s="259">
        <f t="shared" ref="G585:I585" si="255">G586</f>
        <v>0</v>
      </c>
      <c r="H585" s="171">
        <f t="shared" si="255"/>
        <v>0</v>
      </c>
      <c r="I585" s="172">
        <f t="shared" si="255"/>
        <v>8287.5</v>
      </c>
      <c r="J585" s="170">
        <f>J586</f>
        <v>1247</v>
      </c>
      <c r="K585" s="171">
        <f t="shared" ref="K585:M585" si="256">K586</f>
        <v>0</v>
      </c>
      <c r="L585" s="171">
        <f t="shared" si="256"/>
        <v>0</v>
      </c>
      <c r="M585" s="173">
        <f t="shared" si="256"/>
        <v>1247</v>
      </c>
      <c r="N585" s="152">
        <f t="shared" si="247"/>
        <v>15.046757164404223</v>
      </c>
      <c r="O585" s="153">
        <v>0</v>
      </c>
      <c r="P585" s="153">
        <v>0</v>
      </c>
      <c r="Q585" s="154">
        <f t="shared" si="248"/>
        <v>15.046757164404223</v>
      </c>
    </row>
    <row r="586" spans="1:17" x14ac:dyDescent="0.25">
      <c r="A586" s="304"/>
      <c r="B586" s="304"/>
      <c r="C586" s="306"/>
      <c r="D586" s="307" t="s">
        <v>406</v>
      </c>
      <c r="E586" s="144" t="s">
        <v>240</v>
      </c>
      <c r="F586" s="170">
        <f>G586+H586+I586</f>
        <v>8287.5</v>
      </c>
      <c r="G586" s="259">
        <f>G588+G589+G590+G591+G592</f>
        <v>0</v>
      </c>
      <c r="H586" s="171">
        <f t="shared" ref="H586" si="257">H588+H589+H590+H591+H592</f>
        <v>0</v>
      </c>
      <c r="I586" s="172">
        <f>I588+I589+I590+I591+I592+I587</f>
        <v>8287.5</v>
      </c>
      <c r="J586" s="170">
        <f>J588+J589+J590+J591+J592+J587</f>
        <v>1247</v>
      </c>
      <c r="K586" s="171">
        <f>K589+K590+K593</f>
        <v>0</v>
      </c>
      <c r="L586" s="171">
        <f t="shared" ref="L586" si="258">L589+L590+L593</f>
        <v>0</v>
      </c>
      <c r="M586" s="173">
        <f>M587+M588+M589</f>
        <v>1247</v>
      </c>
      <c r="N586" s="152">
        <f t="shared" si="247"/>
        <v>15.046757164404223</v>
      </c>
      <c r="O586" s="153">
        <v>0</v>
      </c>
      <c r="P586" s="153">
        <v>0</v>
      </c>
      <c r="Q586" s="154">
        <f t="shared" si="248"/>
        <v>15.046757164404223</v>
      </c>
    </row>
    <row r="587" spans="1:17" x14ac:dyDescent="0.25">
      <c r="A587" s="304"/>
      <c r="B587" s="304"/>
      <c r="C587" s="306"/>
      <c r="D587" s="349"/>
      <c r="E587" s="155" t="s">
        <v>551</v>
      </c>
      <c r="F587" s="170">
        <f>G587+H587+I587</f>
        <v>87.5</v>
      </c>
      <c r="G587" s="259"/>
      <c r="H587" s="171"/>
      <c r="I587" s="172">
        <v>87.5</v>
      </c>
      <c r="J587" s="170">
        <f t="shared" ref="J587:J593" si="259">K587+L587+M587</f>
        <v>87.5</v>
      </c>
      <c r="K587" s="171"/>
      <c r="L587" s="171"/>
      <c r="M587" s="173">
        <v>87.5</v>
      </c>
      <c r="N587" s="152">
        <f t="shared" si="247"/>
        <v>100</v>
      </c>
      <c r="O587" s="153"/>
      <c r="P587" s="153"/>
      <c r="Q587" s="154">
        <f t="shared" si="248"/>
        <v>100</v>
      </c>
    </row>
    <row r="588" spans="1:17" x14ac:dyDescent="0.25">
      <c r="A588" s="304"/>
      <c r="B588" s="304"/>
      <c r="C588" s="306"/>
      <c r="D588" s="349"/>
      <c r="E588" s="155" t="s">
        <v>549</v>
      </c>
      <c r="F588" s="170">
        <f>G588+H588+I588</f>
        <v>3000</v>
      </c>
      <c r="G588" s="259">
        <v>0</v>
      </c>
      <c r="H588" s="171">
        <v>0</v>
      </c>
      <c r="I588" s="172">
        <v>3000</v>
      </c>
      <c r="J588" s="170">
        <f>K588+L588+M588</f>
        <v>0</v>
      </c>
      <c r="K588" s="174">
        <v>0</v>
      </c>
      <c r="L588" s="174">
        <v>0</v>
      </c>
      <c r="M588" s="169">
        <v>0</v>
      </c>
      <c r="N588" s="152">
        <f t="shared" si="247"/>
        <v>0</v>
      </c>
      <c r="O588" s="153">
        <v>0</v>
      </c>
      <c r="P588" s="153">
        <v>0</v>
      </c>
      <c r="Q588" s="154">
        <f t="shared" si="248"/>
        <v>0</v>
      </c>
    </row>
    <row r="589" spans="1:17" x14ac:dyDescent="0.25">
      <c r="A589" s="304"/>
      <c r="B589" s="304"/>
      <c r="C589" s="306"/>
      <c r="D589" s="308"/>
      <c r="E589" s="155" t="s">
        <v>550</v>
      </c>
      <c r="F589" s="170">
        <f>G589+H589+I589</f>
        <v>5200</v>
      </c>
      <c r="G589" s="259">
        <v>0</v>
      </c>
      <c r="H589" s="171">
        <v>0</v>
      </c>
      <c r="I589" s="172">
        <v>5200</v>
      </c>
      <c r="J589" s="170">
        <f t="shared" si="259"/>
        <v>1159.5</v>
      </c>
      <c r="K589" s="174">
        <v>0</v>
      </c>
      <c r="L589" s="174">
        <v>0</v>
      </c>
      <c r="M589" s="151">
        <v>1159.5</v>
      </c>
      <c r="N589" s="152">
        <f t="shared" si="247"/>
        <v>22.298076923076923</v>
      </c>
      <c r="O589" s="153">
        <v>0</v>
      </c>
      <c r="P589" s="153">
        <v>0</v>
      </c>
      <c r="Q589" s="154">
        <f t="shared" si="248"/>
        <v>22.298076923076923</v>
      </c>
    </row>
    <row r="590" spans="1:17" x14ac:dyDescent="0.25">
      <c r="A590" s="304"/>
      <c r="B590" s="304"/>
      <c r="C590" s="306"/>
      <c r="D590" s="308"/>
      <c r="E590" s="155"/>
      <c r="F590" s="170">
        <f t="shared" ref="F590:F593" si="260">G590+H590+I590</f>
        <v>0</v>
      </c>
      <c r="G590" s="259"/>
      <c r="H590" s="171"/>
      <c r="I590" s="172"/>
      <c r="J590" s="170">
        <f t="shared" si="259"/>
        <v>0</v>
      </c>
      <c r="K590" s="174"/>
      <c r="L590" s="174"/>
      <c r="M590" s="169"/>
      <c r="N590" s="152">
        <v>0</v>
      </c>
      <c r="O590" s="153">
        <v>0</v>
      </c>
      <c r="P590" s="153">
        <v>0</v>
      </c>
      <c r="Q590" s="154">
        <v>0</v>
      </c>
    </row>
    <row r="591" spans="1:17" x14ac:dyDescent="0.25">
      <c r="A591" s="304"/>
      <c r="B591" s="304"/>
      <c r="C591" s="306"/>
      <c r="D591" s="308"/>
      <c r="E591" s="155"/>
      <c r="F591" s="170">
        <f t="shared" si="260"/>
        <v>0</v>
      </c>
      <c r="G591" s="259"/>
      <c r="H591" s="171"/>
      <c r="I591" s="172"/>
      <c r="J591" s="170">
        <f t="shared" si="259"/>
        <v>0</v>
      </c>
      <c r="K591" s="174"/>
      <c r="L591" s="174"/>
      <c r="M591" s="169"/>
      <c r="N591" s="152">
        <v>0</v>
      </c>
      <c r="O591" s="153">
        <v>0</v>
      </c>
      <c r="P591" s="153">
        <v>0</v>
      </c>
      <c r="Q591" s="154">
        <v>0</v>
      </c>
    </row>
    <row r="592" spans="1:17" x14ac:dyDescent="0.25">
      <c r="A592" s="304"/>
      <c r="B592" s="304"/>
      <c r="C592" s="306"/>
      <c r="D592" s="308"/>
      <c r="E592" s="155"/>
      <c r="F592" s="170">
        <f t="shared" si="260"/>
        <v>0</v>
      </c>
      <c r="G592" s="259"/>
      <c r="H592" s="171"/>
      <c r="I592" s="172"/>
      <c r="J592" s="170">
        <f t="shared" si="259"/>
        <v>0</v>
      </c>
      <c r="K592" s="174"/>
      <c r="L592" s="174"/>
      <c r="M592" s="169"/>
      <c r="N592" s="152">
        <v>0</v>
      </c>
      <c r="O592" s="153">
        <v>0</v>
      </c>
      <c r="P592" s="153">
        <v>0</v>
      </c>
      <c r="Q592" s="154">
        <v>0</v>
      </c>
    </row>
    <row r="593" spans="1:17" ht="52.5" customHeight="1" x14ac:dyDescent="0.25">
      <c r="A593" s="304"/>
      <c r="B593" s="304"/>
      <c r="C593" s="306"/>
      <c r="D593" s="308"/>
      <c r="E593" s="155"/>
      <c r="F593" s="170">
        <f t="shared" si="260"/>
        <v>0</v>
      </c>
      <c r="G593" s="259"/>
      <c r="H593" s="171"/>
      <c r="I593" s="172"/>
      <c r="J593" s="170">
        <f t="shared" si="259"/>
        <v>0</v>
      </c>
      <c r="K593" s="174"/>
      <c r="L593" s="174"/>
      <c r="M593" s="169"/>
      <c r="N593" s="152">
        <v>0</v>
      </c>
      <c r="O593" s="153">
        <v>0</v>
      </c>
      <c r="P593" s="153"/>
      <c r="Q593" s="154">
        <v>0</v>
      </c>
    </row>
    <row r="594" spans="1:17" ht="24" x14ac:dyDescent="0.25">
      <c r="A594" s="314" t="s">
        <v>221</v>
      </c>
      <c r="B594" s="314" t="s">
        <v>398</v>
      </c>
      <c r="C594" s="316" t="s">
        <v>588</v>
      </c>
      <c r="D594" s="90" t="s">
        <v>185</v>
      </c>
      <c r="E594" s="135"/>
      <c r="F594" s="136">
        <f>F595</f>
        <v>4146</v>
      </c>
      <c r="G594" s="124">
        <f t="shared" ref="G594:I594" si="261">G595</f>
        <v>0</v>
      </c>
      <c r="H594" s="137">
        <f t="shared" si="261"/>
        <v>0</v>
      </c>
      <c r="I594" s="138">
        <f t="shared" si="261"/>
        <v>4146</v>
      </c>
      <c r="J594" s="136">
        <f>J595</f>
        <v>4083.2999999999997</v>
      </c>
      <c r="K594" s="137">
        <f t="shared" ref="K594:M594" si="262">K595</f>
        <v>0</v>
      </c>
      <c r="L594" s="137">
        <f t="shared" si="262"/>
        <v>0</v>
      </c>
      <c r="M594" s="139">
        <f t="shared" si="262"/>
        <v>4083.2999999999997</v>
      </c>
      <c r="N594" s="127">
        <f t="shared" si="247"/>
        <v>98.487698986975388</v>
      </c>
      <c r="O594" s="128">
        <v>0</v>
      </c>
      <c r="P594" s="128">
        <v>0</v>
      </c>
      <c r="Q594" s="129">
        <f t="shared" si="248"/>
        <v>98.487698986975388</v>
      </c>
    </row>
    <row r="595" spans="1:17" x14ac:dyDescent="0.25">
      <c r="A595" s="315"/>
      <c r="B595" s="315"/>
      <c r="C595" s="317"/>
      <c r="D595" s="318" t="s">
        <v>406</v>
      </c>
      <c r="E595" s="135" t="s">
        <v>240</v>
      </c>
      <c r="F595" s="136">
        <f>F600</f>
        <v>4146</v>
      </c>
      <c r="G595" s="124">
        <f t="shared" ref="G595:I597" si="263">G600</f>
        <v>0</v>
      </c>
      <c r="H595" s="137">
        <f t="shared" si="263"/>
        <v>0</v>
      </c>
      <c r="I595" s="138">
        <f t="shared" si="263"/>
        <v>4146</v>
      </c>
      <c r="J595" s="136">
        <f>J600</f>
        <v>4083.2999999999997</v>
      </c>
      <c r="K595" s="137">
        <f t="shared" ref="K595:M597" si="264">K600</f>
        <v>0</v>
      </c>
      <c r="L595" s="137">
        <f t="shared" si="264"/>
        <v>0</v>
      </c>
      <c r="M595" s="139">
        <f t="shared" si="264"/>
        <v>4083.2999999999997</v>
      </c>
      <c r="N595" s="127">
        <f t="shared" si="247"/>
        <v>98.487698986975388</v>
      </c>
      <c r="O595" s="128">
        <v>0</v>
      </c>
      <c r="P595" s="128">
        <v>0</v>
      </c>
      <c r="Q595" s="129">
        <f t="shared" si="248"/>
        <v>98.487698986975388</v>
      </c>
    </row>
    <row r="596" spans="1:17" x14ac:dyDescent="0.25">
      <c r="A596" s="315"/>
      <c r="B596" s="315"/>
      <c r="C596" s="317"/>
      <c r="D596" s="336"/>
      <c r="E596" s="140" t="s">
        <v>589</v>
      </c>
      <c r="F596" s="136">
        <f>F601</f>
        <v>3267.3</v>
      </c>
      <c r="G596" s="124">
        <f t="shared" si="263"/>
        <v>0</v>
      </c>
      <c r="H596" s="137">
        <f t="shared" si="263"/>
        <v>0</v>
      </c>
      <c r="I596" s="138">
        <f t="shared" si="263"/>
        <v>3267.3</v>
      </c>
      <c r="J596" s="136">
        <f>J601</f>
        <v>3257.7</v>
      </c>
      <c r="K596" s="137">
        <f t="shared" si="264"/>
        <v>0</v>
      </c>
      <c r="L596" s="137">
        <f t="shared" si="264"/>
        <v>0</v>
      </c>
      <c r="M596" s="139">
        <f t="shared" si="264"/>
        <v>3257.7</v>
      </c>
      <c r="N596" s="127">
        <f t="shared" si="247"/>
        <v>99.706179414195191</v>
      </c>
      <c r="O596" s="128">
        <v>0</v>
      </c>
      <c r="P596" s="128">
        <v>0</v>
      </c>
      <c r="Q596" s="129">
        <f t="shared" si="248"/>
        <v>99.706179414195191</v>
      </c>
    </row>
    <row r="597" spans="1:17" x14ac:dyDescent="0.25">
      <c r="A597" s="315"/>
      <c r="B597" s="315"/>
      <c r="C597" s="317"/>
      <c r="D597" s="336"/>
      <c r="E597" s="140" t="s">
        <v>590</v>
      </c>
      <c r="F597" s="136">
        <f>F602</f>
        <v>878.5</v>
      </c>
      <c r="G597" s="124">
        <f t="shared" si="263"/>
        <v>0</v>
      </c>
      <c r="H597" s="137">
        <f t="shared" si="263"/>
        <v>0</v>
      </c>
      <c r="I597" s="138">
        <f>I602</f>
        <v>878.5</v>
      </c>
      <c r="J597" s="136">
        <f>J602</f>
        <v>825.6</v>
      </c>
      <c r="K597" s="137">
        <f t="shared" si="264"/>
        <v>0</v>
      </c>
      <c r="L597" s="137">
        <f t="shared" si="264"/>
        <v>0</v>
      </c>
      <c r="M597" s="139">
        <f t="shared" si="264"/>
        <v>825.6</v>
      </c>
      <c r="N597" s="127">
        <f t="shared" si="247"/>
        <v>93.978372225384177</v>
      </c>
      <c r="O597" s="128">
        <v>0</v>
      </c>
      <c r="P597" s="128">
        <v>0</v>
      </c>
      <c r="Q597" s="129">
        <f t="shared" si="248"/>
        <v>93.978372225384177</v>
      </c>
    </row>
    <row r="598" spans="1:17" x14ac:dyDescent="0.25">
      <c r="A598" s="315"/>
      <c r="B598" s="315"/>
      <c r="C598" s="317"/>
      <c r="D598" s="319"/>
      <c r="E598" s="140" t="s">
        <v>591</v>
      </c>
      <c r="F598" s="136">
        <f>F603</f>
        <v>0.2</v>
      </c>
      <c r="G598" s="124">
        <v>0</v>
      </c>
      <c r="H598" s="137">
        <v>0</v>
      </c>
      <c r="I598" s="138">
        <f>I603</f>
        <v>0.2</v>
      </c>
      <c r="J598" s="136">
        <f>J603</f>
        <v>0</v>
      </c>
      <c r="K598" s="141">
        <v>0</v>
      </c>
      <c r="L598" s="141">
        <v>0</v>
      </c>
      <c r="M598" s="142">
        <f>M603</f>
        <v>0</v>
      </c>
      <c r="N598" s="127">
        <v>0</v>
      </c>
      <c r="O598" s="128">
        <v>0</v>
      </c>
      <c r="P598" s="128">
        <v>0</v>
      </c>
      <c r="Q598" s="129">
        <v>0</v>
      </c>
    </row>
    <row r="599" spans="1:17" ht="24" x14ac:dyDescent="0.25">
      <c r="A599" s="314" t="s">
        <v>276</v>
      </c>
      <c r="B599" s="303" t="s">
        <v>592</v>
      </c>
      <c r="C599" s="305" t="s">
        <v>593</v>
      </c>
      <c r="D599" s="90" t="s">
        <v>185</v>
      </c>
      <c r="E599" s="135"/>
      <c r="F599" s="136">
        <f>F600</f>
        <v>4146</v>
      </c>
      <c r="G599" s="124">
        <f t="shared" ref="G599:I599" si="265">G600</f>
        <v>0</v>
      </c>
      <c r="H599" s="137">
        <f t="shared" si="265"/>
        <v>0</v>
      </c>
      <c r="I599" s="138">
        <f t="shared" si="265"/>
        <v>4146</v>
      </c>
      <c r="J599" s="136">
        <f>J600</f>
        <v>4083.2999999999997</v>
      </c>
      <c r="K599" s="137">
        <f t="shared" ref="K599:M599" si="266">K600</f>
        <v>0</v>
      </c>
      <c r="L599" s="137">
        <f t="shared" si="266"/>
        <v>0</v>
      </c>
      <c r="M599" s="139">
        <f t="shared" si="266"/>
        <v>4083.2999999999997</v>
      </c>
      <c r="N599" s="127">
        <f t="shared" si="247"/>
        <v>98.487698986975388</v>
      </c>
      <c r="O599" s="128">
        <v>0</v>
      </c>
      <c r="P599" s="128">
        <v>0</v>
      </c>
      <c r="Q599" s="129">
        <f t="shared" si="248"/>
        <v>98.487698986975388</v>
      </c>
    </row>
    <row r="600" spans="1:17" x14ac:dyDescent="0.25">
      <c r="A600" s="315"/>
      <c r="B600" s="304"/>
      <c r="C600" s="306"/>
      <c r="D600" s="318" t="s">
        <v>406</v>
      </c>
      <c r="E600" s="135" t="s">
        <v>240</v>
      </c>
      <c r="F600" s="136">
        <f>F601+F602+F603</f>
        <v>4146</v>
      </c>
      <c r="G600" s="124">
        <f t="shared" ref="G600:I600" si="267">G601+G602+G603</f>
        <v>0</v>
      </c>
      <c r="H600" s="137">
        <f t="shared" si="267"/>
        <v>0</v>
      </c>
      <c r="I600" s="138">
        <f t="shared" si="267"/>
        <v>4146</v>
      </c>
      <c r="J600" s="136">
        <f>J601+J602+J603</f>
        <v>4083.2999999999997</v>
      </c>
      <c r="K600" s="137">
        <f t="shared" ref="K600:M600" si="268">K601+K602+K603</f>
        <v>0</v>
      </c>
      <c r="L600" s="137">
        <f t="shared" si="268"/>
        <v>0</v>
      </c>
      <c r="M600" s="139">
        <f t="shared" si="268"/>
        <v>4083.2999999999997</v>
      </c>
      <c r="N600" s="127">
        <f t="shared" si="247"/>
        <v>98.487698986975388</v>
      </c>
      <c r="O600" s="128">
        <v>0</v>
      </c>
      <c r="P600" s="128">
        <v>0</v>
      </c>
      <c r="Q600" s="129">
        <f t="shared" si="248"/>
        <v>98.487698986975388</v>
      </c>
    </row>
    <row r="601" spans="1:17" x14ac:dyDescent="0.25">
      <c r="A601" s="315"/>
      <c r="B601" s="304"/>
      <c r="C601" s="306"/>
      <c r="D601" s="336"/>
      <c r="E601" s="155" t="s">
        <v>589</v>
      </c>
      <c r="F601" s="136">
        <f>G601+H601+I601</f>
        <v>3267.3</v>
      </c>
      <c r="G601" s="124">
        <f>G612</f>
        <v>0</v>
      </c>
      <c r="H601" s="137">
        <f t="shared" ref="H601:I602" si="269">H612</f>
        <v>0</v>
      </c>
      <c r="I601" s="138">
        <f t="shared" si="269"/>
        <v>3267.3</v>
      </c>
      <c r="J601" s="136">
        <f>K601+L601+M601</f>
        <v>3257.7</v>
      </c>
      <c r="K601" s="137">
        <f>K612</f>
        <v>0</v>
      </c>
      <c r="L601" s="137">
        <f t="shared" ref="L601:M602" si="270">L612</f>
        <v>0</v>
      </c>
      <c r="M601" s="139">
        <f t="shared" si="270"/>
        <v>3257.7</v>
      </c>
      <c r="N601" s="127">
        <f t="shared" si="247"/>
        <v>99.706179414195191</v>
      </c>
      <c r="O601" s="128">
        <v>0</v>
      </c>
      <c r="P601" s="128">
        <v>0</v>
      </c>
      <c r="Q601" s="129">
        <f t="shared" si="248"/>
        <v>99.706179414195191</v>
      </c>
    </row>
    <row r="602" spans="1:17" x14ac:dyDescent="0.25">
      <c r="A602" s="315"/>
      <c r="B602" s="304"/>
      <c r="C602" s="306"/>
      <c r="D602" s="336"/>
      <c r="E602" s="155" t="s">
        <v>590</v>
      </c>
      <c r="F602" s="136">
        <f t="shared" ref="F602:F603" si="271">G602+H602+I602</f>
        <v>878.5</v>
      </c>
      <c r="G602" s="124">
        <f>G613</f>
        <v>0</v>
      </c>
      <c r="H602" s="137">
        <f t="shared" si="269"/>
        <v>0</v>
      </c>
      <c r="I602" s="138">
        <f t="shared" si="269"/>
        <v>878.5</v>
      </c>
      <c r="J602" s="136">
        <f t="shared" ref="J602:J603" si="272">K602+L602+M602</f>
        <v>825.6</v>
      </c>
      <c r="K602" s="137">
        <f>K613</f>
        <v>0</v>
      </c>
      <c r="L602" s="137">
        <f t="shared" si="270"/>
        <v>0</v>
      </c>
      <c r="M602" s="139">
        <f t="shared" si="270"/>
        <v>825.6</v>
      </c>
      <c r="N602" s="127">
        <f t="shared" si="247"/>
        <v>93.978372225384177</v>
      </c>
      <c r="O602" s="128">
        <v>0</v>
      </c>
      <c r="P602" s="128">
        <v>0</v>
      </c>
      <c r="Q602" s="129">
        <f t="shared" si="248"/>
        <v>93.978372225384177</v>
      </c>
    </row>
    <row r="603" spans="1:17" ht="55.5" customHeight="1" x14ac:dyDescent="0.25">
      <c r="A603" s="315"/>
      <c r="B603" s="304"/>
      <c r="C603" s="306"/>
      <c r="D603" s="319"/>
      <c r="E603" s="155" t="s">
        <v>591</v>
      </c>
      <c r="F603" s="136">
        <f t="shared" si="271"/>
        <v>0.2</v>
      </c>
      <c r="G603" s="124">
        <v>0</v>
      </c>
      <c r="H603" s="137">
        <v>0</v>
      </c>
      <c r="I603" s="138">
        <f>I614</f>
        <v>0.2</v>
      </c>
      <c r="J603" s="136">
        <f t="shared" si="272"/>
        <v>0</v>
      </c>
      <c r="K603" s="141">
        <v>0</v>
      </c>
      <c r="L603" s="141">
        <v>0</v>
      </c>
      <c r="M603" s="142">
        <f>M614</f>
        <v>0</v>
      </c>
      <c r="N603" s="127">
        <v>0</v>
      </c>
      <c r="O603" s="128">
        <v>0</v>
      </c>
      <c r="P603" s="128">
        <v>0</v>
      </c>
      <c r="Q603" s="129">
        <v>0</v>
      </c>
    </row>
    <row r="604" spans="1:17" ht="24" x14ac:dyDescent="0.25">
      <c r="A604" s="303" t="s">
        <v>594</v>
      </c>
      <c r="B604" s="303" t="s">
        <v>595</v>
      </c>
      <c r="C604" s="305" t="s">
        <v>593</v>
      </c>
      <c r="D604" s="93" t="s">
        <v>185</v>
      </c>
      <c r="E604" s="144"/>
      <c r="F604" s="145">
        <v>0</v>
      </c>
      <c r="G604" s="150">
        <v>0</v>
      </c>
      <c r="H604" s="146">
        <v>0</v>
      </c>
      <c r="I604" s="147">
        <v>0</v>
      </c>
      <c r="J604" s="145">
        <v>0</v>
      </c>
      <c r="K604" s="146">
        <v>0</v>
      </c>
      <c r="L604" s="146">
        <v>0</v>
      </c>
      <c r="M604" s="148">
        <v>0</v>
      </c>
      <c r="N604" s="145">
        <v>0</v>
      </c>
      <c r="O604" s="146">
        <v>0</v>
      </c>
      <c r="P604" s="146">
        <v>0</v>
      </c>
      <c r="Q604" s="148">
        <v>0</v>
      </c>
    </row>
    <row r="605" spans="1:17" x14ac:dyDescent="0.25">
      <c r="A605" s="304"/>
      <c r="B605" s="304"/>
      <c r="C605" s="306"/>
      <c r="D605" s="307" t="s">
        <v>406</v>
      </c>
      <c r="E605" s="144" t="s">
        <v>240</v>
      </c>
      <c r="F605" s="145">
        <v>0</v>
      </c>
      <c r="G605" s="150">
        <v>0</v>
      </c>
      <c r="H605" s="146">
        <v>0</v>
      </c>
      <c r="I605" s="147">
        <v>0</v>
      </c>
      <c r="J605" s="145">
        <v>0</v>
      </c>
      <c r="K605" s="146">
        <v>0</v>
      </c>
      <c r="L605" s="146">
        <v>0</v>
      </c>
      <c r="M605" s="148">
        <v>0</v>
      </c>
      <c r="N605" s="145">
        <v>0</v>
      </c>
      <c r="O605" s="146">
        <v>0</v>
      </c>
      <c r="P605" s="146">
        <v>0</v>
      </c>
      <c r="Q605" s="148">
        <v>0</v>
      </c>
    </row>
    <row r="606" spans="1:17" ht="50.25" customHeight="1" x14ac:dyDescent="0.25">
      <c r="A606" s="304"/>
      <c r="B606" s="304"/>
      <c r="C606" s="306"/>
      <c r="D606" s="308"/>
      <c r="E606" s="144" t="s">
        <v>241</v>
      </c>
      <c r="F606" s="145">
        <v>0</v>
      </c>
      <c r="G606" s="150">
        <v>0</v>
      </c>
      <c r="H606" s="146">
        <v>0</v>
      </c>
      <c r="I606" s="147">
        <v>0</v>
      </c>
      <c r="J606" s="145">
        <v>0</v>
      </c>
      <c r="K606" s="146">
        <v>0</v>
      </c>
      <c r="L606" s="146">
        <v>0</v>
      </c>
      <c r="M606" s="148">
        <v>0</v>
      </c>
      <c r="N606" s="145">
        <v>0</v>
      </c>
      <c r="O606" s="146">
        <v>0</v>
      </c>
      <c r="P606" s="146">
        <v>0</v>
      </c>
      <c r="Q606" s="148">
        <v>0</v>
      </c>
    </row>
    <row r="607" spans="1:17" ht="24" x14ac:dyDescent="0.25">
      <c r="A607" s="303" t="s">
        <v>596</v>
      </c>
      <c r="B607" s="303" t="s">
        <v>597</v>
      </c>
      <c r="C607" s="305" t="s">
        <v>598</v>
      </c>
      <c r="D607" s="93" t="s">
        <v>185</v>
      </c>
      <c r="E607" s="144"/>
      <c r="F607" s="145">
        <v>0</v>
      </c>
      <c r="G607" s="150">
        <v>0</v>
      </c>
      <c r="H607" s="146">
        <v>0</v>
      </c>
      <c r="I607" s="147">
        <v>0</v>
      </c>
      <c r="J607" s="145">
        <v>0</v>
      </c>
      <c r="K607" s="146">
        <v>0</v>
      </c>
      <c r="L607" s="146">
        <v>0</v>
      </c>
      <c r="M607" s="148">
        <v>0</v>
      </c>
      <c r="N607" s="145">
        <v>0</v>
      </c>
      <c r="O607" s="146">
        <v>0</v>
      </c>
      <c r="P607" s="146">
        <v>0</v>
      </c>
      <c r="Q607" s="148">
        <v>0</v>
      </c>
    </row>
    <row r="608" spans="1:17" x14ac:dyDescent="0.25">
      <c r="A608" s="304"/>
      <c r="B608" s="304"/>
      <c r="C608" s="306"/>
      <c r="D608" s="307" t="s">
        <v>406</v>
      </c>
      <c r="E608" s="144" t="s">
        <v>240</v>
      </c>
      <c r="F608" s="145">
        <v>0</v>
      </c>
      <c r="G608" s="150">
        <v>0</v>
      </c>
      <c r="H608" s="146">
        <v>0</v>
      </c>
      <c r="I608" s="147">
        <v>0</v>
      </c>
      <c r="J608" s="145">
        <v>0</v>
      </c>
      <c r="K608" s="146">
        <v>0</v>
      </c>
      <c r="L608" s="146">
        <v>0</v>
      </c>
      <c r="M608" s="148">
        <v>0</v>
      </c>
      <c r="N608" s="145">
        <v>0</v>
      </c>
      <c r="O608" s="146">
        <v>0</v>
      </c>
      <c r="P608" s="146">
        <v>0</v>
      </c>
      <c r="Q608" s="148">
        <v>0</v>
      </c>
    </row>
    <row r="609" spans="1:17" x14ac:dyDescent="0.25">
      <c r="A609" s="304"/>
      <c r="B609" s="304"/>
      <c r="C609" s="306"/>
      <c r="D609" s="308"/>
      <c r="E609" s="144" t="s">
        <v>241</v>
      </c>
      <c r="F609" s="145">
        <v>0</v>
      </c>
      <c r="G609" s="150">
        <v>0</v>
      </c>
      <c r="H609" s="146">
        <v>0</v>
      </c>
      <c r="I609" s="147">
        <v>0</v>
      </c>
      <c r="J609" s="145">
        <v>0</v>
      </c>
      <c r="K609" s="146">
        <v>0</v>
      </c>
      <c r="L609" s="146">
        <v>0</v>
      </c>
      <c r="M609" s="148">
        <v>0</v>
      </c>
      <c r="N609" s="145">
        <v>0</v>
      </c>
      <c r="O609" s="146">
        <v>0</v>
      </c>
      <c r="P609" s="146">
        <v>0</v>
      </c>
      <c r="Q609" s="148">
        <v>0</v>
      </c>
    </row>
    <row r="610" spans="1:17" ht="24" x14ac:dyDescent="0.25">
      <c r="A610" s="303" t="s">
        <v>599</v>
      </c>
      <c r="B610" s="303" t="s">
        <v>600</v>
      </c>
      <c r="C610" s="305" t="s">
        <v>601</v>
      </c>
      <c r="D610" s="93" t="s">
        <v>185</v>
      </c>
      <c r="E610" s="144"/>
      <c r="F610" s="145">
        <f>F611</f>
        <v>4146</v>
      </c>
      <c r="G610" s="150">
        <f t="shared" ref="G610:I610" si="273">G611</f>
        <v>0</v>
      </c>
      <c r="H610" s="146">
        <f t="shared" si="273"/>
        <v>0</v>
      </c>
      <c r="I610" s="147">
        <f t="shared" si="273"/>
        <v>4146</v>
      </c>
      <c r="J610" s="145">
        <f>J611</f>
        <v>4083.2999999999997</v>
      </c>
      <c r="K610" s="146">
        <f t="shared" ref="K610:M610" si="274">K611</f>
        <v>0</v>
      </c>
      <c r="L610" s="146">
        <f t="shared" si="274"/>
        <v>0</v>
      </c>
      <c r="M610" s="148">
        <f t="shared" si="274"/>
        <v>4083.2999999999997</v>
      </c>
      <c r="N610" s="152">
        <f t="shared" ref="N610:N613" si="275">J610/F610*100</f>
        <v>98.487698986975388</v>
      </c>
      <c r="O610" s="153">
        <v>0</v>
      </c>
      <c r="P610" s="153">
        <v>0</v>
      </c>
      <c r="Q610" s="154">
        <f t="shared" ref="Q610:Q614" si="276">M610/I610*100</f>
        <v>98.487698986975388</v>
      </c>
    </row>
    <row r="611" spans="1:17" x14ac:dyDescent="0.25">
      <c r="A611" s="304"/>
      <c r="B611" s="304"/>
      <c r="C611" s="306"/>
      <c r="D611" s="307" t="s">
        <v>406</v>
      </c>
      <c r="E611" s="144" t="s">
        <v>240</v>
      </c>
      <c r="F611" s="145">
        <f>G611+H611+I611</f>
        <v>4146</v>
      </c>
      <c r="G611" s="150">
        <f>G612+G613+G614</f>
        <v>0</v>
      </c>
      <c r="H611" s="146">
        <f t="shared" ref="H611:I611" si="277">H612+H613+H614</f>
        <v>0</v>
      </c>
      <c r="I611" s="147">
        <f t="shared" si="277"/>
        <v>4146</v>
      </c>
      <c r="J611" s="145">
        <f>J612+J613</f>
        <v>4083.2999999999997</v>
      </c>
      <c r="K611" s="146">
        <f t="shared" ref="K611:M611" si="278">K612+K613</f>
        <v>0</v>
      </c>
      <c r="L611" s="146">
        <f t="shared" si="278"/>
        <v>0</v>
      </c>
      <c r="M611" s="148">
        <f t="shared" si="278"/>
        <v>4083.2999999999997</v>
      </c>
      <c r="N611" s="152">
        <f t="shared" si="275"/>
        <v>98.487698986975388</v>
      </c>
      <c r="O611" s="153">
        <v>0</v>
      </c>
      <c r="P611" s="153">
        <v>0</v>
      </c>
      <c r="Q611" s="154">
        <f t="shared" si="276"/>
        <v>98.487698986975388</v>
      </c>
    </row>
    <row r="612" spans="1:17" x14ac:dyDescent="0.25">
      <c r="A612" s="304"/>
      <c r="B612" s="304"/>
      <c r="C612" s="306"/>
      <c r="D612" s="349"/>
      <c r="E612" s="155" t="s">
        <v>589</v>
      </c>
      <c r="F612" s="145">
        <f>G612+H612+I612</f>
        <v>3267.3</v>
      </c>
      <c r="G612" s="150">
        <v>0</v>
      </c>
      <c r="H612" s="146">
        <v>0</v>
      </c>
      <c r="I612" s="147">
        <v>3267.3</v>
      </c>
      <c r="J612" s="145">
        <f>K612+L612+M612</f>
        <v>3257.7</v>
      </c>
      <c r="K612" s="175">
        <v>0</v>
      </c>
      <c r="L612" s="175">
        <v>0</v>
      </c>
      <c r="M612" s="169">
        <v>3257.7</v>
      </c>
      <c r="N612" s="152">
        <f t="shared" si="275"/>
        <v>99.706179414195191</v>
      </c>
      <c r="O612" s="153">
        <v>0</v>
      </c>
      <c r="P612" s="153">
        <v>0</v>
      </c>
      <c r="Q612" s="154">
        <f t="shared" si="276"/>
        <v>99.706179414195191</v>
      </c>
    </row>
    <row r="613" spans="1:17" x14ac:dyDescent="0.25">
      <c r="A613" s="304"/>
      <c r="B613" s="304"/>
      <c r="C613" s="306"/>
      <c r="D613" s="349"/>
      <c r="E613" s="155" t="s">
        <v>590</v>
      </c>
      <c r="F613" s="145">
        <f t="shared" ref="F613:F614" si="279">G613+H613+I613</f>
        <v>878.5</v>
      </c>
      <c r="G613" s="150">
        <v>0</v>
      </c>
      <c r="H613" s="146">
        <v>0</v>
      </c>
      <c r="I613" s="147">
        <v>878.5</v>
      </c>
      <c r="J613" s="145">
        <f t="shared" ref="J613:J614" si="280">K613+L613+M613</f>
        <v>825.6</v>
      </c>
      <c r="K613" s="175">
        <v>0</v>
      </c>
      <c r="L613" s="175">
        <v>0</v>
      </c>
      <c r="M613" s="169">
        <v>825.6</v>
      </c>
      <c r="N613" s="152">
        <f t="shared" si="275"/>
        <v>93.978372225384177</v>
      </c>
      <c r="O613" s="153">
        <v>0</v>
      </c>
      <c r="P613" s="153">
        <v>0</v>
      </c>
      <c r="Q613" s="154">
        <f t="shared" si="276"/>
        <v>93.978372225384177</v>
      </c>
    </row>
    <row r="614" spans="1:17" x14ac:dyDescent="0.25">
      <c r="A614" s="304"/>
      <c r="B614" s="304"/>
      <c r="C614" s="306"/>
      <c r="D614" s="349"/>
      <c r="E614" s="155" t="s">
        <v>591</v>
      </c>
      <c r="F614" s="145">
        <f t="shared" si="279"/>
        <v>0.2</v>
      </c>
      <c r="G614" s="150">
        <v>0</v>
      </c>
      <c r="H614" s="146">
        <v>0</v>
      </c>
      <c r="I614" s="147">
        <v>0.2</v>
      </c>
      <c r="J614" s="145">
        <f t="shared" si="280"/>
        <v>0</v>
      </c>
      <c r="K614" s="168">
        <v>0</v>
      </c>
      <c r="L614" s="168">
        <v>0</v>
      </c>
      <c r="M614" s="176">
        <v>0</v>
      </c>
      <c r="N614" s="177"/>
      <c r="O614" s="168"/>
      <c r="P614" s="168"/>
      <c r="Q614" s="176">
        <f t="shared" si="276"/>
        <v>0</v>
      </c>
    </row>
    <row r="615" spans="1:17" ht="24" x14ac:dyDescent="0.25">
      <c r="A615" s="303" t="s">
        <v>602</v>
      </c>
      <c r="B615" s="303" t="s">
        <v>603</v>
      </c>
      <c r="C615" s="305" t="s">
        <v>604</v>
      </c>
      <c r="D615" s="93" t="s">
        <v>185</v>
      </c>
      <c r="E615" s="144"/>
      <c r="F615" s="145">
        <v>0</v>
      </c>
      <c r="G615" s="150">
        <v>0</v>
      </c>
      <c r="H615" s="146">
        <v>0</v>
      </c>
      <c r="I615" s="147">
        <v>0</v>
      </c>
      <c r="J615" s="178">
        <v>0</v>
      </c>
      <c r="K615" s="175">
        <v>0</v>
      </c>
      <c r="L615" s="175">
        <v>0</v>
      </c>
      <c r="M615" s="179">
        <v>0</v>
      </c>
      <c r="N615" s="178">
        <v>0</v>
      </c>
      <c r="O615" s="175">
        <v>0</v>
      </c>
      <c r="P615" s="175">
        <v>0</v>
      </c>
      <c r="Q615" s="179">
        <v>0</v>
      </c>
    </row>
    <row r="616" spans="1:17" x14ac:dyDescent="0.25">
      <c r="A616" s="304"/>
      <c r="B616" s="304"/>
      <c r="C616" s="306"/>
      <c r="D616" s="307" t="s">
        <v>406</v>
      </c>
      <c r="E616" s="144" t="s">
        <v>240</v>
      </c>
      <c r="F616" s="145">
        <v>0</v>
      </c>
      <c r="G616" s="150">
        <v>0</v>
      </c>
      <c r="H616" s="146">
        <v>0</v>
      </c>
      <c r="I616" s="147">
        <v>0</v>
      </c>
      <c r="J616" s="178">
        <v>0</v>
      </c>
      <c r="K616" s="175">
        <v>0</v>
      </c>
      <c r="L616" s="175">
        <v>0</v>
      </c>
      <c r="M616" s="179">
        <v>0</v>
      </c>
      <c r="N616" s="178">
        <v>0</v>
      </c>
      <c r="O616" s="175">
        <v>0</v>
      </c>
      <c r="P616" s="175">
        <v>0</v>
      </c>
      <c r="Q616" s="179">
        <v>0</v>
      </c>
    </row>
    <row r="617" spans="1:17" ht="42" customHeight="1" x14ac:dyDescent="0.25">
      <c r="A617" s="304"/>
      <c r="B617" s="304"/>
      <c r="C617" s="306"/>
      <c r="D617" s="308"/>
      <c r="E617" s="144" t="s">
        <v>241</v>
      </c>
      <c r="F617" s="145">
        <v>0</v>
      </c>
      <c r="G617" s="150">
        <v>0</v>
      </c>
      <c r="H617" s="146">
        <v>0</v>
      </c>
      <c r="I617" s="147">
        <v>0</v>
      </c>
      <c r="J617" s="178">
        <v>0</v>
      </c>
      <c r="K617" s="175">
        <v>0</v>
      </c>
      <c r="L617" s="175">
        <v>0</v>
      </c>
      <c r="M617" s="179">
        <v>0</v>
      </c>
      <c r="N617" s="178">
        <v>0</v>
      </c>
      <c r="O617" s="175">
        <v>0</v>
      </c>
      <c r="P617" s="175">
        <v>0</v>
      </c>
      <c r="Q617" s="179">
        <v>0</v>
      </c>
    </row>
    <row r="618" spans="1:17" ht="24" x14ac:dyDescent="0.25">
      <c r="A618" s="303" t="s">
        <v>279</v>
      </c>
      <c r="B618" s="303" t="s">
        <v>605</v>
      </c>
      <c r="C618" s="305" t="s">
        <v>606</v>
      </c>
      <c r="D618" s="93" t="s">
        <v>185</v>
      </c>
      <c r="E618" s="144"/>
      <c r="F618" s="145">
        <v>0</v>
      </c>
      <c r="G618" s="150">
        <v>0</v>
      </c>
      <c r="H618" s="146">
        <v>0</v>
      </c>
      <c r="I618" s="147">
        <v>0</v>
      </c>
      <c r="J618" s="178">
        <v>0</v>
      </c>
      <c r="K618" s="175">
        <v>0</v>
      </c>
      <c r="L618" s="175">
        <v>0</v>
      </c>
      <c r="M618" s="179">
        <v>0</v>
      </c>
      <c r="N618" s="178">
        <v>0</v>
      </c>
      <c r="O618" s="175">
        <v>0</v>
      </c>
      <c r="P618" s="175">
        <v>0</v>
      </c>
      <c r="Q618" s="179">
        <v>0</v>
      </c>
    </row>
    <row r="619" spans="1:17" x14ac:dyDescent="0.25">
      <c r="A619" s="304"/>
      <c r="B619" s="304"/>
      <c r="C619" s="306"/>
      <c r="D619" s="307" t="s">
        <v>406</v>
      </c>
      <c r="E619" s="144" t="s">
        <v>240</v>
      </c>
      <c r="F619" s="145">
        <v>0</v>
      </c>
      <c r="G619" s="150">
        <v>0</v>
      </c>
      <c r="H619" s="146">
        <v>0</v>
      </c>
      <c r="I619" s="147">
        <v>0</v>
      </c>
      <c r="J619" s="178">
        <v>0</v>
      </c>
      <c r="K619" s="175">
        <v>0</v>
      </c>
      <c r="L619" s="175">
        <v>0</v>
      </c>
      <c r="M619" s="179">
        <v>0</v>
      </c>
      <c r="N619" s="178">
        <v>0</v>
      </c>
      <c r="O619" s="175">
        <v>0</v>
      </c>
      <c r="P619" s="175">
        <v>0</v>
      </c>
      <c r="Q619" s="179">
        <v>0</v>
      </c>
    </row>
    <row r="620" spans="1:17" ht="60" customHeight="1" x14ac:dyDescent="0.25">
      <c r="A620" s="304"/>
      <c r="B620" s="304"/>
      <c r="C620" s="306"/>
      <c r="D620" s="308"/>
      <c r="E620" s="144" t="s">
        <v>241</v>
      </c>
      <c r="F620" s="145">
        <v>0</v>
      </c>
      <c r="G620" s="150">
        <v>0</v>
      </c>
      <c r="H620" s="146">
        <v>0</v>
      </c>
      <c r="I620" s="147">
        <v>0</v>
      </c>
      <c r="J620" s="178">
        <v>0</v>
      </c>
      <c r="K620" s="175">
        <v>0</v>
      </c>
      <c r="L620" s="175">
        <v>0</v>
      </c>
      <c r="M620" s="179">
        <v>0</v>
      </c>
      <c r="N620" s="178">
        <v>0</v>
      </c>
      <c r="O620" s="175">
        <v>0</v>
      </c>
      <c r="P620" s="175">
        <v>0</v>
      </c>
      <c r="Q620" s="179">
        <v>0</v>
      </c>
    </row>
    <row r="621" spans="1:17" ht="24" x14ac:dyDescent="0.25">
      <c r="A621" s="339" t="s">
        <v>607</v>
      </c>
      <c r="B621" s="339" t="s">
        <v>608</v>
      </c>
      <c r="C621" s="341" t="s">
        <v>606</v>
      </c>
      <c r="D621" s="93" t="s">
        <v>185</v>
      </c>
      <c r="E621" s="144"/>
      <c r="F621" s="145">
        <v>0</v>
      </c>
      <c r="G621" s="150">
        <v>0</v>
      </c>
      <c r="H621" s="146">
        <v>0</v>
      </c>
      <c r="I621" s="147">
        <v>0</v>
      </c>
      <c r="J621" s="178">
        <v>0</v>
      </c>
      <c r="K621" s="175">
        <v>0</v>
      </c>
      <c r="L621" s="175">
        <v>0</v>
      </c>
      <c r="M621" s="179">
        <v>0</v>
      </c>
      <c r="N621" s="178">
        <v>0</v>
      </c>
      <c r="O621" s="175">
        <v>0</v>
      </c>
      <c r="P621" s="175">
        <v>0</v>
      </c>
      <c r="Q621" s="179">
        <v>0</v>
      </c>
    </row>
    <row r="622" spans="1:17" x14ac:dyDescent="0.25">
      <c r="A622" s="340"/>
      <c r="B622" s="340"/>
      <c r="C622" s="342"/>
      <c r="D622" s="343" t="s">
        <v>406</v>
      </c>
      <c r="E622" s="144" t="s">
        <v>240</v>
      </c>
      <c r="F622" s="145">
        <v>0</v>
      </c>
      <c r="G622" s="150">
        <v>0</v>
      </c>
      <c r="H622" s="146">
        <v>0</v>
      </c>
      <c r="I622" s="147">
        <v>0</v>
      </c>
      <c r="J622" s="178">
        <v>0</v>
      </c>
      <c r="K622" s="175">
        <v>0</v>
      </c>
      <c r="L622" s="175">
        <v>0</v>
      </c>
      <c r="M622" s="179">
        <v>0</v>
      </c>
      <c r="N622" s="178">
        <v>0</v>
      </c>
      <c r="O622" s="175">
        <v>0</v>
      </c>
      <c r="P622" s="175">
        <v>0</v>
      </c>
      <c r="Q622" s="179">
        <v>0</v>
      </c>
    </row>
    <row r="623" spans="1:17" ht="105" customHeight="1" thickBot="1" x14ac:dyDescent="0.3">
      <c r="A623" s="340"/>
      <c r="B623" s="340"/>
      <c r="C623" s="342"/>
      <c r="D623" s="358"/>
      <c r="E623" s="144" t="s">
        <v>241</v>
      </c>
      <c r="F623" s="180">
        <v>0</v>
      </c>
      <c r="G623" s="260">
        <v>0</v>
      </c>
      <c r="H623" s="181">
        <v>0</v>
      </c>
      <c r="I623" s="182">
        <v>0</v>
      </c>
      <c r="J623" s="183">
        <v>0</v>
      </c>
      <c r="K623" s="184">
        <v>0</v>
      </c>
      <c r="L623" s="184">
        <v>0</v>
      </c>
      <c r="M623" s="185">
        <v>0</v>
      </c>
      <c r="N623" s="183">
        <v>0</v>
      </c>
      <c r="O623" s="184">
        <v>0</v>
      </c>
      <c r="P623" s="184">
        <v>0</v>
      </c>
      <c r="Q623" s="185">
        <v>0</v>
      </c>
    </row>
    <row r="624" spans="1:17" ht="24.75" x14ac:dyDescent="0.25">
      <c r="A624" s="312" t="s">
        <v>13</v>
      </c>
      <c r="B624" s="314" t="s">
        <v>609</v>
      </c>
      <c r="C624" s="368" t="s">
        <v>172</v>
      </c>
      <c r="D624" s="98" t="s">
        <v>185</v>
      </c>
      <c r="E624" s="98"/>
      <c r="F624" s="186">
        <v>154833.5</v>
      </c>
      <c r="G624" s="186">
        <f t="shared" ref="G624:K624" si="281">G625+G626+G627+G628</f>
        <v>59.8</v>
      </c>
      <c r="H624" s="186">
        <v>36316.699999999997</v>
      </c>
      <c r="I624" s="186">
        <v>118457</v>
      </c>
      <c r="J624" s="186">
        <v>117356.6</v>
      </c>
      <c r="K624" s="186">
        <f t="shared" si="281"/>
        <v>32.299999999999997</v>
      </c>
      <c r="L624" s="186">
        <v>31182.799999999999</v>
      </c>
      <c r="M624" s="186">
        <v>86141.5</v>
      </c>
      <c r="N624" s="171">
        <f>J624/F624*100</f>
        <v>75.795354364527057</v>
      </c>
      <c r="O624" s="171">
        <f>K624/G624*100</f>
        <v>54.013377926421398</v>
      </c>
      <c r="P624" s="171">
        <f>L624/H624*100</f>
        <v>85.86352834921675</v>
      </c>
      <c r="Q624" s="171">
        <f>M624/I624*100</f>
        <v>72.719636661404564</v>
      </c>
    </row>
    <row r="625" spans="1:17" ht="72.75" x14ac:dyDescent="0.25">
      <c r="A625" s="366"/>
      <c r="B625" s="304"/>
      <c r="C625" s="369"/>
      <c r="D625" s="101" t="s">
        <v>610</v>
      </c>
      <c r="E625" s="101" t="s">
        <v>175</v>
      </c>
      <c r="F625" s="187">
        <v>112981.6</v>
      </c>
      <c r="G625" s="261">
        <v>59.8</v>
      </c>
      <c r="H625" s="187">
        <v>339.3</v>
      </c>
      <c r="I625" s="187">
        <v>112981.6</v>
      </c>
      <c r="J625" s="187">
        <v>86383.4</v>
      </c>
      <c r="K625" s="187">
        <v>32.299999999999997</v>
      </c>
      <c r="L625" s="187">
        <f>L630</f>
        <v>31182.800000000003</v>
      </c>
      <c r="M625" s="187">
        <v>55168.3</v>
      </c>
      <c r="N625" s="171">
        <f>J625/F625*100</f>
        <v>76.457936513556177</v>
      </c>
      <c r="O625" s="171">
        <f t="shared" ref="O625:Q640" si="282">K625/G625*100</f>
        <v>54.013377926421398</v>
      </c>
      <c r="P625" s="171">
        <f t="shared" si="282"/>
        <v>9190.3330386089001</v>
      </c>
      <c r="Q625" s="171">
        <f t="shared" si="282"/>
        <v>48.829455415749109</v>
      </c>
    </row>
    <row r="626" spans="1:17" ht="24.75" x14ac:dyDescent="0.25">
      <c r="A626" s="366"/>
      <c r="B626" s="304"/>
      <c r="C626" s="369"/>
      <c r="D626" s="101" t="s">
        <v>611</v>
      </c>
      <c r="E626" s="101" t="s">
        <v>175</v>
      </c>
      <c r="F626" s="187">
        <v>33794.9</v>
      </c>
      <c r="G626" s="261">
        <v>0</v>
      </c>
      <c r="H626" s="187">
        <v>0</v>
      </c>
      <c r="I626" s="187">
        <v>33794.9</v>
      </c>
      <c r="J626" s="187">
        <v>27386.2</v>
      </c>
      <c r="K626" s="187">
        <v>0</v>
      </c>
      <c r="L626" s="187">
        <v>0</v>
      </c>
      <c r="M626" s="187">
        <v>27386.2</v>
      </c>
      <c r="N626" s="171">
        <f>J626/F626*100</f>
        <v>81.036487754069398</v>
      </c>
      <c r="O626" s="171">
        <v>0</v>
      </c>
      <c r="P626" s="171">
        <v>0</v>
      </c>
      <c r="Q626" s="171">
        <f t="shared" si="282"/>
        <v>81.036487754069398</v>
      </c>
    </row>
    <row r="627" spans="1:17" ht="24.75" x14ac:dyDescent="0.25">
      <c r="A627" s="366"/>
      <c r="B627" s="304"/>
      <c r="C627" s="369"/>
      <c r="D627" s="101" t="s">
        <v>612</v>
      </c>
      <c r="E627" s="101" t="s">
        <v>175</v>
      </c>
      <c r="F627" s="187">
        <v>3297.3</v>
      </c>
      <c r="G627" s="261">
        <v>0</v>
      </c>
      <c r="H627" s="187">
        <v>0</v>
      </c>
      <c r="I627" s="187">
        <v>3297.3</v>
      </c>
      <c r="J627" s="187">
        <v>1554.4</v>
      </c>
      <c r="K627" s="187">
        <v>0</v>
      </c>
      <c r="L627" s="187">
        <v>0</v>
      </c>
      <c r="M627" s="187">
        <v>1554.4</v>
      </c>
      <c r="N627" s="171">
        <f>J627/F627*100</f>
        <v>47.141600703605981</v>
      </c>
      <c r="O627" s="171">
        <v>0</v>
      </c>
      <c r="P627" s="171">
        <v>0</v>
      </c>
      <c r="Q627" s="171">
        <f t="shared" si="282"/>
        <v>47.141600703605981</v>
      </c>
    </row>
    <row r="628" spans="1:17" x14ac:dyDescent="0.25">
      <c r="A628" s="367"/>
      <c r="B628" s="332"/>
      <c r="C628" s="370"/>
      <c r="D628" s="101" t="s">
        <v>613</v>
      </c>
      <c r="E628" s="101" t="s">
        <v>175</v>
      </c>
      <c r="F628" s="187">
        <v>4759.7</v>
      </c>
      <c r="G628" s="261">
        <v>0</v>
      </c>
      <c r="H628" s="187">
        <v>0</v>
      </c>
      <c r="I628" s="187">
        <v>4759.7</v>
      </c>
      <c r="J628" s="187">
        <v>2032.6</v>
      </c>
      <c r="K628" s="187">
        <v>0</v>
      </c>
      <c r="L628" s="187">
        <v>0</v>
      </c>
      <c r="M628" s="187">
        <v>2032.6</v>
      </c>
      <c r="N628" s="171">
        <f>J628/F628*100</f>
        <v>42.704372124293549</v>
      </c>
      <c r="O628" s="171">
        <v>0</v>
      </c>
      <c r="P628" s="171">
        <v>0</v>
      </c>
      <c r="Q628" s="171">
        <f t="shared" si="282"/>
        <v>42.704372124293549</v>
      </c>
    </row>
    <row r="629" spans="1:17" ht="24.75" x14ac:dyDescent="0.25">
      <c r="A629" s="314" t="s">
        <v>176</v>
      </c>
      <c r="B629" s="314" t="s">
        <v>614</v>
      </c>
      <c r="C629" s="303" t="s">
        <v>172</v>
      </c>
      <c r="D629" s="101" t="s">
        <v>185</v>
      </c>
      <c r="E629" s="101"/>
      <c r="F629" s="187"/>
      <c r="G629" s="261"/>
      <c r="H629" s="187"/>
      <c r="I629" s="187"/>
      <c r="J629" s="187"/>
      <c r="K629" s="187"/>
      <c r="L629" s="187"/>
      <c r="M629" s="187"/>
      <c r="N629" s="171"/>
      <c r="O629" s="146"/>
      <c r="P629" s="146"/>
      <c r="Q629" s="146"/>
    </row>
    <row r="630" spans="1:17" x14ac:dyDescent="0.25">
      <c r="A630" s="330"/>
      <c r="B630" s="330"/>
      <c r="C630" s="330"/>
      <c r="D630" s="318" t="s">
        <v>610</v>
      </c>
      <c r="E630" s="90" t="s">
        <v>240</v>
      </c>
      <c r="F630" s="188">
        <f>SUM(F634:F649)</f>
        <v>96946.900000000009</v>
      </c>
      <c r="G630" s="186">
        <f t="shared" ref="G630:Q630" si="283">SUM(G634:G649)</f>
        <v>59.8</v>
      </c>
      <c r="H630" s="188">
        <f t="shared" si="283"/>
        <v>36316.399999999994</v>
      </c>
      <c r="I630" s="188">
        <f t="shared" si="283"/>
        <v>60570.3</v>
      </c>
      <c r="J630" s="188">
        <f t="shared" si="283"/>
        <v>72871.199999999983</v>
      </c>
      <c r="K630" s="188">
        <f t="shared" si="283"/>
        <v>32.299999999999997</v>
      </c>
      <c r="L630" s="188">
        <f t="shared" si="283"/>
        <v>31182.800000000003</v>
      </c>
      <c r="M630" s="188">
        <f t="shared" si="283"/>
        <v>41656</v>
      </c>
      <c r="N630" s="188">
        <f t="shared" si="283"/>
        <v>970.19111711840014</v>
      </c>
      <c r="O630" s="188">
        <f t="shared" si="283"/>
        <v>54.013377926421398</v>
      </c>
      <c r="P630" s="188">
        <f t="shared" si="283"/>
        <v>480.07693658978678</v>
      </c>
      <c r="Q630" s="188">
        <f t="shared" si="283"/>
        <v>544.03188722119705</v>
      </c>
    </row>
    <row r="631" spans="1:17" hidden="1" x14ac:dyDescent="0.25">
      <c r="A631" s="330"/>
      <c r="B631" s="330"/>
      <c r="C631" s="330"/>
      <c r="D631" s="336"/>
      <c r="E631" s="91" t="s">
        <v>409</v>
      </c>
      <c r="F631" s="188">
        <f>F668</f>
        <v>92306.6</v>
      </c>
      <c r="G631" s="262" t="e">
        <f>#REF!</f>
        <v>#REF!</v>
      </c>
      <c r="H631" s="189" t="e">
        <f>#REF!</f>
        <v>#REF!</v>
      </c>
      <c r="I631" s="189" t="e">
        <f>#REF!</f>
        <v>#REF!</v>
      </c>
      <c r="J631" s="189" t="e">
        <f>#REF!</f>
        <v>#REF!</v>
      </c>
      <c r="K631" s="189" t="e">
        <f>#REF!</f>
        <v>#REF!</v>
      </c>
      <c r="L631" s="189" t="e">
        <f>#REF!</f>
        <v>#REF!</v>
      </c>
      <c r="M631" s="189" t="e">
        <f>#REF!</f>
        <v>#REF!</v>
      </c>
      <c r="N631" s="190" t="e">
        <f t="shared" ref="N631:N657" si="284">J631/F631*100</f>
        <v>#REF!</v>
      </c>
      <c r="O631" s="191" t="e">
        <f t="shared" si="282"/>
        <v>#REF!</v>
      </c>
      <c r="P631" s="191" t="e">
        <f t="shared" si="282"/>
        <v>#REF!</v>
      </c>
      <c r="Q631" s="190" t="e">
        <f t="shared" si="282"/>
        <v>#REF!</v>
      </c>
    </row>
    <row r="632" spans="1:17" hidden="1" x14ac:dyDescent="0.25">
      <c r="A632" s="330"/>
      <c r="B632" s="330"/>
      <c r="C632" s="330"/>
      <c r="D632" s="319"/>
      <c r="E632" s="91" t="s">
        <v>615</v>
      </c>
      <c r="F632" s="189" t="e">
        <f>#REF!</f>
        <v>#REF!</v>
      </c>
      <c r="G632" s="262" t="e">
        <f>#REF!</f>
        <v>#REF!</v>
      </c>
      <c r="H632" s="189" t="e">
        <f>#REF!</f>
        <v>#REF!</v>
      </c>
      <c r="I632" s="189" t="e">
        <f>#REF!</f>
        <v>#REF!</v>
      </c>
      <c r="J632" s="192"/>
      <c r="K632" s="192"/>
      <c r="L632" s="192"/>
      <c r="M632" s="192"/>
      <c r="N632" s="190" t="e">
        <f t="shared" si="284"/>
        <v>#REF!</v>
      </c>
      <c r="O632" s="191" t="e">
        <f t="shared" si="282"/>
        <v>#REF!</v>
      </c>
      <c r="P632" s="191" t="e">
        <f t="shared" si="282"/>
        <v>#REF!</v>
      </c>
      <c r="Q632" s="190" t="e">
        <f t="shared" si="282"/>
        <v>#REF!</v>
      </c>
    </row>
    <row r="633" spans="1:17" hidden="1" x14ac:dyDescent="0.25">
      <c r="A633" s="330"/>
      <c r="B633" s="330"/>
      <c r="C633" s="330"/>
      <c r="D633" s="319"/>
      <c r="E633" s="91" t="s">
        <v>616</v>
      </c>
      <c r="F633" s="189" t="e">
        <f>#REF!</f>
        <v>#REF!</v>
      </c>
      <c r="G633" s="262" t="e">
        <f>#REF!</f>
        <v>#REF!</v>
      </c>
      <c r="H633" s="189" t="e">
        <f>#REF!</f>
        <v>#REF!</v>
      </c>
      <c r="I633" s="189" t="e">
        <f>#REF!</f>
        <v>#REF!</v>
      </c>
      <c r="J633" s="192"/>
      <c r="K633" s="192"/>
      <c r="L633" s="192"/>
      <c r="M633" s="192"/>
      <c r="N633" s="190" t="e">
        <f t="shared" si="284"/>
        <v>#REF!</v>
      </c>
      <c r="O633" s="191" t="e">
        <f t="shared" si="282"/>
        <v>#REF!</v>
      </c>
      <c r="P633" s="191" t="e">
        <f t="shared" si="282"/>
        <v>#REF!</v>
      </c>
      <c r="Q633" s="190" t="e">
        <f t="shared" si="282"/>
        <v>#REF!</v>
      </c>
    </row>
    <row r="634" spans="1:17" x14ac:dyDescent="0.25">
      <c r="A634" s="330"/>
      <c r="B634" s="330"/>
      <c r="C634" s="330"/>
      <c r="D634" s="319"/>
      <c r="E634" s="94" t="s">
        <v>617</v>
      </c>
      <c r="F634" s="193">
        <v>59.8</v>
      </c>
      <c r="G634" s="263">
        <v>59.8</v>
      </c>
      <c r="H634" s="193">
        <v>0</v>
      </c>
      <c r="I634" s="193">
        <v>0</v>
      </c>
      <c r="J634" s="192">
        <v>32.299999999999997</v>
      </c>
      <c r="K634" s="192">
        <v>32.299999999999997</v>
      </c>
      <c r="L634" s="192">
        <v>0</v>
      </c>
      <c r="M634" s="192">
        <v>0</v>
      </c>
      <c r="N634" s="171">
        <f t="shared" si="284"/>
        <v>54.013377926421398</v>
      </c>
      <c r="O634" s="171">
        <f>K634/G634*100</f>
        <v>54.013377926421398</v>
      </c>
      <c r="P634" s="171">
        <v>0</v>
      </c>
      <c r="Q634" s="159">
        <v>0</v>
      </c>
    </row>
    <row r="635" spans="1:17" x14ac:dyDescent="0.25">
      <c r="A635" s="330"/>
      <c r="B635" s="330"/>
      <c r="C635" s="330"/>
      <c r="D635" s="319"/>
      <c r="E635" s="94" t="s">
        <v>618</v>
      </c>
      <c r="F635" s="193">
        <v>225</v>
      </c>
      <c r="G635" s="263">
        <v>0</v>
      </c>
      <c r="H635" s="193">
        <v>225</v>
      </c>
      <c r="I635" s="193">
        <v>0</v>
      </c>
      <c r="J635" s="192">
        <v>216.6</v>
      </c>
      <c r="K635" s="192">
        <v>0</v>
      </c>
      <c r="L635" s="192">
        <v>216.6</v>
      </c>
      <c r="M635" s="192">
        <v>0</v>
      </c>
      <c r="N635" s="171">
        <f t="shared" si="284"/>
        <v>96.266666666666666</v>
      </c>
      <c r="O635" s="171">
        <v>0</v>
      </c>
      <c r="P635" s="171">
        <f t="shared" si="282"/>
        <v>96.266666666666666</v>
      </c>
      <c r="Q635" s="159">
        <v>0</v>
      </c>
    </row>
    <row r="636" spans="1:17" x14ac:dyDescent="0.25">
      <c r="A636" s="330"/>
      <c r="B636" s="330"/>
      <c r="C636" s="330"/>
      <c r="D636" s="319"/>
      <c r="E636" s="94" t="s">
        <v>619</v>
      </c>
      <c r="F636" s="193">
        <v>2.5</v>
      </c>
      <c r="G636" s="263">
        <v>0</v>
      </c>
      <c r="H636" s="193">
        <v>2.5</v>
      </c>
      <c r="I636" s="193">
        <v>0</v>
      </c>
      <c r="J636" s="192">
        <v>0.2</v>
      </c>
      <c r="K636" s="192">
        <v>0</v>
      </c>
      <c r="L636" s="192">
        <v>0.2</v>
      </c>
      <c r="M636" s="192">
        <v>0</v>
      </c>
      <c r="N636" s="171">
        <f t="shared" si="284"/>
        <v>8</v>
      </c>
      <c r="O636" s="171">
        <v>0</v>
      </c>
      <c r="P636" s="171">
        <f t="shared" si="282"/>
        <v>8</v>
      </c>
      <c r="Q636" s="159">
        <v>0</v>
      </c>
    </row>
    <row r="637" spans="1:17" x14ac:dyDescent="0.25">
      <c r="A637" s="330"/>
      <c r="B637" s="330"/>
      <c r="C637" s="330"/>
      <c r="D637" s="319"/>
      <c r="E637" s="94" t="s">
        <v>620</v>
      </c>
      <c r="F637" s="193">
        <v>212.5</v>
      </c>
      <c r="G637" s="263">
        <v>0</v>
      </c>
      <c r="H637" s="193">
        <v>212.5</v>
      </c>
      <c r="I637" s="193">
        <v>0</v>
      </c>
      <c r="J637" s="192">
        <v>191.4</v>
      </c>
      <c r="K637" s="192">
        <v>0</v>
      </c>
      <c r="L637" s="192">
        <v>191.4</v>
      </c>
      <c r="M637" s="192">
        <v>0</v>
      </c>
      <c r="N637" s="171">
        <f t="shared" si="284"/>
        <v>90.070588235294125</v>
      </c>
      <c r="O637" s="171">
        <v>0</v>
      </c>
      <c r="P637" s="171">
        <f t="shared" si="282"/>
        <v>90.070588235294125</v>
      </c>
      <c r="Q637" s="159">
        <v>0</v>
      </c>
    </row>
    <row r="638" spans="1:17" x14ac:dyDescent="0.25">
      <c r="A638" s="330"/>
      <c r="B638" s="330"/>
      <c r="C638" s="330"/>
      <c r="D638" s="319"/>
      <c r="E638" s="94" t="s">
        <v>621</v>
      </c>
      <c r="F638" s="193">
        <v>0.5</v>
      </c>
      <c r="G638" s="263">
        <v>0</v>
      </c>
      <c r="H638" s="193">
        <v>0.2</v>
      </c>
      <c r="I638" s="193">
        <v>0</v>
      </c>
      <c r="J638" s="192">
        <v>0.2</v>
      </c>
      <c r="K638" s="192">
        <v>0</v>
      </c>
      <c r="L638" s="192">
        <v>0.2</v>
      </c>
      <c r="M638" s="192">
        <v>0</v>
      </c>
      <c r="N638" s="171">
        <f t="shared" si="284"/>
        <v>40</v>
      </c>
      <c r="O638" s="171">
        <v>0</v>
      </c>
      <c r="P638" s="194">
        <f t="shared" si="282"/>
        <v>100</v>
      </c>
      <c r="Q638" s="159">
        <v>0</v>
      </c>
    </row>
    <row r="639" spans="1:17" x14ac:dyDescent="0.25">
      <c r="A639" s="330"/>
      <c r="B639" s="330"/>
      <c r="C639" s="330"/>
      <c r="D639" s="319"/>
      <c r="E639" s="195" t="s">
        <v>622</v>
      </c>
      <c r="F639" s="193">
        <v>47342.3</v>
      </c>
      <c r="G639" s="263">
        <v>0</v>
      </c>
      <c r="H639" s="193">
        <v>35776.199999999997</v>
      </c>
      <c r="I639" s="193">
        <v>11566</v>
      </c>
      <c r="J639" s="192">
        <v>34804.5</v>
      </c>
      <c r="K639" s="192">
        <v>0</v>
      </c>
      <c r="L639" s="192">
        <v>30674.400000000001</v>
      </c>
      <c r="M639" s="192">
        <v>4130</v>
      </c>
      <c r="N639" s="171">
        <f t="shared" si="284"/>
        <v>73.51670704634121</v>
      </c>
      <c r="O639" s="171">
        <v>0</v>
      </c>
      <c r="P639" s="194">
        <f t="shared" si="282"/>
        <v>85.739681687825993</v>
      </c>
      <c r="Q639" s="159">
        <f t="shared" si="282"/>
        <v>35.708109977520323</v>
      </c>
    </row>
    <row r="640" spans="1:17" x14ac:dyDescent="0.25">
      <c r="A640" s="330"/>
      <c r="B640" s="330"/>
      <c r="C640" s="330"/>
      <c r="D640" s="319"/>
      <c r="E640" s="94" t="s">
        <v>623</v>
      </c>
      <c r="F640" s="193">
        <v>34991.300000000003</v>
      </c>
      <c r="G640" s="263">
        <v>0</v>
      </c>
      <c r="H640" s="193">
        <v>0</v>
      </c>
      <c r="I640" s="193">
        <v>34991.300000000003</v>
      </c>
      <c r="J640" s="192">
        <v>32398.6</v>
      </c>
      <c r="K640" s="192">
        <v>0</v>
      </c>
      <c r="L640" s="192">
        <v>0</v>
      </c>
      <c r="M640" s="192">
        <v>32398.6</v>
      </c>
      <c r="N640" s="194">
        <f t="shared" si="284"/>
        <v>92.59044391034341</v>
      </c>
      <c r="O640" s="171">
        <v>0</v>
      </c>
      <c r="P640" s="194">
        <v>0</v>
      </c>
      <c r="Q640" s="171">
        <f t="shared" si="282"/>
        <v>92.59044391034341</v>
      </c>
    </row>
    <row r="641" spans="1:17" x14ac:dyDescent="0.25">
      <c r="A641" s="330"/>
      <c r="B641" s="330"/>
      <c r="C641" s="330"/>
      <c r="D641" s="319"/>
      <c r="E641" s="94" t="s">
        <v>624</v>
      </c>
      <c r="F641" s="193">
        <v>5300</v>
      </c>
      <c r="G641" s="263">
        <v>0</v>
      </c>
      <c r="H641" s="193">
        <v>0</v>
      </c>
      <c r="I641" s="193">
        <v>5300</v>
      </c>
      <c r="J641" s="192">
        <v>0</v>
      </c>
      <c r="K641" s="192">
        <v>0</v>
      </c>
      <c r="L641" s="192">
        <v>0</v>
      </c>
      <c r="M641" s="192">
        <v>0</v>
      </c>
      <c r="N641" s="194">
        <f t="shared" si="284"/>
        <v>0</v>
      </c>
      <c r="O641" s="171">
        <v>0</v>
      </c>
      <c r="P641" s="194">
        <v>0</v>
      </c>
      <c r="Q641" s="171">
        <f t="shared" ref="Q641:Q649" si="285">M641/I641*100</f>
        <v>0</v>
      </c>
    </row>
    <row r="642" spans="1:17" x14ac:dyDescent="0.25">
      <c r="A642" s="330"/>
      <c r="B642" s="330"/>
      <c r="C642" s="330"/>
      <c r="D642" s="319"/>
      <c r="E642" s="94" t="s">
        <v>625</v>
      </c>
      <c r="F642" s="193">
        <v>30</v>
      </c>
      <c r="G642" s="263">
        <v>0</v>
      </c>
      <c r="H642" s="193">
        <v>0</v>
      </c>
      <c r="I642" s="193">
        <v>30</v>
      </c>
      <c r="J642" s="192">
        <v>0</v>
      </c>
      <c r="K642" s="192">
        <v>0</v>
      </c>
      <c r="L642" s="192">
        <v>0</v>
      </c>
      <c r="M642" s="192">
        <v>0</v>
      </c>
      <c r="N642" s="194">
        <f t="shared" si="284"/>
        <v>0</v>
      </c>
      <c r="O642" s="171">
        <v>0</v>
      </c>
      <c r="P642" s="194">
        <v>0</v>
      </c>
      <c r="Q642" s="171">
        <f t="shared" si="285"/>
        <v>0</v>
      </c>
    </row>
    <row r="643" spans="1:17" x14ac:dyDescent="0.25">
      <c r="A643" s="330"/>
      <c r="B643" s="330"/>
      <c r="C643" s="330"/>
      <c r="D643" s="319"/>
      <c r="E643" s="94" t="s">
        <v>626</v>
      </c>
      <c r="F643" s="193">
        <v>600</v>
      </c>
      <c r="G643" s="263">
        <v>0</v>
      </c>
      <c r="H643" s="193">
        <v>0</v>
      </c>
      <c r="I643" s="193">
        <v>600</v>
      </c>
      <c r="J643" s="192">
        <v>94.4</v>
      </c>
      <c r="K643" s="192">
        <v>0</v>
      </c>
      <c r="L643" s="192">
        <v>0</v>
      </c>
      <c r="M643" s="192">
        <v>94.4</v>
      </c>
      <c r="N643" s="194">
        <f t="shared" si="284"/>
        <v>15.733333333333336</v>
      </c>
      <c r="O643" s="171">
        <v>0</v>
      </c>
      <c r="P643" s="194">
        <v>0</v>
      </c>
      <c r="Q643" s="171">
        <f t="shared" si="285"/>
        <v>15.733333333333336</v>
      </c>
    </row>
    <row r="644" spans="1:17" x14ac:dyDescent="0.25">
      <c r="A644" s="330"/>
      <c r="B644" s="330"/>
      <c r="C644" s="330"/>
      <c r="D644" s="319"/>
      <c r="E644" s="94" t="s">
        <v>627</v>
      </c>
      <c r="F644" s="193">
        <v>100</v>
      </c>
      <c r="G644" s="263">
        <v>0</v>
      </c>
      <c r="H644" s="193">
        <v>100</v>
      </c>
      <c r="I644" s="193">
        <v>0</v>
      </c>
      <c r="J644" s="192">
        <v>100</v>
      </c>
      <c r="K644" s="192">
        <v>0</v>
      </c>
      <c r="L644" s="192">
        <v>100</v>
      </c>
      <c r="M644" s="192">
        <v>0</v>
      </c>
      <c r="N644" s="194">
        <f t="shared" si="284"/>
        <v>100</v>
      </c>
      <c r="O644" s="171">
        <v>0</v>
      </c>
      <c r="P644" s="194">
        <v>100</v>
      </c>
      <c r="Q644" s="171">
        <v>0</v>
      </c>
    </row>
    <row r="645" spans="1:17" x14ac:dyDescent="0.25">
      <c r="A645" s="330"/>
      <c r="B645" s="330"/>
      <c r="C645" s="330"/>
      <c r="D645" s="319"/>
      <c r="E645" s="94" t="s">
        <v>628</v>
      </c>
      <c r="F645" s="193">
        <v>375</v>
      </c>
      <c r="G645" s="263">
        <v>0</v>
      </c>
      <c r="H645" s="193">
        <v>0</v>
      </c>
      <c r="I645" s="193">
        <v>375</v>
      </c>
      <c r="J645" s="192">
        <v>375</v>
      </c>
      <c r="K645" s="192">
        <v>0</v>
      </c>
      <c r="L645" s="192">
        <v>0</v>
      </c>
      <c r="M645" s="192">
        <v>375</v>
      </c>
      <c r="N645" s="194">
        <f t="shared" si="284"/>
        <v>100</v>
      </c>
      <c r="O645" s="171">
        <v>0</v>
      </c>
      <c r="P645" s="194">
        <v>0</v>
      </c>
      <c r="Q645" s="171">
        <f t="shared" si="285"/>
        <v>100</v>
      </c>
    </row>
    <row r="646" spans="1:17" x14ac:dyDescent="0.25">
      <c r="A646" s="330"/>
      <c r="B646" s="330"/>
      <c r="C646" s="330"/>
      <c r="D646" s="319"/>
      <c r="E646" s="195" t="s">
        <v>629</v>
      </c>
      <c r="F646" s="193">
        <v>115</v>
      </c>
      <c r="G646" s="263">
        <v>0</v>
      </c>
      <c r="H646" s="193">
        <v>0</v>
      </c>
      <c r="I646" s="193">
        <v>115</v>
      </c>
      <c r="J646" s="192">
        <v>115</v>
      </c>
      <c r="K646" s="192">
        <v>0</v>
      </c>
      <c r="L646" s="192">
        <v>0</v>
      </c>
      <c r="M646" s="192">
        <v>115</v>
      </c>
      <c r="N646" s="194">
        <f t="shared" si="284"/>
        <v>100</v>
      </c>
      <c r="O646" s="171">
        <v>0</v>
      </c>
      <c r="P646" s="194">
        <v>0</v>
      </c>
      <c r="Q646" s="171">
        <f t="shared" si="285"/>
        <v>100</v>
      </c>
    </row>
    <row r="647" spans="1:17" x14ac:dyDescent="0.25">
      <c r="A647" s="330"/>
      <c r="B647" s="330"/>
      <c r="C647" s="330"/>
      <c r="D647" s="319"/>
      <c r="E647" s="94" t="s">
        <v>630</v>
      </c>
      <c r="F647" s="193">
        <v>3050</v>
      </c>
      <c r="G647" s="263">
        <v>0</v>
      </c>
      <c r="H647" s="193">
        <v>0</v>
      </c>
      <c r="I647" s="193">
        <v>3050</v>
      </c>
      <c r="J647" s="192">
        <v>0</v>
      </c>
      <c r="K647" s="192">
        <v>0</v>
      </c>
      <c r="L647" s="192">
        <v>0</v>
      </c>
      <c r="M647" s="192">
        <v>0</v>
      </c>
      <c r="N647" s="194">
        <f t="shared" si="284"/>
        <v>0</v>
      </c>
      <c r="O647" s="171">
        <v>0</v>
      </c>
      <c r="P647" s="194">
        <v>0</v>
      </c>
      <c r="Q647" s="171">
        <f t="shared" si="285"/>
        <v>0</v>
      </c>
    </row>
    <row r="648" spans="1:17" x14ac:dyDescent="0.25">
      <c r="A648" s="196"/>
      <c r="B648" s="196"/>
      <c r="C648" s="196"/>
      <c r="D648" s="197"/>
      <c r="E648" s="94" t="s">
        <v>631</v>
      </c>
      <c r="F648" s="193">
        <v>98.4</v>
      </c>
      <c r="G648" s="263">
        <v>0</v>
      </c>
      <c r="H648" s="193">
        <v>0</v>
      </c>
      <c r="I648" s="193">
        <v>98.4</v>
      </c>
      <c r="J648" s="192">
        <v>98.4</v>
      </c>
      <c r="K648" s="192">
        <v>0</v>
      </c>
      <c r="L648" s="192">
        <v>0</v>
      </c>
      <c r="M648" s="192">
        <v>98.4</v>
      </c>
      <c r="N648" s="194">
        <f t="shared" si="284"/>
        <v>100</v>
      </c>
      <c r="O648" s="171">
        <v>0</v>
      </c>
      <c r="P648" s="194">
        <v>0</v>
      </c>
      <c r="Q648" s="171">
        <f t="shared" si="285"/>
        <v>100</v>
      </c>
    </row>
    <row r="649" spans="1:17" x14ac:dyDescent="0.25">
      <c r="A649" s="196"/>
      <c r="B649" s="196"/>
      <c r="C649" s="196"/>
      <c r="D649" s="197"/>
      <c r="E649" s="94" t="s">
        <v>632</v>
      </c>
      <c r="F649" s="193">
        <v>4444.6000000000004</v>
      </c>
      <c r="G649" s="263">
        <v>0</v>
      </c>
      <c r="H649" s="193">
        <v>0</v>
      </c>
      <c r="I649" s="193">
        <v>4444.6000000000004</v>
      </c>
      <c r="J649" s="192">
        <v>4444.6000000000004</v>
      </c>
      <c r="K649" s="192">
        <v>0</v>
      </c>
      <c r="L649" s="192">
        <v>0</v>
      </c>
      <c r="M649" s="192">
        <v>4444.6000000000004</v>
      </c>
      <c r="N649" s="194">
        <f t="shared" si="284"/>
        <v>100</v>
      </c>
      <c r="O649" s="171">
        <v>0</v>
      </c>
      <c r="P649" s="194">
        <v>0</v>
      </c>
      <c r="Q649" s="171">
        <f t="shared" si="285"/>
        <v>100</v>
      </c>
    </row>
    <row r="650" spans="1:17" ht="24" x14ac:dyDescent="0.25">
      <c r="A650" s="314" t="s">
        <v>633</v>
      </c>
      <c r="B650" s="303" t="s">
        <v>634</v>
      </c>
      <c r="C650" s="303" t="s">
        <v>635</v>
      </c>
      <c r="D650" s="93" t="s">
        <v>185</v>
      </c>
      <c r="E650" s="75" t="s">
        <v>240</v>
      </c>
      <c r="F650" s="198">
        <v>0</v>
      </c>
      <c r="G650" s="264">
        <v>0</v>
      </c>
      <c r="H650" s="198">
        <v>0</v>
      </c>
      <c r="I650" s="198">
        <v>0</v>
      </c>
      <c r="J650" s="199">
        <v>0</v>
      </c>
      <c r="K650" s="199">
        <v>0</v>
      </c>
      <c r="L650" s="199">
        <v>0</v>
      </c>
      <c r="M650" s="199">
        <v>0</v>
      </c>
      <c r="N650" s="200">
        <v>0</v>
      </c>
      <c r="O650" s="201">
        <v>0</v>
      </c>
      <c r="P650" s="201">
        <v>0</v>
      </c>
      <c r="Q650" s="201">
        <v>0</v>
      </c>
    </row>
    <row r="651" spans="1:17" x14ac:dyDescent="0.25">
      <c r="A651" s="315"/>
      <c r="B651" s="304"/>
      <c r="C651" s="304"/>
      <c r="D651" s="307" t="s">
        <v>610</v>
      </c>
      <c r="E651" s="71" t="s">
        <v>636</v>
      </c>
      <c r="F651" s="198">
        <v>0</v>
      </c>
      <c r="G651" s="264">
        <v>0</v>
      </c>
      <c r="H651" s="198">
        <v>0</v>
      </c>
      <c r="I651" s="198">
        <v>0</v>
      </c>
      <c r="J651" s="199">
        <v>0</v>
      </c>
      <c r="K651" s="199">
        <v>0</v>
      </c>
      <c r="L651" s="199">
        <v>0</v>
      </c>
      <c r="M651" s="199">
        <v>0</v>
      </c>
      <c r="N651" s="200">
        <v>0</v>
      </c>
      <c r="O651" s="201">
        <v>0</v>
      </c>
      <c r="P651" s="201">
        <v>0</v>
      </c>
      <c r="Q651" s="201">
        <v>0</v>
      </c>
    </row>
    <row r="652" spans="1:17" ht="162" customHeight="1" x14ac:dyDescent="0.25">
      <c r="A652" s="355"/>
      <c r="B652" s="332"/>
      <c r="C652" s="332"/>
      <c r="D652" s="350"/>
      <c r="E652" s="71"/>
      <c r="F652" s="202">
        <v>0</v>
      </c>
      <c r="G652" s="204">
        <v>0</v>
      </c>
      <c r="H652" s="202">
        <v>0</v>
      </c>
      <c r="I652" s="202">
        <v>0</v>
      </c>
      <c r="J652" s="203">
        <v>0</v>
      </c>
      <c r="K652" s="203">
        <v>0</v>
      </c>
      <c r="L652" s="203">
        <v>0</v>
      </c>
      <c r="M652" s="203">
        <v>0</v>
      </c>
      <c r="N652" s="201">
        <v>0</v>
      </c>
      <c r="O652" s="201">
        <v>0</v>
      </c>
      <c r="P652" s="201">
        <v>0</v>
      </c>
      <c r="Q652" s="201">
        <v>0</v>
      </c>
    </row>
    <row r="653" spans="1:17" ht="24" x14ac:dyDescent="0.25">
      <c r="A653" s="314" t="s">
        <v>637</v>
      </c>
      <c r="B653" s="303" t="s">
        <v>638</v>
      </c>
      <c r="C653" s="303" t="s">
        <v>635</v>
      </c>
      <c r="D653" s="93" t="s">
        <v>185</v>
      </c>
      <c r="E653" s="75" t="s">
        <v>240</v>
      </c>
      <c r="F653" s="204">
        <f>F655+F654</f>
        <v>227.5</v>
      </c>
      <c r="G653" s="204">
        <f t="shared" ref="G653:M653" si="286">G655+G654</f>
        <v>0</v>
      </c>
      <c r="H653" s="204">
        <f t="shared" si="286"/>
        <v>227.5</v>
      </c>
      <c r="I653" s="204">
        <f t="shared" si="286"/>
        <v>0</v>
      </c>
      <c r="J653" s="204">
        <f t="shared" si="286"/>
        <v>216.6</v>
      </c>
      <c r="K653" s="204">
        <f t="shared" si="286"/>
        <v>0</v>
      </c>
      <c r="L653" s="204">
        <f t="shared" si="286"/>
        <v>216.79999999999998</v>
      </c>
      <c r="M653" s="204">
        <f t="shared" si="286"/>
        <v>0</v>
      </c>
      <c r="N653" s="205">
        <f t="shared" ref="N653" si="287">J653/F653*100</f>
        <v>95.208791208791212</v>
      </c>
      <c r="O653" s="205">
        <v>0</v>
      </c>
      <c r="P653" s="205">
        <f t="shared" ref="P653:P658" si="288">L653/H653*100</f>
        <v>95.296703296703285</v>
      </c>
      <c r="Q653" s="205">
        <v>0</v>
      </c>
    </row>
    <row r="654" spans="1:17" x14ac:dyDescent="0.25">
      <c r="A654" s="315"/>
      <c r="B654" s="304"/>
      <c r="C654" s="304"/>
      <c r="D654" s="307" t="s">
        <v>610</v>
      </c>
      <c r="E654" s="75" t="s">
        <v>618</v>
      </c>
      <c r="F654" s="193">
        <v>225</v>
      </c>
      <c r="G654" s="263">
        <v>0</v>
      </c>
      <c r="H654" s="193">
        <v>225</v>
      </c>
      <c r="I654" s="193">
        <v>0</v>
      </c>
      <c r="J654" s="192">
        <v>216.6</v>
      </c>
      <c r="K654" s="192">
        <v>0</v>
      </c>
      <c r="L654" s="192">
        <v>216.6</v>
      </c>
      <c r="M654" s="192">
        <v>0</v>
      </c>
      <c r="N654" s="206">
        <f t="shared" si="284"/>
        <v>96.266666666666666</v>
      </c>
      <c r="O654" s="206">
        <v>0</v>
      </c>
      <c r="P654" s="206">
        <f t="shared" si="288"/>
        <v>96.266666666666666</v>
      </c>
      <c r="Q654" s="206">
        <v>0</v>
      </c>
    </row>
    <row r="655" spans="1:17" ht="175.5" customHeight="1" x14ac:dyDescent="0.25">
      <c r="A655" s="355"/>
      <c r="B655" s="332"/>
      <c r="C655" s="332"/>
      <c r="D655" s="350"/>
      <c r="E655" s="75" t="s">
        <v>619</v>
      </c>
      <c r="F655" s="193">
        <v>2.5</v>
      </c>
      <c r="G655" s="263">
        <v>0</v>
      </c>
      <c r="H655" s="193">
        <v>2.5</v>
      </c>
      <c r="I655" s="193">
        <v>0</v>
      </c>
      <c r="J655" s="192">
        <v>0</v>
      </c>
      <c r="K655" s="192">
        <v>0</v>
      </c>
      <c r="L655" s="192">
        <v>0.2</v>
      </c>
      <c r="M655" s="192">
        <v>0</v>
      </c>
      <c r="N655" s="206">
        <f t="shared" si="284"/>
        <v>0</v>
      </c>
      <c r="O655" s="206">
        <v>0</v>
      </c>
      <c r="P655" s="206">
        <v>0</v>
      </c>
      <c r="Q655" s="206">
        <v>0</v>
      </c>
    </row>
    <row r="656" spans="1:17" ht="24" x14ac:dyDescent="0.25">
      <c r="A656" s="359" t="s">
        <v>444</v>
      </c>
      <c r="B656" s="339" t="s">
        <v>639</v>
      </c>
      <c r="C656" s="341" t="s">
        <v>635</v>
      </c>
      <c r="D656" s="93" t="s">
        <v>185</v>
      </c>
      <c r="E656" s="207" t="s">
        <v>240</v>
      </c>
      <c r="F656" s="208">
        <f>F657+F658</f>
        <v>213</v>
      </c>
      <c r="G656" s="208">
        <f t="shared" ref="G656:Q656" si="289">G657+G658</f>
        <v>0</v>
      </c>
      <c r="H656" s="208">
        <f t="shared" si="289"/>
        <v>213</v>
      </c>
      <c r="I656" s="208">
        <f t="shared" si="289"/>
        <v>0</v>
      </c>
      <c r="J656" s="208">
        <v>191.4</v>
      </c>
      <c r="K656" s="208">
        <f t="shared" si="289"/>
        <v>0</v>
      </c>
      <c r="L656" s="208">
        <v>191.4</v>
      </c>
      <c r="M656" s="208">
        <f t="shared" si="289"/>
        <v>0</v>
      </c>
      <c r="N656" s="206">
        <f t="shared" si="284"/>
        <v>89.859154929577471</v>
      </c>
      <c r="O656" s="209">
        <f t="shared" si="289"/>
        <v>0</v>
      </c>
      <c r="P656" s="206">
        <f t="shared" si="288"/>
        <v>89.859154929577471</v>
      </c>
      <c r="Q656" s="209">
        <f t="shared" si="289"/>
        <v>0</v>
      </c>
    </row>
    <row r="657" spans="1:17" x14ac:dyDescent="0.25">
      <c r="A657" s="340"/>
      <c r="B657" s="340"/>
      <c r="C657" s="340"/>
      <c r="D657" s="343" t="s">
        <v>610</v>
      </c>
      <c r="E657" s="210" t="s">
        <v>620</v>
      </c>
      <c r="F657" s="211">
        <v>212.5</v>
      </c>
      <c r="G657" s="211">
        <v>0</v>
      </c>
      <c r="H657" s="211">
        <v>212.5</v>
      </c>
      <c r="I657" s="211">
        <v>0</v>
      </c>
      <c r="J657" s="211">
        <v>191.4</v>
      </c>
      <c r="K657" s="211">
        <v>0</v>
      </c>
      <c r="L657" s="211">
        <v>191.4</v>
      </c>
      <c r="M657" s="211">
        <v>0</v>
      </c>
      <c r="N657" s="206">
        <f t="shared" si="284"/>
        <v>90.070588235294125</v>
      </c>
      <c r="O657" s="206">
        <v>0</v>
      </c>
      <c r="P657" s="206">
        <f t="shared" si="288"/>
        <v>90.070588235294125</v>
      </c>
      <c r="Q657" s="206">
        <v>0</v>
      </c>
    </row>
    <row r="658" spans="1:17" x14ac:dyDescent="0.25">
      <c r="A658" s="340"/>
      <c r="B658" s="340"/>
      <c r="C658" s="340"/>
      <c r="D658" s="343"/>
      <c r="E658" s="360" t="s">
        <v>621</v>
      </c>
      <c r="F658" s="363">
        <v>0.5</v>
      </c>
      <c r="G658" s="363">
        <v>0</v>
      </c>
      <c r="H658" s="363">
        <v>0.5</v>
      </c>
      <c r="I658" s="363">
        <v>0</v>
      </c>
      <c r="J658" s="363">
        <v>0.2</v>
      </c>
      <c r="K658" s="363"/>
      <c r="L658" s="363">
        <v>0.2</v>
      </c>
      <c r="M658" s="363"/>
      <c r="N658" s="371">
        <v>0.2</v>
      </c>
      <c r="O658" s="371">
        <v>0</v>
      </c>
      <c r="P658" s="371">
        <f t="shared" si="288"/>
        <v>40</v>
      </c>
      <c r="Q658" s="371">
        <v>0</v>
      </c>
    </row>
    <row r="659" spans="1:17" x14ac:dyDescent="0.25">
      <c r="A659" s="340"/>
      <c r="B659" s="340"/>
      <c r="C659" s="340"/>
      <c r="D659" s="343"/>
      <c r="E659" s="361"/>
      <c r="F659" s="364"/>
      <c r="G659" s="364"/>
      <c r="H659" s="364"/>
      <c r="I659" s="364"/>
      <c r="J659" s="364"/>
      <c r="K659" s="364"/>
      <c r="L659" s="364"/>
      <c r="M659" s="364"/>
      <c r="N659" s="375"/>
      <c r="O659" s="376"/>
      <c r="P659" s="375"/>
      <c r="Q659" s="376"/>
    </row>
    <row r="660" spans="1:17" x14ac:dyDescent="0.25">
      <c r="A660" s="340"/>
      <c r="B660" s="340"/>
      <c r="C660" s="340"/>
      <c r="D660" s="343"/>
      <c r="E660" s="361"/>
      <c r="F660" s="364"/>
      <c r="G660" s="364"/>
      <c r="H660" s="364"/>
      <c r="I660" s="364"/>
      <c r="J660" s="364"/>
      <c r="K660" s="364"/>
      <c r="L660" s="364"/>
      <c r="M660" s="364"/>
      <c r="N660" s="372"/>
      <c r="O660" s="376"/>
      <c r="P660" s="372"/>
      <c r="Q660" s="376"/>
    </row>
    <row r="661" spans="1:17" x14ac:dyDescent="0.25">
      <c r="A661" s="340"/>
      <c r="B661" s="340"/>
      <c r="C661" s="340"/>
      <c r="D661" s="343"/>
      <c r="E661" s="362"/>
      <c r="F661" s="365"/>
      <c r="G661" s="365"/>
      <c r="H661" s="365"/>
      <c r="I661" s="365"/>
      <c r="J661" s="365"/>
      <c r="K661" s="365"/>
      <c r="L661" s="365"/>
      <c r="M661" s="365"/>
      <c r="N661" s="212">
        <v>0</v>
      </c>
      <c r="O661" s="377"/>
      <c r="P661" s="212">
        <v>0</v>
      </c>
      <c r="Q661" s="377"/>
    </row>
    <row r="662" spans="1:17" x14ac:dyDescent="0.25">
      <c r="A662" s="314" t="s">
        <v>479</v>
      </c>
      <c r="B662" s="303" t="s">
        <v>640</v>
      </c>
      <c r="C662" s="305" t="s">
        <v>635</v>
      </c>
      <c r="D662" s="307" t="s">
        <v>185</v>
      </c>
      <c r="E662" s="385" t="s">
        <v>240</v>
      </c>
      <c r="F662" s="373">
        <v>0</v>
      </c>
      <c r="G662" s="363">
        <v>0</v>
      </c>
      <c r="H662" s="363">
        <v>0</v>
      </c>
      <c r="I662" s="363">
        <v>0</v>
      </c>
      <c r="J662" s="363">
        <v>0</v>
      </c>
      <c r="K662" s="363">
        <v>0</v>
      </c>
      <c r="L662" s="363">
        <v>0</v>
      </c>
      <c r="M662" s="363">
        <v>0</v>
      </c>
      <c r="N662" s="371">
        <v>0</v>
      </c>
      <c r="O662" s="371">
        <v>0</v>
      </c>
      <c r="P662" s="371">
        <v>0</v>
      </c>
      <c r="Q662" s="371">
        <v>0</v>
      </c>
    </row>
    <row r="663" spans="1:17" x14ac:dyDescent="0.25">
      <c r="A663" s="315"/>
      <c r="B663" s="304"/>
      <c r="C663" s="306"/>
      <c r="D663" s="350"/>
      <c r="E663" s="386"/>
      <c r="F663" s="373"/>
      <c r="G663" s="374"/>
      <c r="H663" s="374"/>
      <c r="I663" s="374"/>
      <c r="J663" s="374"/>
      <c r="K663" s="374"/>
      <c r="L663" s="374"/>
      <c r="M663" s="374"/>
      <c r="N663" s="372"/>
      <c r="O663" s="372"/>
      <c r="P663" s="372"/>
      <c r="Q663" s="372"/>
    </row>
    <row r="664" spans="1:17" x14ac:dyDescent="0.25">
      <c r="A664" s="315"/>
      <c r="B664" s="304"/>
      <c r="C664" s="306"/>
      <c r="D664" s="307" t="s">
        <v>610</v>
      </c>
      <c r="E664" s="360"/>
      <c r="F664" s="363">
        <v>0</v>
      </c>
      <c r="G664" s="363">
        <v>0</v>
      </c>
      <c r="H664" s="363">
        <v>0</v>
      </c>
      <c r="I664" s="363">
        <v>0</v>
      </c>
      <c r="J664" s="363">
        <v>0</v>
      </c>
      <c r="K664" s="363">
        <v>0</v>
      </c>
      <c r="L664" s="363">
        <v>0</v>
      </c>
      <c r="M664" s="363">
        <v>0</v>
      </c>
      <c r="N664" s="371">
        <v>0</v>
      </c>
      <c r="O664" s="371">
        <v>0</v>
      </c>
      <c r="P664" s="371">
        <v>0</v>
      </c>
      <c r="Q664" s="371">
        <v>0</v>
      </c>
    </row>
    <row r="665" spans="1:17" x14ac:dyDescent="0.25">
      <c r="A665" s="315"/>
      <c r="B665" s="304"/>
      <c r="C665" s="306"/>
      <c r="D665" s="349"/>
      <c r="E665" s="383"/>
      <c r="F665" s="382"/>
      <c r="G665" s="382"/>
      <c r="H665" s="382"/>
      <c r="I665" s="382"/>
      <c r="J665" s="382"/>
      <c r="K665" s="382"/>
      <c r="L665" s="382"/>
      <c r="M665" s="382"/>
      <c r="N665" s="375"/>
      <c r="O665" s="375"/>
      <c r="P665" s="375"/>
      <c r="Q665" s="375"/>
    </row>
    <row r="666" spans="1:17" x14ac:dyDescent="0.25">
      <c r="A666" s="315"/>
      <c r="B666" s="304"/>
      <c r="C666" s="306"/>
      <c r="D666" s="349"/>
      <c r="E666" s="383"/>
      <c r="F666" s="382"/>
      <c r="G666" s="382"/>
      <c r="H666" s="382"/>
      <c r="I666" s="382"/>
      <c r="J666" s="382"/>
      <c r="K666" s="382"/>
      <c r="L666" s="382"/>
      <c r="M666" s="382"/>
      <c r="N666" s="375"/>
      <c r="O666" s="375"/>
      <c r="P666" s="375"/>
      <c r="Q666" s="375"/>
    </row>
    <row r="667" spans="1:17" x14ac:dyDescent="0.25">
      <c r="A667" s="315"/>
      <c r="B667" s="304"/>
      <c r="C667" s="306"/>
      <c r="D667" s="350"/>
      <c r="E667" s="384"/>
      <c r="F667" s="374"/>
      <c r="G667" s="374"/>
      <c r="H667" s="374"/>
      <c r="I667" s="374"/>
      <c r="J667" s="374"/>
      <c r="K667" s="374"/>
      <c r="L667" s="374"/>
      <c r="M667" s="374"/>
      <c r="N667" s="372"/>
      <c r="O667" s="372"/>
      <c r="P667" s="372"/>
      <c r="Q667" s="372"/>
    </row>
    <row r="668" spans="1:17" x14ac:dyDescent="0.25">
      <c r="A668" s="314" t="s">
        <v>489</v>
      </c>
      <c r="B668" s="303" t="s">
        <v>641</v>
      </c>
      <c r="C668" s="305" t="s">
        <v>642</v>
      </c>
      <c r="D668" s="349" t="s">
        <v>185</v>
      </c>
      <c r="E668" s="378" t="s">
        <v>240</v>
      </c>
      <c r="F668" s="380">
        <f>SUM(F670:F676)</f>
        <v>92306.6</v>
      </c>
      <c r="G668" s="380">
        <f t="shared" ref="G668:Q668" si="290">G670+G671+G672++G673+G674</f>
        <v>0</v>
      </c>
      <c r="H668" s="380">
        <f t="shared" si="290"/>
        <v>35876.199999999997</v>
      </c>
      <c r="I668" s="380">
        <f t="shared" si="290"/>
        <v>51887.4</v>
      </c>
      <c r="J668" s="380">
        <f t="shared" si="290"/>
        <v>67303</v>
      </c>
      <c r="K668" s="380">
        <f t="shared" si="290"/>
        <v>0</v>
      </c>
      <c r="L668" s="380">
        <f t="shared" si="290"/>
        <v>30774.400000000001</v>
      </c>
      <c r="M668" s="380">
        <f t="shared" si="290"/>
        <v>36528.6</v>
      </c>
      <c r="N668" s="380">
        <f t="shared" si="290"/>
        <v>266.10693972909326</v>
      </c>
      <c r="O668" s="380">
        <f t="shared" si="290"/>
        <v>0</v>
      </c>
      <c r="P668" s="380">
        <f t="shared" si="290"/>
        <v>100</v>
      </c>
      <c r="Q668" s="380">
        <f t="shared" si="290"/>
        <v>92.59044391034341</v>
      </c>
    </row>
    <row r="669" spans="1:17" x14ac:dyDescent="0.25">
      <c r="A669" s="315"/>
      <c r="B669" s="304"/>
      <c r="C669" s="306"/>
      <c r="D669" s="350"/>
      <c r="E669" s="379"/>
      <c r="F669" s="381"/>
      <c r="G669" s="381"/>
      <c r="H669" s="381"/>
      <c r="I669" s="381"/>
      <c r="J669" s="381"/>
      <c r="K669" s="381"/>
      <c r="L669" s="381"/>
      <c r="M669" s="381"/>
      <c r="N669" s="381"/>
      <c r="O669" s="381"/>
      <c r="P669" s="381"/>
      <c r="Q669" s="381"/>
    </row>
    <row r="670" spans="1:17" x14ac:dyDescent="0.25">
      <c r="A670" s="315"/>
      <c r="B670" s="304"/>
      <c r="C670" s="306"/>
      <c r="D670" s="349"/>
      <c r="E670" s="210" t="s">
        <v>622</v>
      </c>
      <c r="F670" s="213">
        <v>47342.3</v>
      </c>
      <c r="G670" s="213">
        <v>0</v>
      </c>
      <c r="H670" s="213">
        <v>35776.199999999997</v>
      </c>
      <c r="I670" s="213">
        <v>11566.1</v>
      </c>
      <c r="J670" s="213">
        <v>34804.400000000001</v>
      </c>
      <c r="K670" s="213">
        <v>0</v>
      </c>
      <c r="L670" s="213">
        <v>30674.400000000001</v>
      </c>
      <c r="M670" s="213">
        <v>4130</v>
      </c>
      <c r="N670" s="209">
        <f t="shared" ref="N670:N677" si="291">J670/F670*100</f>
        <v>73.516495818749831</v>
      </c>
      <c r="O670" s="209">
        <v>0</v>
      </c>
      <c r="P670" s="209">
        <v>0</v>
      </c>
      <c r="Q670" s="209">
        <v>0</v>
      </c>
    </row>
    <row r="671" spans="1:17" x14ac:dyDescent="0.25">
      <c r="A671" s="315"/>
      <c r="B671" s="304"/>
      <c r="C671" s="306"/>
      <c r="D671" s="349"/>
      <c r="E671" s="210" t="s">
        <v>623</v>
      </c>
      <c r="F671" s="213">
        <v>34991.300000000003</v>
      </c>
      <c r="G671" s="213">
        <v>0</v>
      </c>
      <c r="H671" s="213">
        <v>0</v>
      </c>
      <c r="I671" s="213">
        <v>34991.300000000003</v>
      </c>
      <c r="J671" s="213">
        <v>32398.6</v>
      </c>
      <c r="K671" s="213">
        <v>0</v>
      </c>
      <c r="L671" s="213">
        <v>0</v>
      </c>
      <c r="M671" s="213">
        <v>32398.6</v>
      </c>
      <c r="N671" s="209">
        <f t="shared" si="291"/>
        <v>92.59044391034341</v>
      </c>
      <c r="O671" s="209">
        <v>0</v>
      </c>
      <c r="P671" s="209">
        <v>0</v>
      </c>
      <c r="Q671" s="209">
        <f t="shared" ref="Q671:Q673" si="292">M671/I671*100</f>
        <v>92.59044391034341</v>
      </c>
    </row>
    <row r="672" spans="1:17" x14ac:dyDescent="0.25">
      <c r="A672" s="315"/>
      <c r="B672" s="304"/>
      <c r="C672" s="306"/>
      <c r="D672" s="349"/>
      <c r="E672" s="210" t="s">
        <v>624</v>
      </c>
      <c r="F672" s="213">
        <v>5300</v>
      </c>
      <c r="G672" s="213">
        <v>0</v>
      </c>
      <c r="H672" s="213">
        <v>0</v>
      </c>
      <c r="I672" s="213">
        <v>5300</v>
      </c>
      <c r="J672" s="213">
        <v>0</v>
      </c>
      <c r="K672" s="213">
        <v>0</v>
      </c>
      <c r="L672" s="213">
        <v>0</v>
      </c>
      <c r="M672" s="213">
        <v>0</v>
      </c>
      <c r="N672" s="209">
        <f t="shared" si="291"/>
        <v>0</v>
      </c>
      <c r="O672" s="209">
        <v>0</v>
      </c>
      <c r="P672" s="209">
        <v>0</v>
      </c>
      <c r="Q672" s="209">
        <f t="shared" si="292"/>
        <v>0</v>
      </c>
    </row>
    <row r="673" spans="1:17" x14ac:dyDescent="0.25">
      <c r="A673" s="315"/>
      <c r="B673" s="304"/>
      <c r="C673" s="306"/>
      <c r="D673" s="349"/>
      <c r="E673" s="210" t="s">
        <v>625</v>
      </c>
      <c r="F673" s="213">
        <v>30</v>
      </c>
      <c r="G673" s="213">
        <v>0</v>
      </c>
      <c r="H673" s="213">
        <v>0</v>
      </c>
      <c r="I673" s="213">
        <v>30</v>
      </c>
      <c r="J673" s="213">
        <v>0</v>
      </c>
      <c r="K673" s="213">
        <v>0</v>
      </c>
      <c r="L673" s="213">
        <v>0</v>
      </c>
      <c r="M673" s="213">
        <v>0</v>
      </c>
      <c r="N673" s="209">
        <v>0</v>
      </c>
      <c r="O673" s="209">
        <v>0</v>
      </c>
      <c r="P673" s="209">
        <v>0</v>
      </c>
      <c r="Q673" s="209">
        <f t="shared" si="292"/>
        <v>0</v>
      </c>
    </row>
    <row r="674" spans="1:17" x14ac:dyDescent="0.25">
      <c r="A674" s="315"/>
      <c r="B674" s="304"/>
      <c r="C674" s="306"/>
      <c r="D674" s="350"/>
      <c r="E674" s="75" t="s">
        <v>627</v>
      </c>
      <c r="F674" s="214">
        <v>100</v>
      </c>
      <c r="G674" s="214">
        <v>0</v>
      </c>
      <c r="H674" s="214">
        <v>100</v>
      </c>
      <c r="I674" s="214">
        <v>0</v>
      </c>
      <c r="J674" s="214">
        <v>100</v>
      </c>
      <c r="K674" s="214">
        <v>0</v>
      </c>
      <c r="L674" s="214">
        <v>100</v>
      </c>
      <c r="M674" s="214">
        <v>0</v>
      </c>
      <c r="N674" s="215">
        <f t="shared" si="291"/>
        <v>100</v>
      </c>
      <c r="O674" s="215">
        <v>0</v>
      </c>
      <c r="P674" s="215">
        <f t="shared" ref="P674" si="293">L674/H674*100</f>
        <v>100</v>
      </c>
      <c r="Q674" s="215">
        <v>0</v>
      </c>
    </row>
    <row r="675" spans="1:17" x14ac:dyDescent="0.25">
      <c r="A675" s="216"/>
      <c r="B675" s="217"/>
      <c r="C675" s="165"/>
      <c r="D675" s="218"/>
      <c r="E675" s="219" t="s">
        <v>631</v>
      </c>
      <c r="F675" s="220">
        <v>98.4</v>
      </c>
      <c r="G675" s="220">
        <v>0</v>
      </c>
      <c r="H675" s="220">
        <v>0</v>
      </c>
      <c r="I675" s="220">
        <v>98.4</v>
      </c>
      <c r="J675" s="220">
        <v>98.4</v>
      </c>
      <c r="K675" s="220">
        <v>0</v>
      </c>
      <c r="L675" s="220">
        <v>0</v>
      </c>
      <c r="M675" s="220">
        <v>98.4</v>
      </c>
      <c r="N675" s="221">
        <f t="shared" si="291"/>
        <v>100</v>
      </c>
      <c r="O675" s="221"/>
      <c r="P675" s="221"/>
      <c r="Q675" s="221"/>
    </row>
    <row r="676" spans="1:17" x14ac:dyDescent="0.25">
      <c r="A676" s="216"/>
      <c r="B676" s="217"/>
      <c r="C676" s="165"/>
      <c r="D676" s="218"/>
      <c r="E676" s="219" t="s">
        <v>632</v>
      </c>
      <c r="F676" s="220">
        <v>4444.6000000000004</v>
      </c>
      <c r="G676" s="220">
        <v>0</v>
      </c>
      <c r="H676" s="220">
        <v>0</v>
      </c>
      <c r="I676" s="220">
        <v>4444.6000000000004</v>
      </c>
      <c r="J676" s="220">
        <v>3862.6</v>
      </c>
      <c r="K676" s="220">
        <v>0</v>
      </c>
      <c r="L676" s="220">
        <v>0</v>
      </c>
      <c r="M676" s="220">
        <v>3862.6</v>
      </c>
      <c r="N676" s="221"/>
      <c r="O676" s="221"/>
      <c r="P676" s="221"/>
      <c r="Q676" s="221"/>
    </row>
    <row r="677" spans="1:17" x14ac:dyDescent="0.25">
      <c r="A677" s="314" t="s">
        <v>503</v>
      </c>
      <c r="B677" s="303" t="s">
        <v>643</v>
      </c>
      <c r="C677" s="305" t="s">
        <v>644</v>
      </c>
      <c r="D677" s="307" t="s">
        <v>185</v>
      </c>
      <c r="E677" s="378" t="s">
        <v>240</v>
      </c>
      <c r="F677" s="387">
        <f>F679+F680</f>
        <v>490</v>
      </c>
      <c r="G677" s="387">
        <f t="shared" ref="G677:P677" si="294">G679+G680</f>
        <v>0</v>
      </c>
      <c r="H677" s="387">
        <f t="shared" si="294"/>
        <v>0</v>
      </c>
      <c r="I677" s="387">
        <f t="shared" si="294"/>
        <v>490</v>
      </c>
      <c r="J677" s="387">
        <f t="shared" si="294"/>
        <v>490</v>
      </c>
      <c r="K677" s="387">
        <f t="shared" si="294"/>
        <v>0</v>
      </c>
      <c r="L677" s="387">
        <f t="shared" si="294"/>
        <v>0</v>
      </c>
      <c r="M677" s="387">
        <f t="shared" si="294"/>
        <v>490</v>
      </c>
      <c r="N677" s="387">
        <f t="shared" si="291"/>
        <v>100</v>
      </c>
      <c r="O677" s="387">
        <f t="shared" si="294"/>
        <v>0</v>
      </c>
      <c r="P677" s="387">
        <f t="shared" si="294"/>
        <v>0</v>
      </c>
      <c r="Q677" s="387">
        <v>100</v>
      </c>
    </row>
    <row r="678" spans="1:17" x14ac:dyDescent="0.25">
      <c r="A678" s="315"/>
      <c r="B678" s="304"/>
      <c r="C678" s="306"/>
      <c r="D678" s="350"/>
      <c r="E678" s="379"/>
      <c r="F678" s="388"/>
      <c r="G678" s="388"/>
      <c r="H678" s="388"/>
      <c r="I678" s="388"/>
      <c r="J678" s="388"/>
      <c r="K678" s="388"/>
      <c r="L678" s="388"/>
      <c r="M678" s="388"/>
      <c r="N678" s="388"/>
      <c r="O678" s="388"/>
      <c r="P678" s="388"/>
      <c r="Q678" s="388"/>
    </row>
    <row r="679" spans="1:17" x14ac:dyDescent="0.25">
      <c r="A679" s="315"/>
      <c r="B679" s="304"/>
      <c r="C679" s="306"/>
      <c r="D679" s="307" t="s">
        <v>610</v>
      </c>
      <c r="E679" s="210" t="s">
        <v>628</v>
      </c>
      <c r="F679" s="213">
        <v>375</v>
      </c>
      <c r="G679" s="213">
        <v>0</v>
      </c>
      <c r="H679" s="213">
        <v>0</v>
      </c>
      <c r="I679" s="213">
        <v>375</v>
      </c>
      <c r="J679" s="213">
        <v>375</v>
      </c>
      <c r="K679" s="213">
        <v>0</v>
      </c>
      <c r="L679" s="213">
        <v>0</v>
      </c>
      <c r="M679" s="213">
        <v>375</v>
      </c>
      <c r="N679" s="209">
        <f>J679/F679*100</f>
        <v>100</v>
      </c>
      <c r="O679" s="209">
        <v>0</v>
      </c>
      <c r="P679" s="209">
        <v>0</v>
      </c>
      <c r="Q679" s="209">
        <f t="shared" ref="Q679:Q681" si="295">M679/I679*100</f>
        <v>100</v>
      </c>
    </row>
    <row r="680" spans="1:17" x14ac:dyDescent="0.25">
      <c r="A680" s="315"/>
      <c r="B680" s="304"/>
      <c r="C680" s="306"/>
      <c r="D680" s="350"/>
      <c r="E680" s="75" t="s">
        <v>645</v>
      </c>
      <c r="F680" s="214">
        <v>115</v>
      </c>
      <c r="G680" s="214">
        <v>0</v>
      </c>
      <c r="H680" s="214">
        <v>0</v>
      </c>
      <c r="I680" s="214">
        <v>115</v>
      </c>
      <c r="J680" s="214">
        <v>115</v>
      </c>
      <c r="K680" s="214">
        <v>0</v>
      </c>
      <c r="L680" s="214">
        <v>0</v>
      </c>
      <c r="M680" s="214">
        <v>115</v>
      </c>
      <c r="N680" s="209">
        <f>J680/F680*100</f>
        <v>100</v>
      </c>
      <c r="O680" s="209">
        <v>0</v>
      </c>
      <c r="P680" s="209">
        <v>0</v>
      </c>
      <c r="Q680" s="209">
        <f t="shared" si="295"/>
        <v>100</v>
      </c>
    </row>
    <row r="681" spans="1:17" ht="24" x14ac:dyDescent="0.25">
      <c r="A681" s="314" t="s">
        <v>526</v>
      </c>
      <c r="B681" s="303" t="s">
        <v>646</v>
      </c>
      <c r="C681" s="305" t="s">
        <v>647</v>
      </c>
      <c r="D681" s="93" t="s">
        <v>185</v>
      </c>
      <c r="E681" s="68" t="s">
        <v>240</v>
      </c>
      <c r="F681" s="204">
        <f>F682</f>
        <v>600</v>
      </c>
      <c r="G681" s="204">
        <f t="shared" ref="G681:M681" si="296">G682</f>
        <v>0</v>
      </c>
      <c r="H681" s="204">
        <f t="shared" si="296"/>
        <v>0</v>
      </c>
      <c r="I681" s="204">
        <f t="shared" si="296"/>
        <v>600</v>
      </c>
      <c r="J681" s="204">
        <f t="shared" si="296"/>
        <v>94.4</v>
      </c>
      <c r="K681" s="204">
        <f t="shared" si="296"/>
        <v>0</v>
      </c>
      <c r="L681" s="204">
        <f t="shared" si="296"/>
        <v>0</v>
      </c>
      <c r="M681" s="204">
        <f t="shared" si="296"/>
        <v>94.4</v>
      </c>
      <c r="N681" s="222">
        <f>J681/F681*100</f>
        <v>15.733333333333336</v>
      </c>
      <c r="O681" s="222">
        <v>0</v>
      </c>
      <c r="P681" s="222">
        <v>0</v>
      </c>
      <c r="Q681" s="222">
        <f t="shared" si="295"/>
        <v>15.733333333333336</v>
      </c>
    </row>
    <row r="682" spans="1:17" x14ac:dyDescent="0.25">
      <c r="A682" s="315"/>
      <c r="B682" s="304"/>
      <c r="C682" s="306"/>
      <c r="D682" s="307" t="s">
        <v>610</v>
      </c>
      <c r="E682" s="360" t="s">
        <v>626</v>
      </c>
      <c r="F682" s="389">
        <v>600</v>
      </c>
      <c r="G682" s="389">
        <v>0</v>
      </c>
      <c r="H682" s="389">
        <v>0</v>
      </c>
      <c r="I682" s="389">
        <v>600</v>
      </c>
      <c r="J682" s="389">
        <v>94.4</v>
      </c>
      <c r="K682" s="389">
        <v>0</v>
      </c>
      <c r="L682" s="389">
        <v>0</v>
      </c>
      <c r="M682" s="389">
        <v>94.4</v>
      </c>
      <c r="N682" s="371">
        <f t="shared" ref="N682:N684" si="297">J682/F682*100</f>
        <v>15.733333333333336</v>
      </c>
      <c r="O682" s="371">
        <v>0</v>
      </c>
      <c r="P682" s="371">
        <v>0</v>
      </c>
      <c r="Q682" s="371">
        <f>M682/I682*100</f>
        <v>15.733333333333336</v>
      </c>
    </row>
    <row r="683" spans="1:17" x14ac:dyDescent="0.25">
      <c r="A683" s="315"/>
      <c r="B683" s="304"/>
      <c r="C683" s="306"/>
      <c r="D683" s="350"/>
      <c r="E683" s="384"/>
      <c r="F683" s="390"/>
      <c r="G683" s="390"/>
      <c r="H683" s="390"/>
      <c r="I683" s="390"/>
      <c r="J683" s="390"/>
      <c r="K683" s="390"/>
      <c r="L683" s="390"/>
      <c r="M683" s="390"/>
      <c r="N683" s="372"/>
      <c r="O683" s="372"/>
      <c r="P683" s="372"/>
      <c r="Q683" s="372"/>
    </row>
    <row r="684" spans="1:17" x14ac:dyDescent="0.25">
      <c r="A684" s="314" t="s">
        <v>648</v>
      </c>
      <c r="B684" s="303" t="s">
        <v>649</v>
      </c>
      <c r="C684" s="305" t="s">
        <v>650</v>
      </c>
      <c r="D684" s="307" t="s">
        <v>185</v>
      </c>
      <c r="E684" s="378" t="s">
        <v>240</v>
      </c>
      <c r="F684" s="223">
        <f>F686</f>
        <v>30.5</v>
      </c>
      <c r="G684" s="223">
        <f t="shared" ref="G684:M684" si="298">G686</f>
        <v>0</v>
      </c>
      <c r="H684" s="223">
        <f t="shared" si="298"/>
        <v>0</v>
      </c>
      <c r="I684" s="223">
        <f t="shared" si="298"/>
        <v>3050</v>
      </c>
      <c r="J684" s="223">
        <f t="shared" si="298"/>
        <v>0</v>
      </c>
      <c r="K684" s="223">
        <f t="shared" si="298"/>
        <v>0</v>
      </c>
      <c r="L684" s="223">
        <f t="shared" si="298"/>
        <v>0</v>
      </c>
      <c r="M684" s="223">
        <f t="shared" si="298"/>
        <v>0</v>
      </c>
      <c r="N684" s="371">
        <f t="shared" si="297"/>
        <v>0</v>
      </c>
      <c r="O684" s="371">
        <v>0</v>
      </c>
      <c r="P684" s="371">
        <v>0</v>
      </c>
      <c r="Q684" s="224">
        <v>0</v>
      </c>
    </row>
    <row r="685" spans="1:17" x14ac:dyDescent="0.25">
      <c r="A685" s="315"/>
      <c r="B685" s="304"/>
      <c r="C685" s="306"/>
      <c r="D685" s="350"/>
      <c r="E685" s="379"/>
      <c r="F685" s="204">
        <v>0</v>
      </c>
      <c r="G685" s="204">
        <v>0</v>
      </c>
      <c r="H685" s="204">
        <v>0</v>
      </c>
      <c r="I685" s="204">
        <v>0</v>
      </c>
      <c r="J685" s="204">
        <v>0</v>
      </c>
      <c r="K685" s="204">
        <v>0</v>
      </c>
      <c r="L685" s="204">
        <v>0</v>
      </c>
      <c r="M685" s="204">
        <v>0</v>
      </c>
      <c r="N685" s="372"/>
      <c r="O685" s="372"/>
      <c r="P685" s="372"/>
      <c r="Q685" s="205">
        <v>0</v>
      </c>
    </row>
    <row r="686" spans="1:17" ht="60" x14ac:dyDescent="0.25">
      <c r="A686" s="315"/>
      <c r="B686" s="304"/>
      <c r="C686" s="306"/>
      <c r="D686" s="225" t="s">
        <v>610</v>
      </c>
      <c r="E686" s="87" t="s">
        <v>630</v>
      </c>
      <c r="F686" s="214">
        <v>30.5</v>
      </c>
      <c r="G686" s="214">
        <v>0</v>
      </c>
      <c r="H686" s="214">
        <v>0</v>
      </c>
      <c r="I686" s="214">
        <v>3050</v>
      </c>
      <c r="J686" s="214">
        <v>0</v>
      </c>
      <c r="K686" s="214">
        <v>0</v>
      </c>
      <c r="L686" s="214">
        <v>0</v>
      </c>
      <c r="M686" s="214">
        <v>0</v>
      </c>
      <c r="N686" s="206">
        <v>0</v>
      </c>
      <c r="O686" s="206">
        <v>0</v>
      </c>
      <c r="P686" s="206">
        <v>0</v>
      </c>
      <c r="Q686" s="206">
        <v>0</v>
      </c>
    </row>
    <row r="687" spans="1:17" ht="24" x14ac:dyDescent="0.25">
      <c r="A687" s="314" t="s">
        <v>651</v>
      </c>
      <c r="B687" s="303" t="s">
        <v>652</v>
      </c>
      <c r="C687" s="305" t="s">
        <v>653</v>
      </c>
      <c r="D687" s="93" t="s">
        <v>185</v>
      </c>
      <c r="E687" s="85" t="s">
        <v>240</v>
      </c>
      <c r="F687" s="223">
        <f>F688</f>
        <v>0</v>
      </c>
      <c r="G687" s="223">
        <f t="shared" ref="G687:L687" si="299">G688</f>
        <v>0</v>
      </c>
      <c r="H687" s="223">
        <f t="shared" si="299"/>
        <v>0</v>
      </c>
      <c r="I687" s="223">
        <f t="shared" si="299"/>
        <v>0</v>
      </c>
      <c r="J687" s="223">
        <f t="shared" si="299"/>
        <v>0</v>
      </c>
      <c r="K687" s="223">
        <f t="shared" si="299"/>
        <v>0</v>
      </c>
      <c r="L687" s="223">
        <f t="shared" si="299"/>
        <v>0</v>
      </c>
      <c r="M687" s="223">
        <v>0</v>
      </c>
      <c r="N687" s="224">
        <v>0</v>
      </c>
      <c r="O687" s="224">
        <v>0</v>
      </c>
      <c r="P687" s="224">
        <v>0</v>
      </c>
      <c r="Q687" s="226" t="e">
        <f t="shared" ref="Q687" si="300">M687/I687*100</f>
        <v>#DIV/0!</v>
      </c>
    </row>
    <row r="688" spans="1:17" x14ac:dyDescent="0.25">
      <c r="A688" s="315"/>
      <c r="B688" s="304"/>
      <c r="C688" s="306"/>
      <c r="D688" s="307" t="s">
        <v>610</v>
      </c>
      <c r="E688" s="360" t="s">
        <v>654</v>
      </c>
      <c r="F688" s="389">
        <v>0</v>
      </c>
      <c r="G688" s="389">
        <v>0</v>
      </c>
      <c r="H688" s="389">
        <v>0</v>
      </c>
      <c r="I688" s="389">
        <v>0</v>
      </c>
      <c r="J688" s="389">
        <v>0</v>
      </c>
      <c r="K688" s="389">
        <v>0</v>
      </c>
      <c r="L688" s="389">
        <v>0</v>
      </c>
      <c r="M688" s="389">
        <v>0</v>
      </c>
      <c r="N688" s="371">
        <v>0</v>
      </c>
      <c r="O688" s="371">
        <v>0</v>
      </c>
      <c r="P688" s="371">
        <v>0</v>
      </c>
      <c r="Q688" s="371">
        <v>0</v>
      </c>
    </row>
    <row r="689" spans="1:17" x14ac:dyDescent="0.25">
      <c r="A689" s="315"/>
      <c r="B689" s="304"/>
      <c r="C689" s="306"/>
      <c r="D689" s="350"/>
      <c r="E689" s="384"/>
      <c r="F689" s="390"/>
      <c r="G689" s="390"/>
      <c r="H689" s="390"/>
      <c r="I689" s="390"/>
      <c r="J689" s="390"/>
      <c r="K689" s="390"/>
      <c r="L689" s="390"/>
      <c r="M689" s="390"/>
      <c r="N689" s="372"/>
      <c r="O689" s="372"/>
      <c r="P689" s="372"/>
      <c r="Q689" s="372"/>
    </row>
    <row r="690" spans="1:17" ht="24" x14ac:dyDescent="0.25">
      <c r="A690" s="314" t="s">
        <v>655</v>
      </c>
      <c r="B690" s="303" t="s">
        <v>656</v>
      </c>
      <c r="C690" s="305" t="s">
        <v>657</v>
      </c>
      <c r="D690" s="93" t="s">
        <v>185</v>
      </c>
      <c r="E690" s="86" t="s">
        <v>240</v>
      </c>
      <c r="F690" s="227">
        <v>0</v>
      </c>
      <c r="G690" s="227">
        <v>0</v>
      </c>
      <c r="H690" s="227">
        <v>0</v>
      </c>
      <c r="I690" s="227">
        <v>0</v>
      </c>
      <c r="J690" s="227">
        <v>0</v>
      </c>
      <c r="K690" s="227">
        <v>0</v>
      </c>
      <c r="L690" s="227">
        <v>0</v>
      </c>
      <c r="M690" s="227">
        <v>0</v>
      </c>
      <c r="N690" s="227">
        <v>0</v>
      </c>
      <c r="O690" s="227">
        <v>0</v>
      </c>
      <c r="P690" s="227">
        <v>0</v>
      </c>
      <c r="Q690" s="227">
        <v>0</v>
      </c>
    </row>
    <row r="691" spans="1:17" x14ac:dyDescent="0.25">
      <c r="A691" s="315"/>
      <c r="B691" s="304"/>
      <c r="C691" s="306"/>
      <c r="D691" s="343" t="s">
        <v>610</v>
      </c>
      <c r="E691" s="385" t="s">
        <v>241</v>
      </c>
      <c r="F691" s="371">
        <v>0</v>
      </c>
      <c r="G691" s="371">
        <v>0</v>
      </c>
      <c r="H691" s="371">
        <v>0</v>
      </c>
      <c r="I691" s="371">
        <v>0</v>
      </c>
      <c r="J691" s="371">
        <v>0</v>
      </c>
      <c r="K691" s="371">
        <v>0</v>
      </c>
      <c r="L691" s="371">
        <v>0</v>
      </c>
      <c r="M691" s="371">
        <v>0</v>
      </c>
      <c r="N691" s="371">
        <v>0</v>
      </c>
      <c r="O691" s="371">
        <v>0</v>
      </c>
      <c r="P691" s="371">
        <v>0</v>
      </c>
      <c r="Q691" s="371">
        <v>0</v>
      </c>
    </row>
    <row r="692" spans="1:17" x14ac:dyDescent="0.25">
      <c r="A692" s="315"/>
      <c r="B692" s="304"/>
      <c r="C692" s="306"/>
      <c r="D692" s="343"/>
      <c r="E692" s="386"/>
      <c r="F692" s="372"/>
      <c r="G692" s="372"/>
      <c r="H692" s="372"/>
      <c r="I692" s="372"/>
      <c r="J692" s="372"/>
      <c r="K692" s="372"/>
      <c r="L692" s="372"/>
      <c r="M692" s="372"/>
      <c r="N692" s="372"/>
      <c r="O692" s="372"/>
      <c r="P692" s="372"/>
      <c r="Q692" s="372"/>
    </row>
    <row r="693" spans="1:17" ht="24" x14ac:dyDescent="0.25">
      <c r="A693" s="314" t="s">
        <v>658</v>
      </c>
      <c r="B693" s="303" t="s">
        <v>659</v>
      </c>
      <c r="C693" s="305" t="s">
        <v>660</v>
      </c>
      <c r="D693" s="93" t="s">
        <v>185</v>
      </c>
      <c r="E693" s="86" t="s">
        <v>240</v>
      </c>
      <c r="F693" s="227">
        <v>0</v>
      </c>
      <c r="G693" s="227">
        <v>0</v>
      </c>
      <c r="H693" s="227">
        <v>0</v>
      </c>
      <c r="I693" s="227">
        <v>0</v>
      </c>
      <c r="J693" s="227">
        <v>0</v>
      </c>
      <c r="K693" s="227">
        <v>0</v>
      </c>
      <c r="L693" s="227">
        <v>0</v>
      </c>
      <c r="M693" s="227">
        <v>0</v>
      </c>
      <c r="N693" s="227">
        <v>0</v>
      </c>
      <c r="O693" s="227">
        <v>0</v>
      </c>
      <c r="P693" s="227">
        <v>0</v>
      </c>
      <c r="Q693" s="227">
        <v>0</v>
      </c>
    </row>
    <row r="694" spans="1:17" x14ac:dyDescent="0.25">
      <c r="A694" s="315"/>
      <c r="B694" s="304"/>
      <c r="C694" s="306"/>
      <c r="D694" s="343" t="s">
        <v>610</v>
      </c>
      <c r="E694" s="385" t="s">
        <v>241</v>
      </c>
      <c r="F694" s="206">
        <v>0</v>
      </c>
      <c r="G694" s="206">
        <v>0</v>
      </c>
      <c r="H694" s="206">
        <v>0</v>
      </c>
      <c r="I694" s="206">
        <v>0</v>
      </c>
      <c r="J694" s="206">
        <v>0</v>
      </c>
      <c r="K694" s="206">
        <v>0</v>
      </c>
      <c r="L694" s="206">
        <v>0</v>
      </c>
      <c r="M694" s="206">
        <v>0</v>
      </c>
      <c r="N694" s="206">
        <v>0</v>
      </c>
      <c r="O694" s="206">
        <v>0</v>
      </c>
      <c r="P694" s="206">
        <v>0</v>
      </c>
      <c r="Q694" s="206">
        <v>0</v>
      </c>
    </row>
    <row r="695" spans="1:17" x14ac:dyDescent="0.25">
      <c r="A695" s="315"/>
      <c r="B695" s="304"/>
      <c r="C695" s="306"/>
      <c r="D695" s="343"/>
      <c r="E695" s="386"/>
      <c r="F695" s="206">
        <v>0</v>
      </c>
      <c r="G695" s="206">
        <v>0</v>
      </c>
      <c r="H695" s="206">
        <v>0</v>
      </c>
      <c r="I695" s="206">
        <v>0</v>
      </c>
      <c r="J695" s="206">
        <v>0</v>
      </c>
      <c r="K695" s="206">
        <v>0</v>
      </c>
      <c r="L695" s="206">
        <v>0</v>
      </c>
      <c r="M695" s="206">
        <v>0</v>
      </c>
      <c r="N695" s="206">
        <v>0</v>
      </c>
      <c r="O695" s="206">
        <v>0</v>
      </c>
      <c r="P695" s="206">
        <v>0</v>
      </c>
      <c r="Q695" s="206">
        <v>0</v>
      </c>
    </row>
    <row r="696" spans="1:17" x14ac:dyDescent="0.25">
      <c r="A696" s="314" t="s">
        <v>661</v>
      </c>
      <c r="B696" s="303" t="s">
        <v>662</v>
      </c>
      <c r="C696" s="305" t="s">
        <v>663</v>
      </c>
      <c r="D696" s="307" t="s">
        <v>185</v>
      </c>
      <c r="E696" s="385" t="s">
        <v>240</v>
      </c>
      <c r="F696" s="371">
        <v>0</v>
      </c>
      <c r="G696" s="371">
        <v>0</v>
      </c>
      <c r="H696" s="371">
        <v>0</v>
      </c>
      <c r="I696" s="371">
        <v>0</v>
      </c>
      <c r="J696" s="371">
        <v>0</v>
      </c>
      <c r="K696" s="371">
        <v>0</v>
      </c>
      <c r="L696" s="371">
        <v>0</v>
      </c>
      <c r="M696" s="371">
        <v>0</v>
      </c>
      <c r="N696" s="371">
        <v>0</v>
      </c>
      <c r="O696" s="371">
        <v>0</v>
      </c>
      <c r="P696" s="371">
        <v>0</v>
      </c>
      <c r="Q696" s="371">
        <v>0</v>
      </c>
    </row>
    <row r="697" spans="1:17" x14ac:dyDescent="0.25">
      <c r="A697" s="315"/>
      <c r="B697" s="304"/>
      <c r="C697" s="306"/>
      <c r="D697" s="350"/>
      <c r="E697" s="391"/>
      <c r="F697" s="372"/>
      <c r="G697" s="372"/>
      <c r="H697" s="372"/>
      <c r="I697" s="372"/>
      <c r="J697" s="372"/>
      <c r="K697" s="372"/>
      <c r="L697" s="372"/>
      <c r="M697" s="372"/>
      <c r="N697" s="372"/>
      <c r="O697" s="372"/>
      <c r="P697" s="372"/>
      <c r="Q697" s="372"/>
    </row>
    <row r="698" spans="1:17" ht="165" customHeight="1" x14ac:dyDescent="0.25">
      <c r="A698" s="315"/>
      <c r="B698" s="304"/>
      <c r="C698" s="306"/>
      <c r="D698" s="225" t="s">
        <v>610</v>
      </c>
      <c r="E698" s="87" t="s">
        <v>241</v>
      </c>
      <c r="F698" s="227">
        <v>0</v>
      </c>
      <c r="G698" s="227">
        <v>0</v>
      </c>
      <c r="H698" s="227">
        <v>0</v>
      </c>
      <c r="I698" s="227">
        <v>0</v>
      </c>
      <c r="J698" s="227">
        <v>0</v>
      </c>
      <c r="K698" s="227">
        <v>0</v>
      </c>
      <c r="L698" s="227">
        <v>0</v>
      </c>
      <c r="M698" s="227">
        <v>0</v>
      </c>
      <c r="N698" s="227">
        <v>0</v>
      </c>
      <c r="O698" s="227">
        <v>0</v>
      </c>
      <c r="P698" s="227">
        <v>0</v>
      </c>
      <c r="Q698" s="227">
        <v>0</v>
      </c>
    </row>
    <row r="699" spans="1:17" x14ac:dyDescent="0.25">
      <c r="A699" s="314" t="s">
        <v>664</v>
      </c>
      <c r="B699" s="303" t="s">
        <v>665</v>
      </c>
      <c r="C699" s="305" t="s">
        <v>666</v>
      </c>
      <c r="D699" s="307" t="s">
        <v>185</v>
      </c>
      <c r="E699" s="385" t="s">
        <v>240</v>
      </c>
      <c r="F699" s="371">
        <v>0</v>
      </c>
      <c r="G699" s="371">
        <v>0</v>
      </c>
      <c r="H699" s="371">
        <v>0</v>
      </c>
      <c r="I699" s="371">
        <v>0</v>
      </c>
      <c r="J699" s="371">
        <v>0</v>
      </c>
      <c r="K699" s="371">
        <v>0</v>
      </c>
      <c r="L699" s="371">
        <v>0</v>
      </c>
      <c r="M699" s="371">
        <v>0</v>
      </c>
      <c r="N699" s="371">
        <v>0</v>
      </c>
      <c r="O699" s="371">
        <v>0</v>
      </c>
      <c r="P699" s="371">
        <v>0</v>
      </c>
      <c r="Q699" s="371">
        <v>0</v>
      </c>
    </row>
    <row r="700" spans="1:17" x14ac:dyDescent="0.25">
      <c r="A700" s="315"/>
      <c r="B700" s="304"/>
      <c r="C700" s="306"/>
      <c r="D700" s="350"/>
      <c r="E700" s="391"/>
      <c r="F700" s="372"/>
      <c r="G700" s="372"/>
      <c r="H700" s="372"/>
      <c r="I700" s="372"/>
      <c r="J700" s="372"/>
      <c r="K700" s="372"/>
      <c r="L700" s="372"/>
      <c r="M700" s="372"/>
      <c r="N700" s="372"/>
      <c r="O700" s="372"/>
      <c r="P700" s="372"/>
      <c r="Q700" s="372"/>
    </row>
    <row r="701" spans="1:17" ht="60" x14ac:dyDescent="0.25">
      <c r="A701" s="315"/>
      <c r="B701" s="304"/>
      <c r="C701" s="306"/>
      <c r="D701" s="93" t="s">
        <v>610</v>
      </c>
      <c r="E701" s="87" t="s">
        <v>241</v>
      </c>
      <c r="F701" s="227">
        <v>0</v>
      </c>
      <c r="G701" s="227">
        <v>0</v>
      </c>
      <c r="H701" s="227">
        <v>0</v>
      </c>
      <c r="I701" s="227">
        <v>0</v>
      </c>
      <c r="J701" s="227">
        <v>0</v>
      </c>
      <c r="K701" s="227">
        <v>0</v>
      </c>
      <c r="L701" s="227">
        <v>0</v>
      </c>
      <c r="M701" s="227">
        <v>0</v>
      </c>
      <c r="N701" s="227">
        <v>0</v>
      </c>
      <c r="O701" s="227">
        <v>0</v>
      </c>
      <c r="P701" s="227">
        <v>0</v>
      </c>
      <c r="Q701" s="227">
        <v>0</v>
      </c>
    </row>
    <row r="702" spans="1:17" x14ac:dyDescent="0.25">
      <c r="A702" s="314" t="s">
        <v>667</v>
      </c>
      <c r="B702" s="303" t="s">
        <v>668</v>
      </c>
      <c r="C702" s="305" t="s">
        <v>669</v>
      </c>
      <c r="D702" s="307" t="s">
        <v>185</v>
      </c>
      <c r="E702" s="385" t="s">
        <v>240</v>
      </c>
      <c r="F702" s="371">
        <v>0</v>
      </c>
      <c r="G702" s="371">
        <v>0</v>
      </c>
      <c r="H702" s="371">
        <v>0</v>
      </c>
      <c r="I702" s="371">
        <v>0</v>
      </c>
      <c r="J702" s="371">
        <v>0</v>
      </c>
      <c r="K702" s="371">
        <v>0</v>
      </c>
      <c r="L702" s="371">
        <v>0</v>
      </c>
      <c r="M702" s="371">
        <v>0</v>
      </c>
      <c r="N702" s="371">
        <v>0</v>
      </c>
      <c r="O702" s="371">
        <v>0</v>
      </c>
      <c r="P702" s="371">
        <v>0</v>
      </c>
      <c r="Q702" s="371">
        <v>0</v>
      </c>
    </row>
    <row r="703" spans="1:17" x14ac:dyDescent="0.25">
      <c r="A703" s="315"/>
      <c r="B703" s="304"/>
      <c r="C703" s="306"/>
      <c r="D703" s="350"/>
      <c r="E703" s="391"/>
      <c r="F703" s="372"/>
      <c r="G703" s="372"/>
      <c r="H703" s="372"/>
      <c r="I703" s="372"/>
      <c r="J703" s="372"/>
      <c r="K703" s="372"/>
      <c r="L703" s="372"/>
      <c r="M703" s="372"/>
      <c r="N703" s="372"/>
      <c r="O703" s="372"/>
      <c r="P703" s="372"/>
      <c r="Q703" s="372"/>
    </row>
    <row r="704" spans="1:17" ht="60" x14ac:dyDescent="0.25">
      <c r="A704" s="315"/>
      <c r="B704" s="304"/>
      <c r="C704" s="306"/>
      <c r="D704" s="93" t="s">
        <v>610</v>
      </c>
      <c r="E704" s="87" t="s">
        <v>241</v>
      </c>
      <c r="F704" s="227">
        <v>0</v>
      </c>
      <c r="G704" s="227">
        <v>0</v>
      </c>
      <c r="H704" s="227">
        <v>0</v>
      </c>
      <c r="I704" s="227">
        <v>0</v>
      </c>
      <c r="J704" s="227">
        <v>0</v>
      </c>
      <c r="K704" s="227">
        <v>0</v>
      </c>
      <c r="L704" s="227">
        <v>0</v>
      </c>
      <c r="M704" s="227">
        <v>0</v>
      </c>
      <c r="N704" s="227">
        <v>0</v>
      </c>
      <c r="O704" s="227">
        <v>0</v>
      </c>
      <c r="P704" s="227">
        <v>0</v>
      </c>
      <c r="Q704" s="227">
        <v>0</v>
      </c>
    </row>
    <row r="705" spans="1:17" x14ac:dyDescent="0.25">
      <c r="A705" s="314" t="s">
        <v>670</v>
      </c>
      <c r="B705" s="303" t="s">
        <v>671</v>
      </c>
      <c r="C705" s="305" t="s">
        <v>672</v>
      </c>
      <c r="D705" s="307" t="s">
        <v>185</v>
      </c>
      <c r="E705" s="385" t="s">
        <v>240</v>
      </c>
      <c r="F705" s="371">
        <v>0</v>
      </c>
      <c r="G705" s="371">
        <v>0</v>
      </c>
      <c r="H705" s="371">
        <v>0</v>
      </c>
      <c r="I705" s="371">
        <v>0</v>
      </c>
      <c r="J705" s="371">
        <v>0</v>
      </c>
      <c r="K705" s="371">
        <v>0</v>
      </c>
      <c r="L705" s="371">
        <v>0</v>
      </c>
      <c r="M705" s="371">
        <v>0</v>
      </c>
      <c r="N705" s="371">
        <v>0</v>
      </c>
      <c r="O705" s="371">
        <v>0</v>
      </c>
      <c r="P705" s="371">
        <v>0</v>
      </c>
      <c r="Q705" s="371">
        <v>0</v>
      </c>
    </row>
    <row r="706" spans="1:17" x14ac:dyDescent="0.25">
      <c r="A706" s="315"/>
      <c r="B706" s="304"/>
      <c r="C706" s="306"/>
      <c r="D706" s="350"/>
      <c r="E706" s="386"/>
      <c r="F706" s="372"/>
      <c r="G706" s="372"/>
      <c r="H706" s="372"/>
      <c r="I706" s="372"/>
      <c r="J706" s="372"/>
      <c r="K706" s="372"/>
      <c r="L706" s="372"/>
      <c r="M706" s="372"/>
      <c r="N706" s="372"/>
      <c r="O706" s="372"/>
      <c r="P706" s="372"/>
      <c r="Q706" s="372"/>
    </row>
    <row r="707" spans="1:17" ht="117.75" customHeight="1" x14ac:dyDescent="0.25">
      <c r="A707" s="315"/>
      <c r="B707" s="304"/>
      <c r="C707" s="306"/>
      <c r="D707" s="167" t="s">
        <v>610</v>
      </c>
      <c r="E707" s="86" t="s">
        <v>241</v>
      </c>
      <c r="F707" s="227">
        <v>0</v>
      </c>
      <c r="G707" s="227">
        <v>0</v>
      </c>
      <c r="H707" s="227">
        <v>0</v>
      </c>
      <c r="I707" s="227">
        <v>0</v>
      </c>
      <c r="J707" s="227">
        <v>0</v>
      </c>
      <c r="K707" s="227">
        <v>0</v>
      </c>
      <c r="L707" s="227">
        <v>0</v>
      </c>
      <c r="M707" s="227">
        <v>0</v>
      </c>
      <c r="N707" s="227">
        <v>0</v>
      </c>
      <c r="O707" s="227">
        <v>0</v>
      </c>
      <c r="P707" s="227">
        <v>0</v>
      </c>
      <c r="Q707" s="227">
        <v>0</v>
      </c>
    </row>
    <row r="708" spans="1:17" x14ac:dyDescent="0.25">
      <c r="A708" s="314" t="s">
        <v>673</v>
      </c>
      <c r="B708" s="303" t="s">
        <v>674</v>
      </c>
      <c r="C708" s="305" t="s">
        <v>675</v>
      </c>
      <c r="D708" s="307" t="s">
        <v>185</v>
      </c>
      <c r="E708" s="385" t="s">
        <v>240</v>
      </c>
      <c r="F708" s="371">
        <v>0</v>
      </c>
      <c r="G708" s="371">
        <v>0</v>
      </c>
      <c r="H708" s="371">
        <v>0</v>
      </c>
      <c r="I708" s="371">
        <v>0</v>
      </c>
      <c r="J708" s="371">
        <v>0</v>
      </c>
      <c r="K708" s="371">
        <v>0</v>
      </c>
      <c r="L708" s="371">
        <v>0</v>
      </c>
      <c r="M708" s="371">
        <v>0</v>
      </c>
      <c r="N708" s="371">
        <v>0</v>
      </c>
      <c r="O708" s="371">
        <v>0</v>
      </c>
      <c r="P708" s="371">
        <v>0</v>
      </c>
      <c r="Q708" s="371">
        <v>0</v>
      </c>
    </row>
    <row r="709" spans="1:17" x14ac:dyDescent="0.25">
      <c r="A709" s="315"/>
      <c r="B709" s="304"/>
      <c r="C709" s="306"/>
      <c r="D709" s="350"/>
      <c r="E709" s="386"/>
      <c r="F709" s="372"/>
      <c r="G709" s="372"/>
      <c r="H709" s="372"/>
      <c r="I709" s="372"/>
      <c r="J709" s="372"/>
      <c r="K709" s="372"/>
      <c r="L709" s="372"/>
      <c r="M709" s="372"/>
      <c r="N709" s="372"/>
      <c r="O709" s="372"/>
      <c r="P709" s="372"/>
      <c r="Q709" s="372"/>
    </row>
    <row r="710" spans="1:17" ht="60" x14ac:dyDescent="0.25">
      <c r="A710" s="315"/>
      <c r="B710" s="304"/>
      <c r="C710" s="306"/>
      <c r="D710" s="93" t="s">
        <v>610</v>
      </c>
      <c r="E710" s="86" t="s">
        <v>241</v>
      </c>
      <c r="F710" s="227">
        <v>0</v>
      </c>
      <c r="G710" s="227">
        <v>0</v>
      </c>
      <c r="H710" s="227">
        <v>0</v>
      </c>
      <c r="I710" s="227">
        <v>0</v>
      </c>
      <c r="J710" s="227">
        <v>0</v>
      </c>
      <c r="K710" s="227">
        <v>0</v>
      </c>
      <c r="L710" s="227">
        <v>0</v>
      </c>
      <c r="M710" s="227">
        <v>0</v>
      </c>
      <c r="N710" s="227">
        <v>0</v>
      </c>
      <c r="O710" s="227">
        <v>0</v>
      </c>
      <c r="P710" s="227">
        <v>0</v>
      </c>
      <c r="Q710" s="227">
        <v>0</v>
      </c>
    </row>
    <row r="711" spans="1:17" x14ac:dyDescent="0.25">
      <c r="A711" s="314" t="s">
        <v>676</v>
      </c>
      <c r="B711" s="303" t="s">
        <v>677</v>
      </c>
      <c r="C711" s="305" t="s">
        <v>678</v>
      </c>
      <c r="D711" s="307" t="s">
        <v>185</v>
      </c>
      <c r="E711" s="385" t="s">
        <v>240</v>
      </c>
      <c r="F711" s="371">
        <v>0</v>
      </c>
      <c r="G711" s="371">
        <v>0</v>
      </c>
      <c r="H711" s="371">
        <v>0</v>
      </c>
      <c r="I711" s="371">
        <v>0</v>
      </c>
      <c r="J711" s="371">
        <v>0</v>
      </c>
      <c r="K711" s="371">
        <v>0</v>
      </c>
      <c r="L711" s="371">
        <v>0</v>
      </c>
      <c r="M711" s="371">
        <v>0</v>
      </c>
      <c r="N711" s="371">
        <v>0</v>
      </c>
      <c r="O711" s="371">
        <v>0</v>
      </c>
      <c r="P711" s="371">
        <v>0</v>
      </c>
      <c r="Q711" s="371">
        <v>0</v>
      </c>
    </row>
    <row r="712" spans="1:17" x14ac:dyDescent="0.25">
      <c r="A712" s="315"/>
      <c r="B712" s="304"/>
      <c r="C712" s="306"/>
      <c r="D712" s="350"/>
      <c r="E712" s="386"/>
      <c r="F712" s="372"/>
      <c r="G712" s="372"/>
      <c r="H712" s="372"/>
      <c r="I712" s="372"/>
      <c r="J712" s="372"/>
      <c r="K712" s="372"/>
      <c r="L712" s="372"/>
      <c r="M712" s="372"/>
      <c r="N712" s="372"/>
      <c r="O712" s="372"/>
      <c r="P712" s="372"/>
      <c r="Q712" s="372"/>
    </row>
    <row r="713" spans="1:17" ht="60" x14ac:dyDescent="0.25">
      <c r="A713" s="315"/>
      <c r="B713" s="304"/>
      <c r="C713" s="306"/>
      <c r="D713" s="228" t="s">
        <v>610</v>
      </c>
      <c r="E713" s="86" t="s">
        <v>241</v>
      </c>
      <c r="F713" s="227">
        <v>0</v>
      </c>
      <c r="G713" s="227">
        <v>0</v>
      </c>
      <c r="H713" s="227">
        <v>0</v>
      </c>
      <c r="I713" s="227">
        <v>0</v>
      </c>
      <c r="J713" s="227">
        <v>0</v>
      </c>
      <c r="K713" s="227">
        <v>0</v>
      </c>
      <c r="L713" s="227">
        <v>0</v>
      </c>
      <c r="M713" s="227">
        <v>0</v>
      </c>
      <c r="N713" s="227">
        <v>0</v>
      </c>
      <c r="O713" s="227">
        <v>0</v>
      </c>
      <c r="P713" s="227">
        <v>0</v>
      </c>
      <c r="Q713" s="227">
        <v>0</v>
      </c>
    </row>
    <row r="714" spans="1:17" x14ac:dyDescent="0.25">
      <c r="A714" s="314" t="s">
        <v>679</v>
      </c>
      <c r="B714" s="303" t="s">
        <v>680</v>
      </c>
      <c r="C714" s="305" t="s">
        <v>681</v>
      </c>
      <c r="D714" s="307" t="s">
        <v>185</v>
      </c>
      <c r="E714" s="385" t="s">
        <v>240</v>
      </c>
      <c r="F714" s="371">
        <v>0</v>
      </c>
      <c r="G714" s="371">
        <v>0</v>
      </c>
      <c r="H714" s="371">
        <v>0</v>
      </c>
      <c r="I714" s="371">
        <v>0</v>
      </c>
      <c r="J714" s="371">
        <v>0</v>
      </c>
      <c r="K714" s="371">
        <v>0</v>
      </c>
      <c r="L714" s="371">
        <v>0</v>
      </c>
      <c r="M714" s="371">
        <v>0</v>
      </c>
      <c r="N714" s="371">
        <v>0</v>
      </c>
      <c r="O714" s="371">
        <v>0</v>
      </c>
      <c r="P714" s="371">
        <v>0</v>
      </c>
      <c r="Q714" s="371">
        <v>0</v>
      </c>
    </row>
    <row r="715" spans="1:17" x14ac:dyDescent="0.25">
      <c r="A715" s="315"/>
      <c r="B715" s="304"/>
      <c r="C715" s="306"/>
      <c r="D715" s="350"/>
      <c r="E715" s="386"/>
      <c r="F715" s="372"/>
      <c r="G715" s="372"/>
      <c r="H715" s="372"/>
      <c r="I715" s="372"/>
      <c r="J715" s="372"/>
      <c r="K715" s="372"/>
      <c r="L715" s="372"/>
      <c r="M715" s="372"/>
      <c r="N715" s="372"/>
      <c r="O715" s="372"/>
      <c r="P715" s="372"/>
      <c r="Q715" s="372"/>
    </row>
    <row r="716" spans="1:17" ht="60" x14ac:dyDescent="0.25">
      <c r="A716" s="315"/>
      <c r="B716" s="304"/>
      <c r="C716" s="306"/>
      <c r="D716" s="93" t="s">
        <v>610</v>
      </c>
      <c r="E716" s="86" t="s">
        <v>241</v>
      </c>
      <c r="F716" s="227">
        <v>0</v>
      </c>
      <c r="G716" s="227">
        <v>0</v>
      </c>
      <c r="H716" s="227">
        <v>0</v>
      </c>
      <c r="I716" s="227">
        <v>0</v>
      </c>
      <c r="J716" s="227">
        <v>0</v>
      </c>
      <c r="K716" s="227">
        <v>0</v>
      </c>
      <c r="L716" s="227">
        <v>0</v>
      </c>
      <c r="M716" s="227">
        <v>0</v>
      </c>
      <c r="N716" s="227">
        <v>0</v>
      </c>
      <c r="O716" s="227">
        <v>0</v>
      </c>
      <c r="P716" s="227">
        <v>0</v>
      </c>
      <c r="Q716" s="227">
        <v>0</v>
      </c>
    </row>
    <row r="717" spans="1:17" x14ac:dyDescent="0.25">
      <c r="A717" s="314" t="s">
        <v>682</v>
      </c>
      <c r="B717" s="303" t="s">
        <v>683</v>
      </c>
      <c r="C717" s="305" t="s">
        <v>684</v>
      </c>
      <c r="D717" s="307" t="s">
        <v>185</v>
      </c>
      <c r="E717" s="385" t="s">
        <v>240</v>
      </c>
      <c r="F717" s="371">
        <v>0</v>
      </c>
      <c r="G717" s="371">
        <v>0</v>
      </c>
      <c r="H717" s="371">
        <v>0</v>
      </c>
      <c r="I717" s="371">
        <v>0</v>
      </c>
      <c r="J717" s="371">
        <v>0</v>
      </c>
      <c r="K717" s="371">
        <v>0</v>
      </c>
      <c r="L717" s="371">
        <v>0</v>
      </c>
      <c r="M717" s="371">
        <v>0</v>
      </c>
      <c r="N717" s="371">
        <v>0</v>
      </c>
      <c r="O717" s="371">
        <v>0</v>
      </c>
      <c r="P717" s="371">
        <v>0</v>
      </c>
      <c r="Q717" s="371">
        <v>0</v>
      </c>
    </row>
    <row r="718" spans="1:17" x14ac:dyDescent="0.25">
      <c r="A718" s="315"/>
      <c r="B718" s="304"/>
      <c r="C718" s="306"/>
      <c r="D718" s="350"/>
      <c r="E718" s="386"/>
      <c r="F718" s="372"/>
      <c r="G718" s="372"/>
      <c r="H718" s="372"/>
      <c r="I718" s="372"/>
      <c r="J718" s="372"/>
      <c r="K718" s="372"/>
      <c r="L718" s="372"/>
      <c r="M718" s="372"/>
      <c r="N718" s="372"/>
      <c r="O718" s="372"/>
      <c r="P718" s="372"/>
      <c r="Q718" s="372"/>
    </row>
    <row r="719" spans="1:17" ht="162" customHeight="1" x14ac:dyDescent="0.25">
      <c r="A719" s="315"/>
      <c r="B719" s="304"/>
      <c r="C719" s="306"/>
      <c r="D719" s="93" t="s">
        <v>610</v>
      </c>
      <c r="E719" s="86" t="s">
        <v>241</v>
      </c>
      <c r="F719" s="229">
        <v>0</v>
      </c>
      <c r="G719" s="227">
        <v>0</v>
      </c>
      <c r="H719" s="229">
        <v>0</v>
      </c>
      <c r="I719" s="229">
        <v>0</v>
      </c>
      <c r="J719" s="229">
        <v>0</v>
      </c>
      <c r="K719" s="229">
        <v>0</v>
      </c>
      <c r="L719" s="229">
        <v>0</v>
      </c>
      <c r="M719" s="229">
        <v>0</v>
      </c>
      <c r="N719" s="229">
        <v>0</v>
      </c>
      <c r="O719" s="229">
        <v>0</v>
      </c>
      <c r="P719" s="229">
        <v>0</v>
      </c>
      <c r="Q719" s="229">
        <v>0</v>
      </c>
    </row>
    <row r="720" spans="1:17" x14ac:dyDescent="0.25">
      <c r="A720" s="314" t="s">
        <v>685</v>
      </c>
      <c r="B720" s="303" t="s">
        <v>686</v>
      </c>
      <c r="C720" s="305" t="s">
        <v>687</v>
      </c>
      <c r="D720" s="307" t="s">
        <v>185</v>
      </c>
      <c r="E720" s="385" t="s">
        <v>240</v>
      </c>
      <c r="F720" s="392">
        <v>0</v>
      </c>
      <c r="G720" s="371">
        <v>0</v>
      </c>
      <c r="H720" s="392">
        <v>0</v>
      </c>
      <c r="I720" s="392">
        <v>0</v>
      </c>
      <c r="J720" s="392">
        <v>0</v>
      </c>
      <c r="K720" s="392">
        <v>0</v>
      </c>
      <c r="L720" s="392">
        <v>0</v>
      </c>
      <c r="M720" s="392">
        <v>0</v>
      </c>
      <c r="N720" s="392">
        <v>0</v>
      </c>
      <c r="O720" s="392">
        <v>0</v>
      </c>
      <c r="P720" s="392">
        <v>0</v>
      </c>
      <c r="Q720" s="392">
        <v>0</v>
      </c>
    </row>
    <row r="721" spans="1:17" x14ac:dyDescent="0.25">
      <c r="A721" s="315"/>
      <c r="B721" s="304"/>
      <c r="C721" s="306"/>
      <c r="D721" s="349"/>
      <c r="E721" s="386"/>
      <c r="F721" s="393"/>
      <c r="G721" s="372"/>
      <c r="H721" s="393"/>
      <c r="I721" s="393"/>
      <c r="J721" s="393"/>
      <c r="K721" s="393"/>
      <c r="L721" s="393"/>
      <c r="M721" s="393"/>
      <c r="N721" s="393"/>
      <c r="O721" s="393"/>
      <c r="P721" s="393"/>
      <c r="Q721" s="393"/>
    </row>
    <row r="722" spans="1:17" ht="60" x14ac:dyDescent="0.25">
      <c r="A722" s="315"/>
      <c r="B722" s="304"/>
      <c r="C722" s="306"/>
      <c r="D722" s="167" t="s">
        <v>610</v>
      </c>
      <c r="E722" s="86" t="s">
        <v>241</v>
      </c>
      <c r="F722" s="229">
        <v>0</v>
      </c>
      <c r="G722" s="227">
        <v>0</v>
      </c>
      <c r="H722" s="229">
        <v>0</v>
      </c>
      <c r="I722" s="229">
        <v>0</v>
      </c>
      <c r="J722" s="229">
        <v>0</v>
      </c>
      <c r="K722" s="229">
        <v>0</v>
      </c>
      <c r="L722" s="229">
        <v>0</v>
      </c>
      <c r="M722" s="229">
        <v>0</v>
      </c>
      <c r="N722" s="229">
        <v>0</v>
      </c>
      <c r="O722" s="229">
        <v>0</v>
      </c>
      <c r="P722" s="229">
        <v>0</v>
      </c>
      <c r="Q722" s="201">
        <v>0</v>
      </c>
    </row>
    <row r="723" spans="1:17" x14ac:dyDescent="0.25">
      <c r="A723" s="314" t="s">
        <v>688</v>
      </c>
      <c r="B723" s="303" t="s">
        <v>689</v>
      </c>
      <c r="C723" s="305" t="s">
        <v>687</v>
      </c>
      <c r="D723" s="307" t="s">
        <v>185</v>
      </c>
      <c r="E723" s="385" t="s">
        <v>240</v>
      </c>
      <c r="F723" s="392">
        <v>0</v>
      </c>
      <c r="G723" s="371">
        <v>0</v>
      </c>
      <c r="H723" s="392">
        <v>0</v>
      </c>
      <c r="I723" s="392">
        <v>0</v>
      </c>
      <c r="J723" s="392">
        <v>0</v>
      </c>
      <c r="K723" s="392">
        <v>0</v>
      </c>
      <c r="L723" s="392">
        <v>0</v>
      </c>
      <c r="M723" s="392">
        <v>0</v>
      </c>
      <c r="N723" s="392">
        <v>0</v>
      </c>
      <c r="O723" s="392">
        <v>0</v>
      </c>
      <c r="P723" s="392">
        <v>0</v>
      </c>
      <c r="Q723" s="392">
        <v>0</v>
      </c>
    </row>
    <row r="724" spans="1:17" x14ac:dyDescent="0.25">
      <c r="A724" s="315"/>
      <c r="B724" s="304"/>
      <c r="C724" s="306"/>
      <c r="D724" s="349"/>
      <c r="E724" s="386"/>
      <c r="F724" s="393"/>
      <c r="G724" s="372"/>
      <c r="H724" s="393"/>
      <c r="I724" s="393"/>
      <c r="J724" s="393"/>
      <c r="K724" s="393"/>
      <c r="L724" s="393"/>
      <c r="M724" s="393"/>
      <c r="N724" s="393"/>
      <c r="O724" s="393"/>
      <c r="P724" s="393"/>
      <c r="Q724" s="393"/>
    </row>
    <row r="725" spans="1:17" ht="60" x14ac:dyDescent="0.25">
      <c r="A725" s="315"/>
      <c r="B725" s="304"/>
      <c r="C725" s="306"/>
      <c r="D725" s="167" t="s">
        <v>610</v>
      </c>
      <c r="E725" s="86" t="s">
        <v>241</v>
      </c>
      <c r="F725" s="229">
        <v>0</v>
      </c>
      <c r="G725" s="227">
        <v>0</v>
      </c>
      <c r="H725" s="229">
        <v>0</v>
      </c>
      <c r="I725" s="229">
        <v>0</v>
      </c>
      <c r="J725" s="229">
        <v>0</v>
      </c>
      <c r="K725" s="229">
        <v>0</v>
      </c>
      <c r="L725" s="229">
        <v>0</v>
      </c>
      <c r="M725" s="229">
        <v>0</v>
      </c>
      <c r="N725" s="229">
        <v>0</v>
      </c>
      <c r="O725" s="229">
        <v>0</v>
      </c>
      <c r="P725" s="229">
        <v>0</v>
      </c>
      <c r="Q725" s="229">
        <v>0</v>
      </c>
    </row>
    <row r="726" spans="1:17" x14ac:dyDescent="0.25">
      <c r="A726" s="314" t="s">
        <v>690</v>
      </c>
      <c r="B726" s="303" t="s">
        <v>691</v>
      </c>
      <c r="C726" s="305" t="s">
        <v>687</v>
      </c>
      <c r="D726" s="307" t="s">
        <v>185</v>
      </c>
      <c r="E726" s="385"/>
      <c r="F726" s="392">
        <v>0</v>
      </c>
      <c r="G726" s="371">
        <v>0</v>
      </c>
      <c r="H726" s="392">
        <v>0</v>
      </c>
      <c r="I726" s="392">
        <v>0</v>
      </c>
      <c r="J726" s="392">
        <v>0</v>
      </c>
      <c r="K726" s="392">
        <v>0</v>
      </c>
      <c r="L726" s="392">
        <v>0</v>
      </c>
      <c r="M726" s="392">
        <v>0</v>
      </c>
      <c r="N726" s="392">
        <v>0</v>
      </c>
      <c r="O726" s="392">
        <v>0</v>
      </c>
      <c r="P726" s="392">
        <v>0</v>
      </c>
      <c r="Q726" s="392">
        <v>0</v>
      </c>
    </row>
    <row r="727" spans="1:17" x14ac:dyDescent="0.25">
      <c r="A727" s="315"/>
      <c r="B727" s="304"/>
      <c r="C727" s="306"/>
      <c r="D727" s="350"/>
      <c r="E727" s="386"/>
      <c r="F727" s="393"/>
      <c r="G727" s="372"/>
      <c r="H727" s="393"/>
      <c r="I727" s="393"/>
      <c r="J727" s="393"/>
      <c r="K727" s="393"/>
      <c r="L727" s="393"/>
      <c r="M727" s="393"/>
      <c r="N727" s="393"/>
      <c r="O727" s="393"/>
      <c r="P727" s="393"/>
      <c r="Q727" s="393"/>
    </row>
    <row r="728" spans="1:17" ht="60" x14ac:dyDescent="0.25">
      <c r="A728" s="315"/>
      <c r="B728" s="304"/>
      <c r="C728" s="306"/>
      <c r="D728" s="228" t="s">
        <v>610</v>
      </c>
      <c r="E728" s="87" t="s">
        <v>240</v>
      </c>
      <c r="F728" s="201">
        <v>0</v>
      </c>
      <c r="G728" s="206">
        <v>0</v>
      </c>
      <c r="H728" s="201">
        <v>0</v>
      </c>
      <c r="I728" s="201">
        <v>0</v>
      </c>
      <c r="J728" s="201">
        <v>0</v>
      </c>
      <c r="K728" s="201">
        <v>0</v>
      </c>
      <c r="L728" s="201">
        <v>0</v>
      </c>
      <c r="M728" s="201">
        <v>0</v>
      </c>
      <c r="N728" s="201">
        <v>0</v>
      </c>
      <c r="O728" s="201">
        <v>0</v>
      </c>
      <c r="P728" s="201">
        <v>0</v>
      </c>
      <c r="Q728" s="201">
        <v>0</v>
      </c>
    </row>
    <row r="729" spans="1:17" ht="24" x14ac:dyDescent="0.25">
      <c r="A729" s="394" t="s">
        <v>209</v>
      </c>
      <c r="B729" s="394" t="s">
        <v>692</v>
      </c>
      <c r="C729" s="394"/>
      <c r="D729" s="93" t="s">
        <v>185</v>
      </c>
      <c r="E729" s="378" t="s">
        <v>240</v>
      </c>
      <c r="F729" s="230">
        <f>F731+F732+F733</f>
        <v>33794.9</v>
      </c>
      <c r="G729" s="265">
        <f t="shared" ref="G729:M729" si="301">G731+G732+G733</f>
        <v>0</v>
      </c>
      <c r="H729" s="230">
        <f t="shared" si="301"/>
        <v>0</v>
      </c>
      <c r="I729" s="230">
        <f t="shared" si="301"/>
        <v>33794.9</v>
      </c>
      <c r="J729" s="230">
        <f t="shared" si="301"/>
        <v>27386.2</v>
      </c>
      <c r="K729" s="230">
        <f t="shared" si="301"/>
        <v>0</v>
      </c>
      <c r="L729" s="230">
        <f t="shared" si="301"/>
        <v>0</v>
      </c>
      <c r="M729" s="230">
        <f t="shared" si="301"/>
        <v>27386.2</v>
      </c>
      <c r="N729" s="231">
        <f>J729/F729*100</f>
        <v>81.036487754069398</v>
      </c>
      <c r="O729" s="231">
        <v>0</v>
      </c>
      <c r="P729" s="231">
        <v>0</v>
      </c>
      <c r="Q729" s="231">
        <f>M729/I729*100</f>
        <v>81.036487754069398</v>
      </c>
    </row>
    <row r="730" spans="1:17" hidden="1" x14ac:dyDescent="0.25">
      <c r="A730" s="395"/>
      <c r="B730" s="395"/>
      <c r="C730" s="395"/>
      <c r="D730" s="307" t="s">
        <v>611</v>
      </c>
      <c r="E730" s="379"/>
      <c r="F730" s="232" t="e">
        <f>#REF!+#REF!+#REF!+#REF!+#REF!+#REF!+#REF!+#REF!+#REF!+#REF!+#REF!+#REF!+F731+F732+F733+#REF!+#REF!+#REF!+#REF!+#REF!+#REF!</f>
        <v>#REF!</v>
      </c>
      <c r="G730" s="266" t="e">
        <f>#REF!+#REF!+#REF!+#REF!+#REF!+#REF!+#REF!+#REF!+#REF!+#REF!+#REF!+#REF!+G731+G732+G733</f>
        <v>#REF!</v>
      </c>
      <c r="H730" s="232" t="e">
        <f>#REF!+#REF!+#REF!+#REF!+#REF!+#REF!+#REF!+#REF!+#REF!+#REF!+#REF!+#REF!+H731+H732+H733+#REF!+#REF!+#REF!+#REF!+#REF!</f>
        <v>#REF!</v>
      </c>
      <c r="I730" s="232" t="e">
        <f>#REF!+#REF!+#REF!+#REF!+#REF!+#REF!+#REF!+#REF!+#REF!+#REF!+#REF!+#REF!+I731+I732+I733+#REF!</f>
        <v>#REF!</v>
      </c>
      <c r="J730" s="232" t="e">
        <f>#REF!+#REF!+#REF!+#REF!+#REF!+#REF!+#REF!+#REF!+#REF!+#REF!+#REF!+#REF!+J731+J732+J733+#REF!+#REF!+#REF!+#REF!+#REF!+#REF!</f>
        <v>#REF!</v>
      </c>
      <c r="K730" s="232" t="e">
        <f>#REF!+#REF!+#REF!+#REF!+#REF!+#REF!+#REF!+#REF!+#REF!+#REF!+#REF!+#REF!+K731+K732+K733+#REF!+#REF!+#REF!+#REF!+#REF!+#REF!</f>
        <v>#REF!</v>
      </c>
      <c r="L730" s="232" t="e">
        <f>#REF!+#REF!+#REF!+#REF!+#REF!+#REF!+#REF!+#REF!+#REF!+#REF!+#REF!+#REF!+L731+L732+L733+#REF!+#REF!+#REF!+#REF!+#REF!+#REF!</f>
        <v>#REF!</v>
      </c>
      <c r="M730" s="232" t="e">
        <f>#REF!+#REF!+#REF!+#REF!+#REF!+#REF!+#REF!+#REF!+#REF!+#REF!+#REF!+#REF!+M731+M732+M733+#REF!+#REF!+#REF!+#REF!+#REF!+#REF!</f>
        <v>#REF!</v>
      </c>
      <c r="N730" s="233" t="e">
        <f t="shared" ref="N730:Q733" si="302">J730/F730*100</f>
        <v>#REF!</v>
      </c>
      <c r="O730" s="233" t="e">
        <f t="shared" si="302"/>
        <v>#REF!</v>
      </c>
      <c r="P730" s="233" t="e">
        <f t="shared" si="302"/>
        <v>#REF!</v>
      </c>
      <c r="Q730" s="233" t="e">
        <f t="shared" si="302"/>
        <v>#REF!</v>
      </c>
    </row>
    <row r="731" spans="1:17" x14ac:dyDescent="0.25">
      <c r="A731" s="395"/>
      <c r="B731" s="395"/>
      <c r="C731" s="395"/>
      <c r="D731" s="349"/>
      <c r="E731" s="75" t="s">
        <v>693</v>
      </c>
      <c r="F731" s="234">
        <v>13675</v>
      </c>
      <c r="G731" s="267">
        <v>0</v>
      </c>
      <c r="H731" s="234">
        <v>0</v>
      </c>
      <c r="I731" s="234">
        <v>13675</v>
      </c>
      <c r="J731" s="234">
        <v>13656.8</v>
      </c>
      <c r="K731" s="234">
        <v>0</v>
      </c>
      <c r="L731" s="234">
        <v>0</v>
      </c>
      <c r="M731" s="234">
        <v>13656.8</v>
      </c>
      <c r="N731" s="235">
        <f t="shared" si="302"/>
        <v>99.866910420475321</v>
      </c>
      <c r="O731" s="235">
        <v>0</v>
      </c>
      <c r="P731" s="235">
        <v>0</v>
      </c>
      <c r="Q731" s="235">
        <f t="shared" si="302"/>
        <v>99.866910420475321</v>
      </c>
    </row>
    <row r="732" spans="1:17" x14ac:dyDescent="0.25">
      <c r="A732" s="395"/>
      <c r="B732" s="395"/>
      <c r="C732" s="395"/>
      <c r="D732" s="349"/>
      <c r="E732" s="75" t="s">
        <v>694</v>
      </c>
      <c r="F732" s="234">
        <v>20107.900000000001</v>
      </c>
      <c r="G732" s="267">
        <v>0</v>
      </c>
      <c r="H732" s="234">
        <v>0</v>
      </c>
      <c r="I732" s="234">
        <v>20107.900000000001</v>
      </c>
      <c r="J732" s="234">
        <v>13727</v>
      </c>
      <c r="K732" s="234">
        <v>0</v>
      </c>
      <c r="L732" s="234">
        <v>0</v>
      </c>
      <c r="M732" s="234">
        <v>13727</v>
      </c>
      <c r="N732" s="235">
        <f t="shared" si="302"/>
        <v>68.266701147310258</v>
      </c>
      <c r="O732" s="235">
        <v>0</v>
      </c>
      <c r="P732" s="235">
        <v>0</v>
      </c>
      <c r="Q732" s="235">
        <f t="shared" si="302"/>
        <v>68.266701147310258</v>
      </c>
    </row>
    <row r="733" spans="1:17" ht="51" customHeight="1" x14ac:dyDescent="0.25">
      <c r="A733" s="395"/>
      <c r="B733" s="397"/>
      <c r="C733" s="395"/>
      <c r="D733" s="335"/>
      <c r="E733" s="75" t="s">
        <v>695</v>
      </c>
      <c r="F733" s="234">
        <v>12</v>
      </c>
      <c r="G733" s="267">
        <v>0</v>
      </c>
      <c r="H733" s="234">
        <v>0</v>
      </c>
      <c r="I733" s="234">
        <v>12</v>
      </c>
      <c r="J733" s="234">
        <v>2.4</v>
      </c>
      <c r="K733" s="234">
        <v>0</v>
      </c>
      <c r="L733" s="234">
        <v>0</v>
      </c>
      <c r="M733" s="234">
        <v>2.4</v>
      </c>
      <c r="N733" s="235">
        <f t="shared" si="302"/>
        <v>20</v>
      </c>
      <c r="O733" s="235">
        <v>0</v>
      </c>
      <c r="P733" s="235">
        <v>0</v>
      </c>
      <c r="Q733" s="235">
        <f t="shared" si="302"/>
        <v>20</v>
      </c>
    </row>
    <row r="734" spans="1:17" ht="24" x14ac:dyDescent="0.25">
      <c r="A734" s="394" t="s">
        <v>251</v>
      </c>
      <c r="B734" s="394" t="s">
        <v>696</v>
      </c>
      <c r="C734" s="394" t="s">
        <v>697</v>
      </c>
      <c r="D734" s="93" t="s">
        <v>185</v>
      </c>
      <c r="E734" s="87" t="s">
        <v>240</v>
      </c>
      <c r="F734" s="206">
        <v>0</v>
      </c>
      <c r="G734" s="206">
        <v>0</v>
      </c>
      <c r="H734" s="206">
        <v>0</v>
      </c>
      <c r="I734" s="206">
        <v>0</v>
      </c>
      <c r="J734" s="206">
        <v>0</v>
      </c>
      <c r="K734" s="206">
        <v>0</v>
      </c>
      <c r="L734" s="206">
        <v>0</v>
      </c>
      <c r="M734" s="206">
        <v>0</v>
      </c>
      <c r="N734" s="206">
        <v>0</v>
      </c>
      <c r="O734" s="206">
        <v>0</v>
      </c>
      <c r="P734" s="206">
        <v>0</v>
      </c>
      <c r="Q734" s="206">
        <v>0</v>
      </c>
    </row>
    <row r="735" spans="1:17" ht="24" x14ac:dyDescent="0.25">
      <c r="A735" s="395"/>
      <c r="B735" s="395"/>
      <c r="C735" s="395"/>
      <c r="D735" s="93" t="s">
        <v>611</v>
      </c>
      <c r="E735" s="87" t="s">
        <v>241</v>
      </c>
      <c r="F735" s="206">
        <v>0</v>
      </c>
      <c r="G735" s="206">
        <v>0</v>
      </c>
      <c r="H735" s="206">
        <v>0</v>
      </c>
      <c r="I735" s="206">
        <v>0</v>
      </c>
      <c r="J735" s="206">
        <v>0</v>
      </c>
      <c r="K735" s="206">
        <v>0</v>
      </c>
      <c r="L735" s="206">
        <v>0</v>
      </c>
      <c r="M735" s="206">
        <v>0</v>
      </c>
      <c r="N735" s="206">
        <v>0</v>
      </c>
      <c r="O735" s="206">
        <v>0</v>
      </c>
      <c r="P735" s="206">
        <v>0</v>
      </c>
      <c r="Q735" s="206">
        <v>0</v>
      </c>
    </row>
    <row r="736" spans="1:17" x14ac:dyDescent="0.25">
      <c r="A736" s="314" t="s">
        <v>254</v>
      </c>
      <c r="B736" s="303" t="s">
        <v>698</v>
      </c>
      <c r="C736" s="396" t="s">
        <v>699</v>
      </c>
      <c r="D736" s="349"/>
      <c r="E736" s="385"/>
      <c r="F736" s="371">
        <v>0</v>
      </c>
      <c r="G736" s="371">
        <v>0</v>
      </c>
      <c r="H736" s="371">
        <v>0</v>
      </c>
      <c r="I736" s="371">
        <v>0</v>
      </c>
      <c r="J736" s="371">
        <v>0</v>
      </c>
      <c r="K736" s="371">
        <v>0</v>
      </c>
      <c r="L736" s="371">
        <v>0</v>
      </c>
      <c r="M736" s="371">
        <v>0</v>
      </c>
      <c r="N736" s="371">
        <v>0</v>
      </c>
      <c r="O736" s="371">
        <v>0</v>
      </c>
      <c r="P736" s="371">
        <v>0</v>
      </c>
      <c r="Q736" s="371">
        <v>0</v>
      </c>
    </row>
    <row r="737" spans="1:17" x14ac:dyDescent="0.25">
      <c r="A737" s="315"/>
      <c r="B737" s="304"/>
      <c r="C737" s="396"/>
      <c r="D737" s="350"/>
      <c r="E737" s="386"/>
      <c r="F737" s="372"/>
      <c r="G737" s="372"/>
      <c r="H737" s="372"/>
      <c r="I737" s="372"/>
      <c r="J737" s="372"/>
      <c r="K737" s="372"/>
      <c r="L737" s="372"/>
      <c r="M737" s="372"/>
      <c r="N737" s="372"/>
      <c r="O737" s="372"/>
      <c r="P737" s="372"/>
      <c r="Q737" s="372"/>
    </row>
    <row r="738" spans="1:17" ht="24" x14ac:dyDescent="0.25">
      <c r="A738" s="315"/>
      <c r="B738" s="304"/>
      <c r="C738" s="398"/>
      <c r="D738" s="93" t="s">
        <v>185</v>
      </c>
      <c r="E738" s="236" t="s">
        <v>240</v>
      </c>
      <c r="F738" s="222">
        <f>F739+F740+F741</f>
        <v>33794.9</v>
      </c>
      <c r="G738" s="222">
        <f t="shared" ref="G738:M738" si="303">G739+G740+G741</f>
        <v>0</v>
      </c>
      <c r="H738" s="222">
        <f t="shared" si="303"/>
        <v>0</v>
      </c>
      <c r="I738" s="222">
        <f t="shared" si="303"/>
        <v>33794.9</v>
      </c>
      <c r="J738" s="222">
        <f t="shared" si="303"/>
        <v>27386.2</v>
      </c>
      <c r="K738" s="222">
        <f t="shared" si="303"/>
        <v>0</v>
      </c>
      <c r="L738" s="222">
        <f t="shared" si="303"/>
        <v>0</v>
      </c>
      <c r="M738" s="222">
        <f t="shared" si="303"/>
        <v>27386.2</v>
      </c>
      <c r="N738" s="205">
        <f>J738/F738*100</f>
        <v>81.036487754069398</v>
      </c>
      <c r="O738" s="205">
        <v>0</v>
      </c>
      <c r="P738" s="205">
        <v>0</v>
      </c>
      <c r="Q738" s="205">
        <f t="shared" ref="Q738:Q741" si="304">M738/I738*100</f>
        <v>81.036487754069398</v>
      </c>
    </row>
    <row r="739" spans="1:17" x14ac:dyDescent="0.25">
      <c r="A739" s="315"/>
      <c r="B739" s="304"/>
      <c r="C739" s="399"/>
      <c r="D739" s="343" t="s">
        <v>611</v>
      </c>
      <c r="E739" s="210" t="s">
        <v>693</v>
      </c>
      <c r="F739" s="213">
        <v>13675</v>
      </c>
      <c r="G739" s="213">
        <v>0</v>
      </c>
      <c r="H739" s="213">
        <v>0</v>
      </c>
      <c r="I739" s="213">
        <v>13675</v>
      </c>
      <c r="J739" s="213">
        <v>13656.8</v>
      </c>
      <c r="K739" s="213">
        <v>0</v>
      </c>
      <c r="L739" s="213">
        <v>0</v>
      </c>
      <c r="M739" s="213">
        <v>13656.8</v>
      </c>
      <c r="N739" s="209">
        <f>J739/F739*100</f>
        <v>99.866910420475321</v>
      </c>
      <c r="O739" s="209">
        <v>0</v>
      </c>
      <c r="P739" s="209">
        <v>0</v>
      </c>
      <c r="Q739" s="209">
        <f t="shared" si="304"/>
        <v>99.866910420475321</v>
      </c>
    </row>
    <row r="740" spans="1:17" x14ac:dyDescent="0.25">
      <c r="A740" s="315"/>
      <c r="B740" s="304"/>
      <c r="C740" s="399"/>
      <c r="D740" s="343"/>
      <c r="E740" s="210" t="s">
        <v>694</v>
      </c>
      <c r="F740" s="213">
        <v>20107.900000000001</v>
      </c>
      <c r="G740" s="213">
        <v>0</v>
      </c>
      <c r="H740" s="213">
        <v>0</v>
      </c>
      <c r="I740" s="213">
        <v>20107.900000000001</v>
      </c>
      <c r="J740" s="213">
        <v>13727</v>
      </c>
      <c r="K740" s="213">
        <v>0</v>
      </c>
      <c r="L740" s="213">
        <v>0</v>
      </c>
      <c r="M740" s="213">
        <v>13727</v>
      </c>
      <c r="N740" s="209">
        <f>J740/F740*100</f>
        <v>68.266701147310258</v>
      </c>
      <c r="O740" s="209">
        <v>0</v>
      </c>
      <c r="P740" s="209">
        <v>0</v>
      </c>
      <c r="Q740" s="209">
        <f t="shared" si="304"/>
        <v>68.266701147310258</v>
      </c>
    </row>
    <row r="741" spans="1:17" x14ac:dyDescent="0.25">
      <c r="A741" s="315"/>
      <c r="B741" s="304"/>
      <c r="C741" s="400"/>
      <c r="D741" s="343"/>
      <c r="E741" s="75" t="s">
        <v>695</v>
      </c>
      <c r="F741" s="214">
        <v>12</v>
      </c>
      <c r="G741" s="214">
        <v>0</v>
      </c>
      <c r="H741" s="214">
        <v>0</v>
      </c>
      <c r="I741" s="214">
        <v>12</v>
      </c>
      <c r="J741" s="214">
        <v>2.4</v>
      </c>
      <c r="K741" s="214">
        <v>0</v>
      </c>
      <c r="L741" s="214">
        <v>0</v>
      </c>
      <c r="M741" s="214">
        <v>2.4</v>
      </c>
      <c r="N741" s="206">
        <f>J741/F741*100</f>
        <v>20</v>
      </c>
      <c r="O741" s="206">
        <v>0</v>
      </c>
      <c r="P741" s="206">
        <v>0</v>
      </c>
      <c r="Q741" s="206">
        <f t="shared" si="304"/>
        <v>20</v>
      </c>
    </row>
    <row r="742" spans="1:17" x14ac:dyDescent="0.25">
      <c r="A742" s="314" t="s">
        <v>221</v>
      </c>
      <c r="B742" s="303" t="s">
        <v>700</v>
      </c>
      <c r="C742" s="316"/>
      <c r="D742" s="349" t="s">
        <v>185</v>
      </c>
      <c r="E742" s="360"/>
      <c r="F742" s="227">
        <v>0</v>
      </c>
      <c r="G742" s="227">
        <v>0</v>
      </c>
      <c r="H742" s="227">
        <v>0</v>
      </c>
      <c r="I742" s="227">
        <v>0</v>
      </c>
      <c r="J742" s="227">
        <v>0</v>
      </c>
      <c r="K742" s="227">
        <v>0</v>
      </c>
      <c r="L742" s="227">
        <v>0</v>
      </c>
      <c r="M742" s="227">
        <v>0</v>
      </c>
      <c r="N742" s="227">
        <v>0</v>
      </c>
      <c r="O742" s="227">
        <v>0</v>
      </c>
      <c r="P742" s="227">
        <v>0</v>
      </c>
      <c r="Q742" s="227">
        <v>0</v>
      </c>
    </row>
    <row r="743" spans="1:17" x14ac:dyDescent="0.25">
      <c r="A743" s="315"/>
      <c r="B743" s="304"/>
      <c r="C743" s="317"/>
      <c r="D743" s="350"/>
      <c r="E743" s="384"/>
      <c r="F743" s="209"/>
      <c r="G743" s="209"/>
      <c r="H743" s="209"/>
      <c r="I743" s="209"/>
      <c r="J743" s="209"/>
      <c r="K743" s="209"/>
      <c r="L743" s="209"/>
      <c r="M743" s="209"/>
      <c r="N743" s="209"/>
      <c r="O743" s="209"/>
      <c r="P743" s="209"/>
      <c r="Q743" s="209"/>
    </row>
    <row r="744" spans="1:17" x14ac:dyDescent="0.25">
      <c r="A744" s="315"/>
      <c r="B744" s="304"/>
      <c r="C744" s="317"/>
      <c r="D744" s="307" t="s">
        <v>610</v>
      </c>
      <c r="E744" s="87" t="s">
        <v>240</v>
      </c>
      <c r="F744" s="206">
        <v>0</v>
      </c>
      <c r="G744" s="206"/>
      <c r="H744" s="206">
        <v>0</v>
      </c>
      <c r="I744" s="206">
        <v>0</v>
      </c>
      <c r="J744" s="206">
        <v>0</v>
      </c>
      <c r="K744" s="206">
        <v>0</v>
      </c>
      <c r="L744" s="206">
        <v>0</v>
      </c>
      <c r="M744" s="206">
        <v>0</v>
      </c>
      <c r="N744" s="206">
        <v>0</v>
      </c>
      <c r="O744" s="206">
        <v>0</v>
      </c>
      <c r="P744" s="206">
        <v>0</v>
      </c>
      <c r="Q744" s="206">
        <v>0</v>
      </c>
    </row>
    <row r="745" spans="1:17" x14ac:dyDescent="0.25">
      <c r="A745" s="315"/>
      <c r="B745" s="304"/>
      <c r="C745" s="317"/>
      <c r="D745" s="349"/>
      <c r="E745" s="360" t="s">
        <v>241</v>
      </c>
      <c r="F745" s="227">
        <v>0</v>
      </c>
      <c r="G745" s="227">
        <v>0</v>
      </c>
      <c r="H745" s="227">
        <v>0</v>
      </c>
      <c r="I745" s="227">
        <v>0</v>
      </c>
      <c r="J745" s="227">
        <v>0</v>
      </c>
      <c r="K745" s="227">
        <v>0</v>
      </c>
      <c r="L745" s="227">
        <v>0</v>
      </c>
      <c r="M745" s="227">
        <v>0</v>
      </c>
      <c r="N745" s="227">
        <v>0</v>
      </c>
      <c r="O745" s="227">
        <v>0</v>
      </c>
      <c r="P745" s="227">
        <v>0</v>
      </c>
      <c r="Q745" s="227"/>
    </row>
    <row r="746" spans="1:17" ht="26.25" customHeight="1" x14ac:dyDescent="0.25">
      <c r="A746" s="315"/>
      <c r="B746" s="304"/>
      <c r="C746" s="317"/>
      <c r="D746" s="350"/>
      <c r="E746" s="384"/>
      <c r="F746" s="209"/>
      <c r="G746" s="209"/>
      <c r="H746" s="209"/>
      <c r="I746" s="209"/>
      <c r="J746" s="209"/>
      <c r="K746" s="209"/>
      <c r="L746" s="209"/>
      <c r="M746" s="209"/>
      <c r="N746" s="209"/>
      <c r="O746" s="209"/>
      <c r="P746" s="209"/>
      <c r="Q746" s="209"/>
    </row>
    <row r="747" spans="1:17" x14ac:dyDescent="0.25">
      <c r="A747" s="314" t="s">
        <v>276</v>
      </c>
      <c r="B747" s="303" t="s">
        <v>701</v>
      </c>
      <c r="C747" s="305" t="s">
        <v>702</v>
      </c>
      <c r="D747" s="237"/>
      <c r="E747" s="75"/>
      <c r="F747" s="206">
        <v>0</v>
      </c>
      <c r="G747" s="206">
        <v>0</v>
      </c>
      <c r="H747" s="206">
        <v>0</v>
      </c>
      <c r="I747" s="206">
        <v>0</v>
      </c>
      <c r="J747" s="238">
        <v>0</v>
      </c>
      <c r="K747" s="238">
        <v>0</v>
      </c>
      <c r="L747" s="238">
        <v>0</v>
      </c>
      <c r="M747" s="238">
        <v>0</v>
      </c>
      <c r="N747" s="206">
        <v>0</v>
      </c>
      <c r="O747" s="206">
        <v>0</v>
      </c>
      <c r="P747" s="206">
        <v>0</v>
      </c>
      <c r="Q747" s="206">
        <v>0</v>
      </c>
    </row>
    <row r="748" spans="1:17" ht="24" x14ac:dyDescent="0.25">
      <c r="A748" s="315"/>
      <c r="B748" s="304"/>
      <c r="C748" s="306"/>
      <c r="D748" s="93" t="s">
        <v>185</v>
      </c>
      <c r="E748" s="87"/>
      <c r="F748" s="206">
        <v>0</v>
      </c>
      <c r="G748" s="206">
        <v>0</v>
      </c>
      <c r="H748" s="206">
        <v>0</v>
      </c>
      <c r="I748" s="206">
        <v>0</v>
      </c>
      <c r="J748" s="206">
        <v>0</v>
      </c>
      <c r="K748" s="206">
        <v>0</v>
      </c>
      <c r="L748" s="206">
        <v>0</v>
      </c>
      <c r="M748" s="206">
        <v>0</v>
      </c>
      <c r="N748" s="206">
        <v>0</v>
      </c>
      <c r="O748" s="206">
        <v>0</v>
      </c>
      <c r="P748" s="206">
        <v>0</v>
      </c>
      <c r="Q748" s="206">
        <v>0</v>
      </c>
    </row>
    <row r="749" spans="1:17" x14ac:dyDescent="0.25">
      <c r="A749" s="315"/>
      <c r="B749" s="304"/>
      <c r="C749" s="306"/>
      <c r="D749" s="307" t="s">
        <v>610</v>
      </c>
      <c r="E749" s="87" t="s">
        <v>240</v>
      </c>
      <c r="F749" s="206">
        <v>0</v>
      </c>
      <c r="G749" s="206">
        <v>0</v>
      </c>
      <c r="H749" s="206">
        <v>0</v>
      </c>
      <c r="I749" s="206">
        <v>0</v>
      </c>
      <c r="J749" s="206">
        <v>0</v>
      </c>
      <c r="K749" s="206">
        <v>0</v>
      </c>
      <c r="L749" s="206">
        <v>0</v>
      </c>
      <c r="M749" s="206">
        <v>0</v>
      </c>
      <c r="N749" s="206">
        <v>0</v>
      </c>
      <c r="O749" s="206">
        <v>0</v>
      </c>
      <c r="P749" s="206">
        <v>0</v>
      </c>
      <c r="Q749" s="206">
        <v>0</v>
      </c>
    </row>
    <row r="750" spans="1:17" x14ac:dyDescent="0.25">
      <c r="A750" s="315"/>
      <c r="B750" s="304"/>
      <c r="C750" s="306"/>
      <c r="D750" s="349"/>
      <c r="E750" s="360" t="s">
        <v>241</v>
      </c>
      <c r="F750" s="227">
        <v>0</v>
      </c>
      <c r="G750" s="227">
        <v>0</v>
      </c>
      <c r="H750" s="227">
        <v>0</v>
      </c>
      <c r="I750" s="227">
        <v>0</v>
      </c>
      <c r="J750" s="227">
        <v>0</v>
      </c>
      <c r="K750" s="227">
        <v>0</v>
      </c>
      <c r="L750" s="227">
        <v>0</v>
      </c>
      <c r="M750" s="227">
        <v>0</v>
      </c>
      <c r="N750" s="227">
        <v>0</v>
      </c>
      <c r="O750" s="227">
        <v>0</v>
      </c>
      <c r="P750" s="227">
        <v>0</v>
      </c>
      <c r="Q750" s="227"/>
    </row>
    <row r="751" spans="1:17" x14ac:dyDescent="0.25">
      <c r="A751" s="315"/>
      <c r="B751" s="304"/>
      <c r="C751" s="306"/>
      <c r="D751" s="349"/>
      <c r="E751" s="384"/>
      <c r="F751" s="209"/>
      <c r="G751" s="209"/>
      <c r="H751" s="209"/>
      <c r="I751" s="209"/>
      <c r="J751" s="209"/>
      <c r="K751" s="209"/>
      <c r="L751" s="209"/>
      <c r="M751" s="209"/>
      <c r="N751" s="209"/>
      <c r="O751" s="209"/>
      <c r="P751" s="209"/>
      <c r="Q751" s="209"/>
    </row>
    <row r="752" spans="1:17" x14ac:dyDescent="0.25">
      <c r="A752" s="314" t="s">
        <v>279</v>
      </c>
      <c r="B752" s="303" t="s">
        <v>703</v>
      </c>
      <c r="C752" s="305" t="s">
        <v>704</v>
      </c>
      <c r="D752" s="237"/>
      <c r="E752" s="75"/>
      <c r="F752" s="206">
        <v>0</v>
      </c>
      <c r="G752" s="206">
        <v>0</v>
      </c>
      <c r="H752" s="206">
        <v>0</v>
      </c>
      <c r="I752" s="206">
        <v>0</v>
      </c>
      <c r="J752" s="238">
        <v>0</v>
      </c>
      <c r="K752" s="238">
        <v>0</v>
      </c>
      <c r="L752" s="238">
        <v>0</v>
      </c>
      <c r="M752" s="238">
        <v>0</v>
      </c>
      <c r="N752" s="206">
        <v>0</v>
      </c>
      <c r="O752" s="206">
        <v>0</v>
      </c>
      <c r="P752" s="206">
        <v>0</v>
      </c>
      <c r="Q752" s="206">
        <v>0</v>
      </c>
    </row>
    <row r="753" spans="1:17" ht="24" x14ac:dyDescent="0.25">
      <c r="A753" s="304"/>
      <c r="B753" s="304"/>
      <c r="C753" s="306"/>
      <c r="D753" s="93" t="s">
        <v>185</v>
      </c>
      <c r="E753" s="87"/>
      <c r="F753" s="206">
        <v>0</v>
      </c>
      <c r="G753" s="206">
        <v>0</v>
      </c>
      <c r="H753" s="206">
        <v>0</v>
      </c>
      <c r="I753" s="206">
        <v>0</v>
      </c>
      <c r="J753" s="206">
        <v>0</v>
      </c>
      <c r="K753" s="206">
        <v>0</v>
      </c>
      <c r="L753" s="206">
        <v>0</v>
      </c>
      <c r="M753" s="206">
        <v>0</v>
      </c>
      <c r="N753" s="206">
        <v>0</v>
      </c>
      <c r="O753" s="206">
        <v>0</v>
      </c>
      <c r="P753" s="206">
        <v>0</v>
      </c>
      <c r="Q753" s="206">
        <v>0</v>
      </c>
    </row>
    <row r="754" spans="1:17" x14ac:dyDescent="0.25">
      <c r="A754" s="304"/>
      <c r="B754" s="304"/>
      <c r="C754" s="306"/>
      <c r="D754" s="307" t="s">
        <v>610</v>
      </c>
      <c r="E754" s="87" t="s">
        <v>240</v>
      </c>
      <c r="F754" s="206">
        <v>0</v>
      </c>
      <c r="G754" s="206">
        <v>0</v>
      </c>
      <c r="H754" s="206">
        <v>0</v>
      </c>
      <c r="I754" s="206">
        <v>0</v>
      </c>
      <c r="J754" s="206">
        <v>0</v>
      </c>
      <c r="K754" s="206">
        <v>0</v>
      </c>
      <c r="L754" s="206">
        <v>0</v>
      </c>
      <c r="M754" s="206">
        <v>0</v>
      </c>
      <c r="N754" s="206">
        <v>0</v>
      </c>
      <c r="O754" s="206">
        <v>0</v>
      </c>
      <c r="P754" s="206">
        <v>0</v>
      </c>
      <c r="Q754" s="206">
        <v>0</v>
      </c>
    </row>
    <row r="755" spans="1:17" ht="30" customHeight="1" x14ac:dyDescent="0.25">
      <c r="A755" s="304"/>
      <c r="B755" s="304"/>
      <c r="C755" s="306"/>
      <c r="D755" s="350"/>
      <c r="E755" s="87" t="s">
        <v>241</v>
      </c>
      <c r="F755" s="206">
        <v>0</v>
      </c>
      <c r="G755" s="206">
        <v>0</v>
      </c>
      <c r="H755" s="206">
        <v>0</v>
      </c>
      <c r="I755" s="206">
        <v>0</v>
      </c>
      <c r="J755" s="206">
        <v>0</v>
      </c>
      <c r="K755" s="206">
        <v>0</v>
      </c>
      <c r="L755" s="206">
        <v>0</v>
      </c>
      <c r="M755" s="206">
        <v>0</v>
      </c>
      <c r="N755" s="206">
        <v>0</v>
      </c>
      <c r="O755" s="206">
        <v>0</v>
      </c>
      <c r="P755" s="206">
        <v>0</v>
      </c>
      <c r="Q755" s="206">
        <v>0</v>
      </c>
    </row>
    <row r="756" spans="1:17" x14ac:dyDescent="0.25">
      <c r="A756" s="314" t="s">
        <v>282</v>
      </c>
      <c r="B756" s="303" t="s">
        <v>705</v>
      </c>
      <c r="C756" s="305" t="s">
        <v>706</v>
      </c>
      <c r="D756" s="237"/>
      <c r="E756" s="87"/>
      <c r="F756" s="206">
        <v>0</v>
      </c>
      <c r="G756" s="206">
        <v>0</v>
      </c>
      <c r="H756" s="206">
        <v>0</v>
      </c>
      <c r="I756" s="206">
        <v>0</v>
      </c>
      <c r="J756" s="206">
        <v>0</v>
      </c>
      <c r="K756" s="206">
        <v>0</v>
      </c>
      <c r="L756" s="206">
        <v>0</v>
      </c>
      <c r="M756" s="206">
        <v>0</v>
      </c>
      <c r="N756" s="206">
        <v>0</v>
      </c>
      <c r="O756" s="206">
        <v>0</v>
      </c>
      <c r="P756" s="206">
        <v>0</v>
      </c>
      <c r="Q756" s="206"/>
    </row>
    <row r="757" spans="1:17" ht="24" x14ac:dyDescent="0.25">
      <c r="A757" s="315"/>
      <c r="B757" s="304"/>
      <c r="C757" s="306"/>
      <c r="D757" s="93" t="s">
        <v>185</v>
      </c>
      <c r="E757" s="87"/>
      <c r="F757" s="206">
        <v>0</v>
      </c>
      <c r="G757" s="206">
        <v>0</v>
      </c>
      <c r="H757" s="206">
        <v>0</v>
      </c>
      <c r="I757" s="206">
        <v>0</v>
      </c>
      <c r="J757" s="206">
        <v>0</v>
      </c>
      <c r="K757" s="206">
        <v>0</v>
      </c>
      <c r="L757" s="206">
        <v>0</v>
      </c>
      <c r="M757" s="206">
        <v>0</v>
      </c>
      <c r="N757" s="206">
        <v>0</v>
      </c>
      <c r="O757" s="206">
        <v>0</v>
      </c>
      <c r="P757" s="206">
        <v>0</v>
      </c>
      <c r="Q757" s="206">
        <v>0</v>
      </c>
    </row>
    <row r="758" spans="1:17" x14ac:dyDescent="0.25">
      <c r="A758" s="315"/>
      <c r="B758" s="304"/>
      <c r="C758" s="306"/>
      <c r="D758" s="307" t="s">
        <v>610</v>
      </c>
      <c r="E758" s="87" t="s">
        <v>240</v>
      </c>
      <c r="F758" s="206">
        <v>0</v>
      </c>
      <c r="G758" s="206">
        <v>0</v>
      </c>
      <c r="H758" s="206">
        <v>0</v>
      </c>
      <c r="I758" s="206">
        <v>0</v>
      </c>
      <c r="J758" s="206">
        <v>0</v>
      </c>
      <c r="K758" s="206">
        <v>0</v>
      </c>
      <c r="L758" s="206">
        <v>0</v>
      </c>
      <c r="M758" s="206">
        <v>0</v>
      </c>
      <c r="N758" s="206">
        <v>0</v>
      </c>
      <c r="O758" s="206">
        <v>0</v>
      </c>
      <c r="P758" s="206">
        <v>0</v>
      </c>
      <c r="Q758" s="206">
        <v>0</v>
      </c>
    </row>
    <row r="759" spans="1:17" x14ac:dyDescent="0.25">
      <c r="A759" s="315"/>
      <c r="B759" s="304"/>
      <c r="C759" s="306"/>
      <c r="D759" s="350"/>
      <c r="E759" s="87" t="s">
        <v>241</v>
      </c>
      <c r="F759" s="206">
        <v>0</v>
      </c>
      <c r="G759" s="206">
        <v>0</v>
      </c>
      <c r="H759" s="206">
        <v>0</v>
      </c>
      <c r="I759" s="206">
        <v>0</v>
      </c>
      <c r="J759" s="206">
        <v>0</v>
      </c>
      <c r="K759" s="206">
        <v>0</v>
      </c>
      <c r="L759" s="206">
        <v>0</v>
      </c>
      <c r="M759" s="206">
        <v>0</v>
      </c>
      <c r="N759" s="206">
        <v>0</v>
      </c>
      <c r="O759" s="206">
        <v>0</v>
      </c>
      <c r="P759" s="206">
        <v>0</v>
      </c>
      <c r="Q759" s="206">
        <v>0</v>
      </c>
    </row>
    <row r="760" spans="1:17" x14ac:dyDescent="0.25">
      <c r="A760" s="314" t="s">
        <v>707</v>
      </c>
      <c r="B760" s="314" t="s">
        <v>708</v>
      </c>
      <c r="C760" s="305"/>
      <c r="D760" s="307" t="s">
        <v>185</v>
      </c>
      <c r="E760" s="385"/>
      <c r="F760" s="371">
        <v>0</v>
      </c>
      <c r="G760" s="371">
        <v>0</v>
      </c>
      <c r="H760" s="371">
        <v>0</v>
      </c>
      <c r="I760" s="371">
        <v>0</v>
      </c>
      <c r="J760" s="371">
        <v>0</v>
      </c>
      <c r="K760" s="371">
        <v>0</v>
      </c>
      <c r="L760" s="371">
        <v>0</v>
      </c>
      <c r="M760" s="371">
        <v>0</v>
      </c>
      <c r="N760" s="371">
        <v>0</v>
      </c>
      <c r="O760" s="371">
        <v>0</v>
      </c>
      <c r="P760" s="371">
        <v>0</v>
      </c>
      <c r="Q760" s="371">
        <v>0</v>
      </c>
    </row>
    <row r="761" spans="1:17" x14ac:dyDescent="0.25">
      <c r="A761" s="315"/>
      <c r="B761" s="315"/>
      <c r="C761" s="306"/>
      <c r="D761" s="350"/>
      <c r="E761" s="386"/>
      <c r="F761" s="372"/>
      <c r="G761" s="372"/>
      <c r="H761" s="372"/>
      <c r="I761" s="372"/>
      <c r="J761" s="372"/>
      <c r="K761" s="372"/>
      <c r="L761" s="372"/>
      <c r="M761" s="372"/>
      <c r="N761" s="372"/>
      <c r="O761" s="372"/>
      <c r="P761" s="372"/>
      <c r="Q761" s="372"/>
    </row>
    <row r="762" spans="1:17" x14ac:dyDescent="0.25">
      <c r="A762" s="315"/>
      <c r="B762" s="315"/>
      <c r="C762" s="306"/>
      <c r="D762" s="307" t="s">
        <v>610</v>
      </c>
      <c r="E762" s="87" t="s">
        <v>240</v>
      </c>
      <c r="F762" s="206">
        <v>0</v>
      </c>
      <c r="G762" s="206">
        <f>G763+G764+G765</f>
        <v>0</v>
      </c>
      <c r="H762" s="206">
        <f>H763+H764+H765</f>
        <v>0</v>
      </c>
      <c r="I762" s="206">
        <v>0</v>
      </c>
      <c r="J762" s="206">
        <v>0</v>
      </c>
      <c r="K762" s="206">
        <f>K763+K764</f>
        <v>0</v>
      </c>
      <c r="L762" s="206">
        <f>L763+L764</f>
        <v>0</v>
      </c>
      <c r="M762" s="206">
        <v>0</v>
      </c>
      <c r="N762" s="206">
        <v>0</v>
      </c>
      <c r="O762" s="206">
        <v>0</v>
      </c>
      <c r="P762" s="206">
        <v>0</v>
      </c>
      <c r="Q762" s="206">
        <v>0</v>
      </c>
    </row>
    <row r="763" spans="1:17" x14ac:dyDescent="0.25">
      <c r="A763" s="315"/>
      <c r="B763" s="315"/>
      <c r="C763" s="306"/>
      <c r="D763" s="349"/>
      <c r="E763" s="75" t="s">
        <v>241</v>
      </c>
      <c r="F763" s="206">
        <v>0</v>
      </c>
      <c r="G763" s="206">
        <v>0</v>
      </c>
      <c r="H763" s="206">
        <v>0</v>
      </c>
      <c r="I763" s="206">
        <v>0</v>
      </c>
      <c r="J763" s="206">
        <v>0</v>
      </c>
      <c r="K763" s="239">
        <v>0</v>
      </c>
      <c r="L763" s="239">
        <v>0</v>
      </c>
      <c r="M763" s="206">
        <v>0</v>
      </c>
      <c r="N763" s="206">
        <v>0</v>
      </c>
      <c r="O763" s="206">
        <v>0</v>
      </c>
      <c r="P763" s="206">
        <v>0</v>
      </c>
      <c r="Q763" s="206">
        <v>0</v>
      </c>
    </row>
    <row r="764" spans="1:17" x14ac:dyDescent="0.25">
      <c r="A764" s="315"/>
      <c r="B764" s="315"/>
      <c r="C764" s="306"/>
      <c r="D764" s="240"/>
      <c r="E764" s="75" t="s">
        <v>709</v>
      </c>
      <c r="F764" s="206">
        <f t="shared" ref="F764:F765" si="305">G764+H764+I764</f>
        <v>1649.6</v>
      </c>
      <c r="G764" s="206">
        <v>0</v>
      </c>
      <c r="H764" s="206">
        <v>0</v>
      </c>
      <c r="I764" s="206">
        <v>1649.6</v>
      </c>
      <c r="J764" s="206">
        <f t="shared" ref="J764" si="306">K764+L764+M764</f>
        <v>1648.7</v>
      </c>
      <c r="K764" s="239">
        <v>0</v>
      </c>
      <c r="L764" s="239">
        <v>0</v>
      </c>
      <c r="M764" s="206">
        <v>1648.7</v>
      </c>
      <c r="N764" s="206">
        <f t="shared" ref="N764" si="307">J764/F764*100</f>
        <v>99.945441319107672</v>
      </c>
      <c r="O764" s="206">
        <v>0</v>
      </c>
      <c r="P764" s="206">
        <v>0</v>
      </c>
      <c r="Q764" s="206">
        <f t="shared" ref="Q764" si="308">M764/I764*100</f>
        <v>99.945441319107672</v>
      </c>
    </row>
    <row r="765" spans="1:17" x14ac:dyDescent="0.25">
      <c r="A765" s="303" t="s">
        <v>710</v>
      </c>
      <c r="B765" s="303" t="s">
        <v>711</v>
      </c>
      <c r="C765" s="305" t="s">
        <v>712</v>
      </c>
      <c r="D765" s="167"/>
      <c r="E765" s="75"/>
      <c r="F765" s="206">
        <f t="shared" si="305"/>
        <v>0</v>
      </c>
      <c r="G765" s="206">
        <v>0</v>
      </c>
      <c r="H765" s="206">
        <v>0</v>
      </c>
      <c r="I765" s="206">
        <v>0</v>
      </c>
      <c r="J765" s="238">
        <v>0</v>
      </c>
      <c r="K765" s="238">
        <v>0</v>
      </c>
      <c r="L765" s="238">
        <v>0</v>
      </c>
      <c r="M765" s="238">
        <v>0</v>
      </c>
      <c r="N765" s="206">
        <v>0</v>
      </c>
      <c r="O765" s="206">
        <v>0</v>
      </c>
      <c r="P765" s="206">
        <v>0</v>
      </c>
      <c r="Q765" s="206"/>
    </row>
    <row r="766" spans="1:17" ht="24" x14ac:dyDescent="0.25">
      <c r="A766" s="304"/>
      <c r="B766" s="304"/>
      <c r="C766" s="306"/>
      <c r="D766" s="93" t="s">
        <v>185</v>
      </c>
      <c r="E766" s="87"/>
      <c r="F766" s="206">
        <v>0</v>
      </c>
      <c r="G766" s="206">
        <v>0</v>
      </c>
      <c r="H766" s="206">
        <v>0</v>
      </c>
      <c r="I766" s="206">
        <v>0</v>
      </c>
      <c r="J766" s="239">
        <v>0</v>
      </c>
      <c r="K766" s="239">
        <v>0</v>
      </c>
      <c r="L766" s="239">
        <v>0</v>
      </c>
      <c r="M766" s="239">
        <v>0</v>
      </c>
      <c r="N766" s="206">
        <v>0</v>
      </c>
      <c r="O766" s="206">
        <v>0</v>
      </c>
      <c r="P766" s="206">
        <v>0</v>
      </c>
      <c r="Q766" s="206">
        <v>0</v>
      </c>
    </row>
    <row r="767" spans="1:17" x14ac:dyDescent="0.25">
      <c r="A767" s="304"/>
      <c r="B767" s="304"/>
      <c r="C767" s="306"/>
      <c r="D767" s="307" t="s">
        <v>610</v>
      </c>
      <c r="E767" s="87" t="s">
        <v>240</v>
      </c>
      <c r="F767" s="206">
        <v>0</v>
      </c>
      <c r="G767" s="206">
        <v>0</v>
      </c>
      <c r="H767" s="206">
        <v>0</v>
      </c>
      <c r="I767" s="206">
        <v>0</v>
      </c>
      <c r="J767" s="239">
        <v>0</v>
      </c>
      <c r="K767" s="239">
        <v>0</v>
      </c>
      <c r="L767" s="239">
        <v>0</v>
      </c>
      <c r="M767" s="239">
        <v>0</v>
      </c>
      <c r="N767" s="206">
        <v>0</v>
      </c>
      <c r="O767" s="206">
        <v>0</v>
      </c>
      <c r="P767" s="206">
        <v>0</v>
      </c>
      <c r="Q767" s="206">
        <v>0</v>
      </c>
    </row>
    <row r="768" spans="1:17" ht="133.5" customHeight="1" x14ac:dyDescent="0.25">
      <c r="A768" s="304"/>
      <c r="B768" s="304"/>
      <c r="C768" s="306"/>
      <c r="D768" s="350"/>
      <c r="E768" s="87" t="s">
        <v>241</v>
      </c>
      <c r="F768" s="206">
        <v>0</v>
      </c>
      <c r="G768" s="206">
        <v>0</v>
      </c>
      <c r="H768" s="206">
        <v>0</v>
      </c>
      <c r="I768" s="206">
        <v>0</v>
      </c>
      <c r="J768" s="239">
        <v>0</v>
      </c>
      <c r="K768" s="239">
        <v>0</v>
      </c>
      <c r="L768" s="239">
        <v>0</v>
      </c>
      <c r="M768" s="239">
        <v>0</v>
      </c>
      <c r="N768" s="206">
        <v>0</v>
      </c>
      <c r="O768" s="206">
        <v>0</v>
      </c>
      <c r="P768" s="206">
        <v>0</v>
      </c>
      <c r="Q768" s="206">
        <v>0</v>
      </c>
    </row>
    <row r="769" spans="1:17" x14ac:dyDescent="0.25">
      <c r="A769" s="303" t="s">
        <v>713</v>
      </c>
      <c r="B769" s="303" t="s">
        <v>714</v>
      </c>
      <c r="C769" s="305" t="s">
        <v>715</v>
      </c>
      <c r="D769" s="237"/>
      <c r="E769" s="87"/>
      <c r="F769" s="206">
        <v>0</v>
      </c>
      <c r="G769" s="206">
        <v>0</v>
      </c>
      <c r="H769" s="206">
        <v>0</v>
      </c>
      <c r="I769" s="206">
        <v>0</v>
      </c>
      <c r="J769" s="239">
        <v>0</v>
      </c>
      <c r="K769" s="239">
        <v>0</v>
      </c>
      <c r="L769" s="239">
        <v>0</v>
      </c>
      <c r="M769" s="239">
        <v>0</v>
      </c>
      <c r="N769" s="206">
        <v>0</v>
      </c>
      <c r="O769" s="206">
        <v>0</v>
      </c>
      <c r="P769" s="206">
        <v>0</v>
      </c>
      <c r="Q769" s="206">
        <v>0</v>
      </c>
    </row>
    <row r="770" spans="1:17" ht="24" x14ac:dyDescent="0.25">
      <c r="A770" s="304"/>
      <c r="B770" s="304"/>
      <c r="C770" s="306"/>
      <c r="D770" s="93" t="s">
        <v>185</v>
      </c>
      <c r="E770" s="87"/>
      <c r="F770" s="206">
        <v>0</v>
      </c>
      <c r="G770" s="206">
        <v>0</v>
      </c>
      <c r="H770" s="206">
        <v>0</v>
      </c>
      <c r="I770" s="206">
        <v>0</v>
      </c>
      <c r="J770" s="239">
        <v>0</v>
      </c>
      <c r="K770" s="239">
        <v>0</v>
      </c>
      <c r="L770" s="239">
        <v>0</v>
      </c>
      <c r="M770" s="239">
        <v>0</v>
      </c>
      <c r="N770" s="206">
        <v>0</v>
      </c>
      <c r="O770" s="206">
        <v>0</v>
      </c>
      <c r="P770" s="206">
        <v>0</v>
      </c>
      <c r="Q770" s="206">
        <v>0</v>
      </c>
    </row>
    <row r="771" spans="1:17" x14ac:dyDescent="0.25">
      <c r="A771" s="304"/>
      <c r="B771" s="304"/>
      <c r="C771" s="306"/>
      <c r="D771" s="307" t="s">
        <v>610</v>
      </c>
      <c r="E771" s="87" t="s">
        <v>240</v>
      </c>
      <c r="F771" s="206">
        <v>0</v>
      </c>
      <c r="G771" s="206">
        <v>0</v>
      </c>
      <c r="H771" s="206">
        <v>0</v>
      </c>
      <c r="I771" s="206">
        <v>0</v>
      </c>
      <c r="J771" s="239">
        <v>0</v>
      </c>
      <c r="K771" s="239">
        <v>0</v>
      </c>
      <c r="L771" s="239">
        <v>0</v>
      </c>
      <c r="M771" s="239">
        <v>0</v>
      </c>
      <c r="N771" s="206">
        <v>0</v>
      </c>
      <c r="O771" s="206">
        <v>0</v>
      </c>
      <c r="P771" s="206">
        <v>0</v>
      </c>
      <c r="Q771" s="206">
        <v>0</v>
      </c>
    </row>
    <row r="772" spans="1:17" ht="61.5" customHeight="1" x14ac:dyDescent="0.25">
      <c r="A772" s="304"/>
      <c r="B772" s="304"/>
      <c r="C772" s="306"/>
      <c r="D772" s="350"/>
      <c r="E772" s="87" t="s">
        <v>241</v>
      </c>
      <c r="F772" s="206">
        <v>0</v>
      </c>
      <c r="G772" s="206">
        <v>0</v>
      </c>
      <c r="H772" s="206">
        <v>0</v>
      </c>
      <c r="I772" s="206">
        <v>0</v>
      </c>
      <c r="J772" s="239">
        <v>0</v>
      </c>
      <c r="K772" s="239">
        <v>0</v>
      </c>
      <c r="L772" s="239">
        <v>0</v>
      </c>
      <c r="M772" s="239">
        <v>0</v>
      </c>
      <c r="N772" s="206">
        <v>0</v>
      </c>
      <c r="O772" s="206">
        <v>0</v>
      </c>
      <c r="P772" s="206">
        <v>0</v>
      </c>
      <c r="Q772" s="206">
        <v>0</v>
      </c>
    </row>
    <row r="773" spans="1:17" x14ac:dyDescent="0.25">
      <c r="A773" s="339" t="s">
        <v>716</v>
      </c>
      <c r="B773" s="339" t="s">
        <v>717</v>
      </c>
      <c r="C773" s="341" t="s">
        <v>718</v>
      </c>
      <c r="D773" s="241"/>
      <c r="E773" s="87"/>
      <c r="F773" s="206">
        <v>0</v>
      </c>
      <c r="G773" s="206">
        <v>0</v>
      </c>
      <c r="H773" s="206">
        <v>0</v>
      </c>
      <c r="I773" s="206">
        <v>0</v>
      </c>
      <c r="J773" s="239">
        <v>0</v>
      </c>
      <c r="K773" s="239">
        <v>0</v>
      </c>
      <c r="L773" s="239">
        <v>0</v>
      </c>
      <c r="M773" s="239">
        <v>0</v>
      </c>
      <c r="N773" s="206">
        <v>0</v>
      </c>
      <c r="O773" s="206">
        <v>0</v>
      </c>
      <c r="P773" s="206">
        <v>0</v>
      </c>
      <c r="Q773" s="206">
        <v>0</v>
      </c>
    </row>
    <row r="774" spans="1:17" ht="24" x14ac:dyDescent="0.25">
      <c r="A774" s="340"/>
      <c r="B774" s="340"/>
      <c r="C774" s="342"/>
      <c r="D774" s="93" t="s">
        <v>185</v>
      </c>
      <c r="E774" s="87"/>
      <c r="F774" s="206">
        <v>0</v>
      </c>
      <c r="G774" s="206">
        <v>0</v>
      </c>
      <c r="H774" s="206">
        <v>0</v>
      </c>
      <c r="I774" s="206">
        <v>0</v>
      </c>
      <c r="J774" s="239">
        <v>0</v>
      </c>
      <c r="K774" s="239">
        <v>0</v>
      </c>
      <c r="L774" s="239">
        <v>0</v>
      </c>
      <c r="M774" s="239">
        <v>0</v>
      </c>
      <c r="N774" s="206">
        <v>0</v>
      </c>
      <c r="O774" s="206">
        <v>0</v>
      </c>
      <c r="P774" s="206">
        <v>0</v>
      </c>
      <c r="Q774" s="206">
        <v>0</v>
      </c>
    </row>
    <row r="775" spans="1:17" x14ac:dyDescent="0.25">
      <c r="A775" s="340"/>
      <c r="B775" s="340"/>
      <c r="C775" s="342"/>
      <c r="D775" s="307" t="s">
        <v>610</v>
      </c>
      <c r="E775" s="87" t="s">
        <v>240</v>
      </c>
      <c r="F775" s="206"/>
      <c r="G775" s="206"/>
      <c r="H775" s="206"/>
      <c r="I775" s="206"/>
      <c r="J775" s="239"/>
      <c r="K775" s="239"/>
      <c r="L775" s="239"/>
      <c r="M775" s="239"/>
      <c r="N775" s="206"/>
      <c r="O775" s="206"/>
      <c r="P775" s="206"/>
      <c r="Q775" s="206"/>
    </row>
    <row r="776" spans="1:17" x14ac:dyDescent="0.25">
      <c r="A776" s="340"/>
      <c r="B776" s="340"/>
      <c r="C776" s="342"/>
      <c r="D776" s="350"/>
      <c r="E776" s="87" t="s">
        <v>241</v>
      </c>
      <c r="F776" s="206">
        <v>0</v>
      </c>
      <c r="G776" s="206">
        <v>0</v>
      </c>
      <c r="H776" s="206">
        <v>0</v>
      </c>
      <c r="I776" s="206">
        <v>0</v>
      </c>
      <c r="J776" s="239">
        <v>0</v>
      </c>
      <c r="K776" s="239">
        <v>0</v>
      </c>
      <c r="L776" s="239">
        <v>0</v>
      </c>
      <c r="M776" s="239">
        <v>0</v>
      </c>
      <c r="N776" s="206">
        <v>0</v>
      </c>
      <c r="O776" s="206">
        <v>0</v>
      </c>
      <c r="P776" s="206">
        <v>0</v>
      </c>
      <c r="Q776" s="206">
        <v>0</v>
      </c>
    </row>
    <row r="777" spans="1:17" x14ac:dyDescent="0.25">
      <c r="A777" s="339" t="s">
        <v>719</v>
      </c>
      <c r="B777" s="303" t="s">
        <v>720</v>
      </c>
      <c r="C777" s="305" t="s">
        <v>721</v>
      </c>
      <c r="D777" s="237"/>
      <c r="E777" s="87"/>
      <c r="F777" s="206">
        <v>0</v>
      </c>
      <c r="G777" s="206">
        <v>0</v>
      </c>
      <c r="H777" s="206">
        <v>0</v>
      </c>
      <c r="I777" s="206">
        <v>0</v>
      </c>
      <c r="J777" s="239">
        <v>0</v>
      </c>
      <c r="K777" s="239">
        <v>0</v>
      </c>
      <c r="L777" s="239">
        <v>0</v>
      </c>
      <c r="M777" s="239">
        <v>0</v>
      </c>
      <c r="N777" s="206">
        <v>0</v>
      </c>
      <c r="O777" s="206">
        <v>0</v>
      </c>
      <c r="P777" s="206">
        <v>0</v>
      </c>
      <c r="Q777" s="206">
        <v>0</v>
      </c>
    </row>
    <row r="778" spans="1:17" ht="24" x14ac:dyDescent="0.25">
      <c r="A778" s="340"/>
      <c r="B778" s="330"/>
      <c r="C778" s="337"/>
      <c r="D778" s="93" t="s">
        <v>185</v>
      </c>
      <c r="E778" s="87"/>
      <c r="F778" s="206">
        <v>0</v>
      </c>
      <c r="G778" s="206">
        <v>0</v>
      </c>
      <c r="H778" s="206">
        <v>0</v>
      </c>
      <c r="I778" s="206">
        <v>0</v>
      </c>
      <c r="J778" s="239">
        <v>0</v>
      </c>
      <c r="K778" s="239">
        <v>0</v>
      </c>
      <c r="L778" s="239">
        <v>0</v>
      </c>
      <c r="M778" s="239">
        <v>0</v>
      </c>
      <c r="N778" s="206">
        <v>0</v>
      </c>
      <c r="O778" s="206">
        <v>0</v>
      </c>
      <c r="P778" s="206">
        <v>0</v>
      </c>
      <c r="Q778" s="206">
        <v>0</v>
      </c>
    </row>
    <row r="779" spans="1:17" x14ac:dyDescent="0.25">
      <c r="A779" s="340"/>
      <c r="B779" s="330"/>
      <c r="C779" s="337"/>
      <c r="D779" s="307" t="s">
        <v>610</v>
      </c>
      <c r="E779" s="87" t="s">
        <v>240</v>
      </c>
      <c r="F779" s="206"/>
      <c r="G779" s="206"/>
      <c r="H779" s="206"/>
      <c r="I779" s="206"/>
      <c r="J779" s="239"/>
      <c r="K779" s="239"/>
      <c r="L779" s="239"/>
      <c r="M779" s="239"/>
      <c r="N779" s="206"/>
      <c r="O779" s="206"/>
      <c r="P779" s="206"/>
      <c r="Q779" s="206"/>
    </row>
    <row r="780" spans="1:17" ht="24" customHeight="1" x14ac:dyDescent="0.25">
      <c r="A780" s="340"/>
      <c r="B780" s="331"/>
      <c r="C780" s="338"/>
      <c r="D780" s="350"/>
      <c r="E780" s="87" t="s">
        <v>241</v>
      </c>
      <c r="F780" s="206">
        <v>0</v>
      </c>
      <c r="G780" s="206">
        <v>0</v>
      </c>
      <c r="H780" s="206">
        <v>0</v>
      </c>
      <c r="I780" s="206">
        <v>0</v>
      </c>
      <c r="J780" s="239">
        <v>0</v>
      </c>
      <c r="K780" s="239">
        <v>0</v>
      </c>
      <c r="L780" s="239">
        <v>0</v>
      </c>
      <c r="M780" s="239">
        <v>0</v>
      </c>
      <c r="N780" s="206">
        <v>0</v>
      </c>
      <c r="O780" s="206">
        <v>0</v>
      </c>
      <c r="P780" s="206">
        <v>0</v>
      </c>
      <c r="Q780" s="206">
        <v>0</v>
      </c>
    </row>
    <row r="781" spans="1:17" x14ac:dyDescent="0.25">
      <c r="A781" s="394" t="s">
        <v>722</v>
      </c>
      <c r="B781" s="394" t="s">
        <v>723</v>
      </c>
      <c r="C781" s="398"/>
      <c r="D781" s="307" t="s">
        <v>185</v>
      </c>
      <c r="E781" s="68" t="s">
        <v>240</v>
      </c>
      <c r="F781" s="204">
        <f>F782+F788+F791</f>
        <v>24091.800000000003</v>
      </c>
      <c r="G781" s="204">
        <f t="shared" ref="G781:M781" si="309">G782+G788+G791</f>
        <v>0</v>
      </c>
      <c r="H781" s="204">
        <f t="shared" si="309"/>
        <v>0</v>
      </c>
      <c r="I781" s="204">
        <f t="shared" si="309"/>
        <v>24091.800000000003</v>
      </c>
      <c r="J781" s="204">
        <f t="shared" si="309"/>
        <v>17681.3</v>
      </c>
      <c r="K781" s="204">
        <f t="shared" si="309"/>
        <v>0</v>
      </c>
      <c r="L781" s="204">
        <f t="shared" si="309"/>
        <v>0</v>
      </c>
      <c r="M781" s="204">
        <f t="shared" si="309"/>
        <v>17681.3</v>
      </c>
      <c r="N781" s="205">
        <f>J781/F781*100</f>
        <v>73.391361376069852</v>
      </c>
      <c r="O781" s="205">
        <v>0</v>
      </c>
      <c r="P781" s="205">
        <v>0</v>
      </c>
      <c r="Q781" s="205">
        <f>M781/I781*100</f>
        <v>73.391361376069852</v>
      </c>
    </row>
    <row r="782" spans="1:17" x14ac:dyDescent="0.25">
      <c r="A782" s="395"/>
      <c r="B782" s="395"/>
      <c r="C782" s="399"/>
      <c r="D782" s="350"/>
      <c r="E782" s="87"/>
      <c r="F782" s="204">
        <f>SUM(F783:F787)</f>
        <v>16034.800000000001</v>
      </c>
      <c r="G782" s="204">
        <f t="shared" ref="G782:M782" si="310">G783+G784+G785+G786+G787</f>
        <v>0</v>
      </c>
      <c r="H782" s="204">
        <f t="shared" si="310"/>
        <v>0</v>
      </c>
      <c r="I782" s="204">
        <f t="shared" si="310"/>
        <v>16034.800000000001</v>
      </c>
      <c r="J782" s="204">
        <f t="shared" si="310"/>
        <v>14094.2</v>
      </c>
      <c r="K782" s="204">
        <f t="shared" si="310"/>
        <v>0</v>
      </c>
      <c r="L782" s="204">
        <f t="shared" si="310"/>
        <v>0</v>
      </c>
      <c r="M782" s="204">
        <f t="shared" si="310"/>
        <v>14094.2</v>
      </c>
      <c r="N782" s="205">
        <f t="shared" ref="N782:N795" si="311">J782/F782*100</f>
        <v>87.89757277920522</v>
      </c>
      <c r="O782" s="205">
        <v>0</v>
      </c>
      <c r="P782" s="205">
        <v>0</v>
      </c>
      <c r="Q782" s="205">
        <f t="shared" ref="Q782:Q795" si="312">M782/I782*100</f>
        <v>87.89757277920522</v>
      </c>
    </row>
    <row r="783" spans="1:17" x14ac:dyDescent="0.25">
      <c r="A783" s="395"/>
      <c r="B783" s="395"/>
      <c r="C783" s="399"/>
      <c r="D783" s="307" t="s">
        <v>610</v>
      </c>
      <c r="E783" s="75" t="s">
        <v>724</v>
      </c>
      <c r="F783" s="214">
        <v>10645.5</v>
      </c>
      <c r="G783" s="214">
        <f>G786+G787+G795</f>
        <v>0</v>
      </c>
      <c r="H783" s="214">
        <f>H786+H787+H795</f>
        <v>0</v>
      </c>
      <c r="I783" s="214">
        <v>10645.5</v>
      </c>
      <c r="J783" s="214">
        <v>9542.6</v>
      </c>
      <c r="K783" s="214">
        <f t="shared" ref="K783:L783" si="313">K786+K787</f>
        <v>0</v>
      </c>
      <c r="L783" s="214">
        <f t="shared" si="313"/>
        <v>0</v>
      </c>
      <c r="M783" s="214">
        <v>9542.6</v>
      </c>
      <c r="N783" s="206">
        <f t="shared" si="311"/>
        <v>89.639753886618763</v>
      </c>
      <c r="O783" s="206">
        <v>0</v>
      </c>
      <c r="P783" s="206">
        <v>0</v>
      </c>
      <c r="Q783" s="206">
        <f t="shared" si="312"/>
        <v>89.639753886618763</v>
      </c>
    </row>
    <row r="784" spans="1:17" x14ac:dyDescent="0.25">
      <c r="A784" s="395"/>
      <c r="B784" s="395"/>
      <c r="C784" s="399"/>
      <c r="D784" s="349"/>
      <c r="E784" s="75" t="s">
        <v>725</v>
      </c>
      <c r="F784" s="214">
        <v>2570.6999999999998</v>
      </c>
      <c r="G784" s="214">
        <v>0</v>
      </c>
      <c r="H784" s="214">
        <v>0</v>
      </c>
      <c r="I784" s="214">
        <v>2570.6999999999998</v>
      </c>
      <c r="J784" s="214">
        <v>1776.4</v>
      </c>
      <c r="K784" s="214">
        <v>0</v>
      </c>
      <c r="L784" s="214">
        <v>0</v>
      </c>
      <c r="M784" s="214">
        <v>1776.4</v>
      </c>
      <c r="N784" s="206">
        <f t="shared" si="311"/>
        <v>69.101801065857558</v>
      </c>
      <c r="O784" s="206">
        <v>0</v>
      </c>
      <c r="P784" s="206">
        <v>0</v>
      </c>
      <c r="Q784" s="206">
        <f t="shared" si="312"/>
        <v>69.101801065857558</v>
      </c>
    </row>
    <row r="785" spans="1:17" x14ac:dyDescent="0.25">
      <c r="A785" s="395"/>
      <c r="B785" s="395"/>
      <c r="C785" s="399"/>
      <c r="D785" s="349"/>
      <c r="E785" s="75" t="s">
        <v>726</v>
      </c>
      <c r="F785" s="214">
        <v>10.5</v>
      </c>
      <c r="G785" s="214">
        <v>0</v>
      </c>
      <c r="H785" s="214">
        <v>0</v>
      </c>
      <c r="I785" s="214">
        <v>10.5</v>
      </c>
      <c r="J785" s="214">
        <v>1.5</v>
      </c>
      <c r="K785" s="214">
        <v>0</v>
      </c>
      <c r="L785" s="214">
        <v>0</v>
      </c>
      <c r="M785" s="214">
        <v>1.5</v>
      </c>
      <c r="N785" s="206">
        <f t="shared" si="311"/>
        <v>14.285714285714285</v>
      </c>
      <c r="O785" s="206">
        <v>0</v>
      </c>
      <c r="P785" s="206">
        <v>0</v>
      </c>
      <c r="Q785" s="206">
        <f t="shared" si="312"/>
        <v>14.285714285714285</v>
      </c>
    </row>
    <row r="786" spans="1:17" x14ac:dyDescent="0.25">
      <c r="A786" s="395"/>
      <c r="B786" s="395"/>
      <c r="C786" s="399"/>
      <c r="D786" s="349"/>
      <c r="E786" s="75" t="s">
        <v>727</v>
      </c>
      <c r="F786" s="214">
        <v>2556.1</v>
      </c>
      <c r="G786" s="214">
        <v>0</v>
      </c>
      <c r="H786" s="214">
        <v>0</v>
      </c>
      <c r="I786" s="214">
        <v>2556.1</v>
      </c>
      <c r="J786" s="214">
        <v>2521.6999999999998</v>
      </c>
      <c r="K786" s="214">
        <v>0</v>
      </c>
      <c r="L786" s="214">
        <v>0</v>
      </c>
      <c r="M786" s="214">
        <v>2521.6999999999998</v>
      </c>
      <c r="N786" s="206">
        <f t="shared" si="311"/>
        <v>98.654199757442967</v>
      </c>
      <c r="O786" s="206">
        <v>0</v>
      </c>
      <c r="P786" s="206">
        <v>0</v>
      </c>
      <c r="Q786" s="206">
        <f t="shared" si="312"/>
        <v>98.654199757442967</v>
      </c>
    </row>
    <row r="787" spans="1:17" x14ac:dyDescent="0.25">
      <c r="A787" s="395"/>
      <c r="B787" s="395"/>
      <c r="C787" s="399"/>
      <c r="D787" s="350"/>
      <c r="E787" s="75" t="s">
        <v>728</v>
      </c>
      <c r="F787" s="214">
        <v>252</v>
      </c>
      <c r="G787" s="214">
        <v>0</v>
      </c>
      <c r="H787" s="214">
        <v>0</v>
      </c>
      <c r="I787" s="214">
        <v>252</v>
      </c>
      <c r="J787" s="214">
        <v>252</v>
      </c>
      <c r="K787" s="214">
        <v>0</v>
      </c>
      <c r="L787" s="214">
        <v>0</v>
      </c>
      <c r="M787" s="214">
        <v>252</v>
      </c>
      <c r="N787" s="206">
        <f t="shared" si="311"/>
        <v>100</v>
      </c>
      <c r="O787" s="206">
        <v>0</v>
      </c>
      <c r="P787" s="206">
        <v>0</v>
      </c>
      <c r="Q787" s="206">
        <f t="shared" si="312"/>
        <v>100</v>
      </c>
    </row>
    <row r="788" spans="1:17" x14ac:dyDescent="0.25">
      <c r="A788" s="395"/>
      <c r="B788" s="395"/>
      <c r="C788" s="399"/>
      <c r="D788" s="307" t="s">
        <v>729</v>
      </c>
      <c r="E788" s="75" t="s">
        <v>240</v>
      </c>
      <c r="F788" s="204">
        <f>F789+F790</f>
        <v>3297.3</v>
      </c>
      <c r="G788" s="204">
        <f t="shared" ref="G788:M788" si="314">G789+G790</f>
        <v>0</v>
      </c>
      <c r="H788" s="204">
        <f t="shared" si="314"/>
        <v>0</v>
      </c>
      <c r="I788" s="204">
        <f t="shared" si="314"/>
        <v>3297.3</v>
      </c>
      <c r="J788" s="204">
        <f t="shared" si="314"/>
        <v>1554.3999999999999</v>
      </c>
      <c r="K788" s="204">
        <f t="shared" si="314"/>
        <v>0</v>
      </c>
      <c r="L788" s="204">
        <f t="shared" si="314"/>
        <v>0</v>
      </c>
      <c r="M788" s="204">
        <f t="shared" si="314"/>
        <v>1554.3999999999999</v>
      </c>
      <c r="N788" s="205">
        <f t="shared" si="311"/>
        <v>47.141600703605974</v>
      </c>
      <c r="O788" s="205">
        <v>0</v>
      </c>
      <c r="P788" s="205">
        <v>0</v>
      </c>
      <c r="Q788" s="205">
        <f t="shared" si="312"/>
        <v>47.141600703605974</v>
      </c>
    </row>
    <row r="789" spans="1:17" x14ac:dyDescent="0.25">
      <c r="A789" s="395"/>
      <c r="B789" s="395"/>
      <c r="C789" s="399"/>
      <c r="D789" s="349"/>
      <c r="E789" s="75" t="s">
        <v>730</v>
      </c>
      <c r="F789" s="214">
        <v>2874</v>
      </c>
      <c r="G789" s="214">
        <v>0</v>
      </c>
      <c r="H789" s="214">
        <v>0</v>
      </c>
      <c r="I789" s="214">
        <v>2874</v>
      </c>
      <c r="J789" s="214">
        <v>1357.1</v>
      </c>
      <c r="K789" s="214">
        <v>0</v>
      </c>
      <c r="L789" s="214">
        <v>0</v>
      </c>
      <c r="M789" s="214">
        <v>1357.1</v>
      </c>
      <c r="N789" s="206">
        <f t="shared" si="311"/>
        <v>47.219902574808629</v>
      </c>
      <c r="O789" s="206">
        <v>0</v>
      </c>
      <c r="P789" s="206">
        <v>0</v>
      </c>
      <c r="Q789" s="206">
        <f t="shared" si="312"/>
        <v>47.219902574808629</v>
      </c>
    </row>
    <row r="790" spans="1:17" x14ac:dyDescent="0.25">
      <c r="A790" s="395"/>
      <c r="B790" s="395"/>
      <c r="C790" s="399"/>
      <c r="D790" s="350"/>
      <c r="E790" s="75" t="s">
        <v>731</v>
      </c>
      <c r="F790" s="214">
        <v>423.3</v>
      </c>
      <c r="G790" s="214">
        <v>0</v>
      </c>
      <c r="H790" s="214">
        <v>0</v>
      </c>
      <c r="I790" s="214">
        <v>423.3</v>
      </c>
      <c r="J790" s="214">
        <v>197.3</v>
      </c>
      <c r="K790" s="214">
        <v>0</v>
      </c>
      <c r="L790" s="214">
        <v>0</v>
      </c>
      <c r="M790" s="214">
        <v>197.3</v>
      </c>
      <c r="N790" s="206">
        <f t="shared" si="311"/>
        <v>46.609969288920389</v>
      </c>
      <c r="O790" s="206">
        <v>0</v>
      </c>
      <c r="P790" s="206">
        <v>0</v>
      </c>
      <c r="Q790" s="206">
        <f t="shared" si="312"/>
        <v>46.609969288920389</v>
      </c>
    </row>
    <row r="791" spans="1:17" x14ac:dyDescent="0.25">
      <c r="A791" s="395"/>
      <c r="B791" s="395"/>
      <c r="C791" s="399"/>
      <c r="D791" s="307" t="s">
        <v>613</v>
      </c>
      <c r="E791" s="75" t="s">
        <v>240</v>
      </c>
      <c r="F791" s="204">
        <f>F792+F793+F794</f>
        <v>4759.7</v>
      </c>
      <c r="G791" s="204">
        <f t="shared" ref="G791:M791" si="315">G792+G793+G794</f>
        <v>0</v>
      </c>
      <c r="H791" s="204">
        <f t="shared" si="315"/>
        <v>0</v>
      </c>
      <c r="I791" s="204">
        <f t="shared" si="315"/>
        <v>4759.7</v>
      </c>
      <c r="J791" s="204">
        <f t="shared" si="315"/>
        <v>2032.7</v>
      </c>
      <c r="K791" s="204">
        <f t="shared" si="315"/>
        <v>0</v>
      </c>
      <c r="L791" s="204">
        <f t="shared" si="315"/>
        <v>0</v>
      </c>
      <c r="M791" s="204">
        <f t="shared" si="315"/>
        <v>2032.7</v>
      </c>
      <c r="N791" s="206">
        <f t="shared" si="311"/>
        <v>42.706473097043933</v>
      </c>
      <c r="O791" s="205">
        <f t="shared" ref="O791:P791" si="316">O792+O793+O794</f>
        <v>0</v>
      </c>
      <c r="P791" s="205">
        <f t="shared" si="316"/>
        <v>0</v>
      </c>
      <c r="Q791" s="205">
        <f t="shared" si="312"/>
        <v>42.706473097043933</v>
      </c>
    </row>
    <row r="792" spans="1:17" x14ac:dyDescent="0.25">
      <c r="A792" s="395"/>
      <c r="B792" s="395"/>
      <c r="C792" s="399"/>
      <c r="D792" s="349"/>
      <c r="E792" s="75" t="s">
        <v>732</v>
      </c>
      <c r="F792" s="214">
        <v>3134.7</v>
      </c>
      <c r="G792" s="214">
        <v>0</v>
      </c>
      <c r="H792" s="214">
        <v>0</v>
      </c>
      <c r="I792" s="214">
        <v>3134.7</v>
      </c>
      <c r="J792" s="214">
        <v>1415.9</v>
      </c>
      <c r="K792" s="214">
        <v>0</v>
      </c>
      <c r="L792" s="214">
        <v>0</v>
      </c>
      <c r="M792" s="214">
        <v>1415.9</v>
      </c>
      <c r="N792" s="206">
        <f t="shared" si="311"/>
        <v>45.168596675917954</v>
      </c>
      <c r="O792" s="206">
        <v>0</v>
      </c>
      <c r="P792" s="206">
        <v>0</v>
      </c>
      <c r="Q792" s="206">
        <f t="shared" si="312"/>
        <v>45.168596675917954</v>
      </c>
    </row>
    <row r="793" spans="1:17" x14ac:dyDescent="0.25">
      <c r="A793" s="395"/>
      <c r="B793" s="395"/>
      <c r="C793" s="399"/>
      <c r="D793" s="349"/>
      <c r="E793" s="75" t="s">
        <v>733</v>
      </c>
      <c r="F793" s="214">
        <v>1625</v>
      </c>
      <c r="G793" s="214">
        <v>0</v>
      </c>
      <c r="H793" s="214">
        <v>0</v>
      </c>
      <c r="I793" s="214">
        <v>1625</v>
      </c>
      <c r="J793" s="214">
        <v>616.79999999999995</v>
      </c>
      <c r="K793" s="214">
        <v>0</v>
      </c>
      <c r="L793" s="214">
        <v>0</v>
      </c>
      <c r="M793" s="214">
        <v>616.79999999999995</v>
      </c>
      <c r="N793" s="206">
        <f t="shared" si="311"/>
        <v>37.956923076923069</v>
      </c>
      <c r="O793" s="206">
        <v>0</v>
      </c>
      <c r="P793" s="206">
        <v>0</v>
      </c>
      <c r="Q793" s="206">
        <f t="shared" si="312"/>
        <v>37.956923076923069</v>
      </c>
    </row>
    <row r="794" spans="1:17" x14ac:dyDescent="0.25">
      <c r="A794" s="397"/>
      <c r="B794" s="397"/>
      <c r="C794" s="400"/>
      <c r="D794" s="350"/>
      <c r="E794" s="75" t="s">
        <v>734</v>
      </c>
      <c r="F794" s="214">
        <v>0</v>
      </c>
      <c r="G794" s="214">
        <v>0</v>
      </c>
      <c r="H794" s="214">
        <v>0</v>
      </c>
      <c r="I794" s="214">
        <v>0</v>
      </c>
      <c r="J794" s="214">
        <v>0</v>
      </c>
      <c r="K794" s="214">
        <v>0</v>
      </c>
      <c r="L794" s="214">
        <v>0</v>
      </c>
      <c r="M794" s="214">
        <v>0</v>
      </c>
      <c r="N794" s="206">
        <v>0</v>
      </c>
      <c r="O794" s="206">
        <v>0</v>
      </c>
      <c r="P794" s="206">
        <v>0</v>
      </c>
      <c r="Q794" s="206">
        <v>0</v>
      </c>
    </row>
    <row r="795" spans="1:17" x14ac:dyDescent="0.25">
      <c r="A795" s="398" t="s">
        <v>735</v>
      </c>
      <c r="B795" s="398" t="s">
        <v>736</v>
      </c>
      <c r="C795" s="398" t="s">
        <v>737</v>
      </c>
      <c r="D795" s="307" t="s">
        <v>185</v>
      </c>
      <c r="E795" s="360"/>
      <c r="F795" s="387">
        <f>F797+F803+F806</f>
        <v>24091.800000000003</v>
      </c>
      <c r="G795" s="387">
        <f t="shared" ref="G795:M795" si="317">G797+G803+G806</f>
        <v>0</v>
      </c>
      <c r="H795" s="387">
        <f t="shared" si="317"/>
        <v>0</v>
      </c>
      <c r="I795" s="387">
        <f t="shared" si="317"/>
        <v>24091.800000000003</v>
      </c>
      <c r="J795" s="387">
        <f t="shared" si="317"/>
        <v>17681.3</v>
      </c>
      <c r="K795" s="387">
        <f t="shared" si="317"/>
        <v>0</v>
      </c>
      <c r="L795" s="387">
        <f t="shared" si="317"/>
        <v>0</v>
      </c>
      <c r="M795" s="387">
        <f t="shared" si="317"/>
        <v>17681.3</v>
      </c>
      <c r="N795" s="371">
        <f t="shared" si="311"/>
        <v>73.391361376069852</v>
      </c>
      <c r="O795" s="371">
        <v>0</v>
      </c>
      <c r="P795" s="371">
        <v>0</v>
      </c>
      <c r="Q795" s="371">
        <f t="shared" si="312"/>
        <v>73.391361376069852</v>
      </c>
    </row>
    <row r="796" spans="1:17" x14ac:dyDescent="0.25">
      <c r="A796" s="399"/>
      <c r="B796" s="399"/>
      <c r="C796" s="399"/>
      <c r="D796" s="350"/>
      <c r="E796" s="384"/>
      <c r="F796" s="388"/>
      <c r="G796" s="388"/>
      <c r="H796" s="388"/>
      <c r="I796" s="388"/>
      <c r="J796" s="388"/>
      <c r="K796" s="388"/>
      <c r="L796" s="388"/>
      <c r="M796" s="388"/>
      <c r="N796" s="372"/>
      <c r="O796" s="372"/>
      <c r="P796" s="372"/>
      <c r="Q796" s="372"/>
    </row>
    <row r="797" spans="1:17" x14ac:dyDescent="0.25">
      <c r="A797" s="399"/>
      <c r="B797" s="399"/>
      <c r="C797" s="399"/>
      <c r="D797" s="307" t="s">
        <v>610</v>
      </c>
      <c r="E797" s="210" t="s">
        <v>240</v>
      </c>
      <c r="F797" s="222">
        <f>F798+F799+F800+F801+F802</f>
        <v>16034.800000000001</v>
      </c>
      <c r="G797" s="222">
        <f t="shared" ref="G797:M797" si="318">G798+G799+G800+G801+G802</f>
        <v>0</v>
      </c>
      <c r="H797" s="222">
        <f t="shared" si="318"/>
        <v>0</v>
      </c>
      <c r="I797" s="222">
        <f t="shared" si="318"/>
        <v>16034.800000000001</v>
      </c>
      <c r="J797" s="222">
        <f t="shared" si="318"/>
        <v>14094.2</v>
      </c>
      <c r="K797" s="222">
        <f t="shared" si="318"/>
        <v>0</v>
      </c>
      <c r="L797" s="222">
        <f t="shared" si="318"/>
        <v>0</v>
      </c>
      <c r="M797" s="222">
        <f t="shared" si="318"/>
        <v>14094.2</v>
      </c>
      <c r="N797" s="209">
        <f>J797/F797*100</f>
        <v>87.89757277920522</v>
      </c>
      <c r="O797" s="209">
        <v>0</v>
      </c>
      <c r="P797" s="209">
        <v>0</v>
      </c>
      <c r="Q797" s="209">
        <f>M797/I797*100</f>
        <v>87.89757277920522</v>
      </c>
    </row>
    <row r="798" spans="1:17" x14ac:dyDescent="0.25">
      <c r="A798" s="399"/>
      <c r="B798" s="399"/>
      <c r="C798" s="399"/>
      <c r="D798" s="349"/>
      <c r="E798" s="210" t="s">
        <v>724</v>
      </c>
      <c r="F798" s="213">
        <v>10645.5</v>
      </c>
      <c r="G798" s="213">
        <v>0</v>
      </c>
      <c r="H798" s="213">
        <v>0</v>
      </c>
      <c r="I798" s="213">
        <v>10645.5</v>
      </c>
      <c r="J798" s="213">
        <v>9542.6</v>
      </c>
      <c r="K798" s="213">
        <v>0</v>
      </c>
      <c r="L798" s="213">
        <v>0</v>
      </c>
      <c r="M798" s="213">
        <v>9542.6</v>
      </c>
      <c r="N798" s="209">
        <f t="shared" ref="N798:N808" si="319">J798/F798*100</f>
        <v>89.639753886618763</v>
      </c>
      <c r="O798" s="209">
        <v>0</v>
      </c>
      <c r="P798" s="209">
        <v>0</v>
      </c>
      <c r="Q798" s="209">
        <f t="shared" ref="Q798:Q808" si="320">M798/I798*100</f>
        <v>89.639753886618763</v>
      </c>
    </row>
    <row r="799" spans="1:17" x14ac:dyDescent="0.25">
      <c r="A799" s="399"/>
      <c r="B799" s="399"/>
      <c r="C799" s="399"/>
      <c r="D799" s="349"/>
      <c r="E799" s="210" t="s">
        <v>725</v>
      </c>
      <c r="F799" s="213">
        <v>2570.6999999999998</v>
      </c>
      <c r="G799" s="213">
        <v>0</v>
      </c>
      <c r="H799" s="213">
        <v>0</v>
      </c>
      <c r="I799" s="213">
        <v>2570.6999999999998</v>
      </c>
      <c r="J799" s="213">
        <v>1776.4</v>
      </c>
      <c r="K799" s="213">
        <v>0</v>
      </c>
      <c r="L799" s="213">
        <v>0</v>
      </c>
      <c r="M799" s="213">
        <v>1776.4</v>
      </c>
      <c r="N799" s="209">
        <f t="shared" si="319"/>
        <v>69.101801065857558</v>
      </c>
      <c r="O799" s="209">
        <v>0</v>
      </c>
      <c r="P799" s="209">
        <v>0</v>
      </c>
      <c r="Q799" s="209">
        <f t="shared" si="320"/>
        <v>69.101801065857558</v>
      </c>
    </row>
    <row r="800" spans="1:17" x14ac:dyDescent="0.25">
      <c r="A800" s="399"/>
      <c r="B800" s="399"/>
      <c r="C800" s="399"/>
      <c r="D800" s="349"/>
      <c r="E800" s="210" t="s">
        <v>726</v>
      </c>
      <c r="F800" s="213">
        <v>10.5</v>
      </c>
      <c r="G800" s="213">
        <v>0</v>
      </c>
      <c r="H800" s="213">
        <v>0</v>
      </c>
      <c r="I800" s="213">
        <v>10.5</v>
      </c>
      <c r="J800" s="213">
        <v>1.5</v>
      </c>
      <c r="K800" s="213">
        <v>0</v>
      </c>
      <c r="L800" s="213">
        <v>0</v>
      </c>
      <c r="M800" s="213">
        <v>1.5</v>
      </c>
      <c r="N800" s="209">
        <f t="shared" si="319"/>
        <v>14.285714285714285</v>
      </c>
      <c r="O800" s="209">
        <v>0</v>
      </c>
      <c r="P800" s="209">
        <v>0</v>
      </c>
      <c r="Q800" s="209">
        <f t="shared" si="320"/>
        <v>14.285714285714285</v>
      </c>
    </row>
    <row r="801" spans="1:17" x14ac:dyDescent="0.25">
      <c r="A801" s="399"/>
      <c r="B801" s="399"/>
      <c r="C801" s="399"/>
      <c r="D801" s="349"/>
      <c r="E801" s="210" t="s">
        <v>727</v>
      </c>
      <c r="F801" s="213">
        <v>2556.1</v>
      </c>
      <c r="G801" s="213">
        <v>0</v>
      </c>
      <c r="H801" s="213">
        <v>0</v>
      </c>
      <c r="I801" s="213">
        <v>2556.1</v>
      </c>
      <c r="J801" s="213">
        <v>2521.6999999999998</v>
      </c>
      <c r="K801" s="213">
        <v>0</v>
      </c>
      <c r="L801" s="213">
        <v>0</v>
      </c>
      <c r="M801" s="213">
        <v>2521.6999999999998</v>
      </c>
      <c r="N801" s="209">
        <f t="shared" si="319"/>
        <v>98.654199757442967</v>
      </c>
      <c r="O801" s="209">
        <v>0</v>
      </c>
      <c r="P801" s="209">
        <v>0</v>
      </c>
      <c r="Q801" s="209">
        <f t="shared" si="320"/>
        <v>98.654199757442967</v>
      </c>
    </row>
    <row r="802" spans="1:17" x14ac:dyDescent="0.25">
      <c r="A802" s="399"/>
      <c r="B802" s="399"/>
      <c r="C802" s="399"/>
      <c r="D802" s="350"/>
      <c r="E802" s="75" t="s">
        <v>728</v>
      </c>
      <c r="F802" s="214">
        <v>252</v>
      </c>
      <c r="G802" s="214">
        <v>0</v>
      </c>
      <c r="H802" s="214">
        <v>0</v>
      </c>
      <c r="I802" s="214">
        <v>252</v>
      </c>
      <c r="J802" s="214">
        <v>252</v>
      </c>
      <c r="K802" s="214">
        <v>0</v>
      </c>
      <c r="L802" s="214">
        <v>0</v>
      </c>
      <c r="M802" s="214">
        <v>252</v>
      </c>
      <c r="N802" s="209">
        <f t="shared" si="319"/>
        <v>100</v>
      </c>
      <c r="O802" s="206">
        <v>0</v>
      </c>
      <c r="P802" s="206">
        <v>0</v>
      </c>
      <c r="Q802" s="209">
        <f t="shared" si="320"/>
        <v>100</v>
      </c>
    </row>
    <row r="803" spans="1:17" x14ac:dyDescent="0.25">
      <c r="A803" s="399"/>
      <c r="B803" s="399"/>
      <c r="C803" s="399"/>
      <c r="D803" s="307" t="s">
        <v>729</v>
      </c>
      <c r="E803" s="75" t="s">
        <v>240</v>
      </c>
      <c r="F803" s="204">
        <f>F804+F805</f>
        <v>3297.3</v>
      </c>
      <c r="G803" s="204">
        <f t="shared" ref="G803:M803" si="321">G804+G805</f>
        <v>0</v>
      </c>
      <c r="H803" s="204">
        <f t="shared" si="321"/>
        <v>0</v>
      </c>
      <c r="I803" s="204">
        <f t="shared" si="321"/>
        <v>3297.3</v>
      </c>
      <c r="J803" s="204">
        <f t="shared" si="321"/>
        <v>1554.3999999999999</v>
      </c>
      <c r="K803" s="204">
        <v>0</v>
      </c>
      <c r="L803" s="204">
        <f t="shared" si="321"/>
        <v>0</v>
      </c>
      <c r="M803" s="204">
        <f t="shared" si="321"/>
        <v>1554.3999999999999</v>
      </c>
      <c r="N803" s="209">
        <f t="shared" si="319"/>
        <v>47.141600703605974</v>
      </c>
      <c r="O803" s="206">
        <v>0</v>
      </c>
      <c r="P803" s="206">
        <v>0</v>
      </c>
      <c r="Q803" s="209">
        <f t="shared" si="320"/>
        <v>47.141600703605974</v>
      </c>
    </row>
    <row r="804" spans="1:17" x14ac:dyDescent="0.25">
      <c r="A804" s="399"/>
      <c r="B804" s="399"/>
      <c r="C804" s="399"/>
      <c r="D804" s="349"/>
      <c r="E804" s="75" t="s">
        <v>730</v>
      </c>
      <c r="F804" s="214">
        <v>2874</v>
      </c>
      <c r="G804" s="214">
        <v>0</v>
      </c>
      <c r="H804" s="214">
        <v>0</v>
      </c>
      <c r="I804" s="214">
        <v>2874</v>
      </c>
      <c r="J804" s="214">
        <v>1357.1</v>
      </c>
      <c r="K804" s="214">
        <v>0</v>
      </c>
      <c r="L804" s="214">
        <v>0</v>
      </c>
      <c r="M804" s="214">
        <v>1357.1</v>
      </c>
      <c r="N804" s="209">
        <f t="shared" si="319"/>
        <v>47.219902574808629</v>
      </c>
      <c r="O804" s="206">
        <v>0</v>
      </c>
      <c r="P804" s="206">
        <v>0</v>
      </c>
      <c r="Q804" s="209">
        <f t="shared" si="320"/>
        <v>47.219902574808629</v>
      </c>
    </row>
    <row r="805" spans="1:17" x14ac:dyDescent="0.25">
      <c r="A805" s="399"/>
      <c r="B805" s="399"/>
      <c r="C805" s="399"/>
      <c r="D805" s="350"/>
      <c r="E805" s="75" t="s">
        <v>731</v>
      </c>
      <c r="F805" s="214">
        <v>423.3</v>
      </c>
      <c r="G805" s="214">
        <v>0</v>
      </c>
      <c r="H805" s="214">
        <v>0</v>
      </c>
      <c r="I805" s="214">
        <v>423.3</v>
      </c>
      <c r="J805" s="214">
        <v>197.3</v>
      </c>
      <c r="K805" s="214">
        <v>0</v>
      </c>
      <c r="L805" s="214">
        <v>0</v>
      </c>
      <c r="M805" s="214">
        <v>197.3</v>
      </c>
      <c r="N805" s="209">
        <f t="shared" si="319"/>
        <v>46.609969288920389</v>
      </c>
      <c r="O805" s="206">
        <v>0</v>
      </c>
      <c r="P805" s="206">
        <v>0</v>
      </c>
      <c r="Q805" s="209">
        <f t="shared" si="320"/>
        <v>46.609969288920389</v>
      </c>
    </row>
    <row r="806" spans="1:17" x14ac:dyDescent="0.25">
      <c r="A806" s="399"/>
      <c r="B806" s="399"/>
      <c r="C806" s="399"/>
      <c r="D806" s="307" t="s">
        <v>613</v>
      </c>
      <c r="E806" s="75" t="s">
        <v>240</v>
      </c>
      <c r="F806" s="204">
        <f>F807+F808+F809</f>
        <v>4759.7</v>
      </c>
      <c r="G806" s="204">
        <f t="shared" ref="G806:M806" si="322">G807+G808+G809</f>
        <v>0</v>
      </c>
      <c r="H806" s="204">
        <f t="shared" si="322"/>
        <v>0</v>
      </c>
      <c r="I806" s="204">
        <f t="shared" si="322"/>
        <v>4759.7</v>
      </c>
      <c r="J806" s="204">
        <f t="shared" si="322"/>
        <v>2032.7</v>
      </c>
      <c r="K806" s="204">
        <f t="shared" si="322"/>
        <v>0</v>
      </c>
      <c r="L806" s="204">
        <f t="shared" si="322"/>
        <v>0</v>
      </c>
      <c r="M806" s="204">
        <f t="shared" si="322"/>
        <v>2032.7</v>
      </c>
      <c r="N806" s="209">
        <f t="shared" si="319"/>
        <v>42.706473097043933</v>
      </c>
      <c r="O806" s="206">
        <v>0</v>
      </c>
      <c r="P806" s="206">
        <v>0</v>
      </c>
      <c r="Q806" s="209">
        <f t="shared" si="320"/>
        <v>42.706473097043933</v>
      </c>
    </row>
    <row r="807" spans="1:17" x14ac:dyDescent="0.25">
      <c r="A807" s="399"/>
      <c r="B807" s="399"/>
      <c r="C807" s="399"/>
      <c r="D807" s="349"/>
      <c r="E807" s="75" t="s">
        <v>732</v>
      </c>
      <c r="F807" s="214">
        <v>3134.7</v>
      </c>
      <c r="G807" s="214">
        <v>0</v>
      </c>
      <c r="H807" s="214">
        <v>0</v>
      </c>
      <c r="I807" s="214">
        <v>3134.7</v>
      </c>
      <c r="J807" s="214">
        <v>1415.9</v>
      </c>
      <c r="K807" s="214">
        <v>0</v>
      </c>
      <c r="L807" s="214">
        <v>0</v>
      </c>
      <c r="M807" s="214">
        <v>1415.9</v>
      </c>
      <c r="N807" s="209">
        <f t="shared" si="319"/>
        <v>45.168596675917954</v>
      </c>
      <c r="O807" s="206">
        <v>0</v>
      </c>
      <c r="P807" s="206">
        <v>0</v>
      </c>
      <c r="Q807" s="209">
        <f t="shared" si="320"/>
        <v>45.168596675917954</v>
      </c>
    </row>
    <row r="808" spans="1:17" x14ac:dyDescent="0.25">
      <c r="A808" s="399"/>
      <c r="B808" s="399"/>
      <c r="C808" s="399"/>
      <c r="D808" s="349"/>
      <c r="E808" s="75" t="s">
        <v>733</v>
      </c>
      <c r="F808" s="214">
        <v>1625</v>
      </c>
      <c r="G808" s="214">
        <v>0</v>
      </c>
      <c r="H808" s="214">
        <v>0</v>
      </c>
      <c r="I808" s="214">
        <v>1625</v>
      </c>
      <c r="J808" s="214">
        <v>616.79999999999995</v>
      </c>
      <c r="K808" s="214">
        <v>0</v>
      </c>
      <c r="L808" s="214">
        <v>0</v>
      </c>
      <c r="M808" s="214">
        <v>616.79999999999995</v>
      </c>
      <c r="N808" s="209">
        <f t="shared" si="319"/>
        <v>37.956923076923069</v>
      </c>
      <c r="O808" s="206">
        <v>0</v>
      </c>
      <c r="P808" s="206">
        <v>0</v>
      </c>
      <c r="Q808" s="209">
        <f t="shared" si="320"/>
        <v>37.956923076923069</v>
      </c>
    </row>
    <row r="809" spans="1:17" x14ac:dyDescent="0.25">
      <c r="A809" s="400"/>
      <c r="B809" s="400"/>
      <c r="C809" s="400"/>
      <c r="D809" s="350"/>
      <c r="E809" s="75" t="s">
        <v>734</v>
      </c>
      <c r="F809" s="214">
        <v>0</v>
      </c>
      <c r="G809" s="214">
        <v>0</v>
      </c>
      <c r="H809" s="214">
        <v>0</v>
      </c>
      <c r="I809" s="214">
        <v>0</v>
      </c>
      <c r="J809" s="214">
        <v>0</v>
      </c>
      <c r="K809" s="214">
        <v>0</v>
      </c>
      <c r="L809" s="214">
        <v>0</v>
      </c>
      <c r="M809" s="214">
        <v>0</v>
      </c>
      <c r="N809" s="209">
        <v>0</v>
      </c>
      <c r="O809" s="206">
        <v>0</v>
      </c>
      <c r="P809" s="206">
        <v>0</v>
      </c>
      <c r="Q809" s="209">
        <v>0</v>
      </c>
    </row>
    <row r="810" spans="1:17" x14ac:dyDescent="0.25">
      <c r="A810" s="303" t="s">
        <v>738</v>
      </c>
      <c r="B810" s="303" t="s">
        <v>739</v>
      </c>
      <c r="C810" s="305" t="s">
        <v>740</v>
      </c>
      <c r="D810" s="307" t="s">
        <v>185</v>
      </c>
      <c r="E810" s="378" t="s">
        <v>240</v>
      </c>
      <c r="F810" s="380">
        <f>F812+F813</f>
        <v>3151.3</v>
      </c>
      <c r="G810" s="380">
        <f t="shared" ref="G810:M810" si="323">G812+G813</f>
        <v>0</v>
      </c>
      <c r="H810" s="380">
        <f t="shared" si="323"/>
        <v>0</v>
      </c>
      <c r="I810" s="380">
        <f t="shared" si="323"/>
        <v>3151.3</v>
      </c>
      <c r="J810" s="380">
        <f t="shared" si="323"/>
        <v>661.7</v>
      </c>
      <c r="K810" s="380">
        <f t="shared" si="323"/>
        <v>0</v>
      </c>
      <c r="L810" s="380">
        <f t="shared" si="323"/>
        <v>0</v>
      </c>
      <c r="M810" s="380">
        <f t="shared" si="323"/>
        <v>661.7</v>
      </c>
      <c r="N810" s="387">
        <f>J810/F810*100</f>
        <v>20.997683495700187</v>
      </c>
      <c r="O810" s="387">
        <v>0</v>
      </c>
      <c r="P810" s="387">
        <v>0</v>
      </c>
      <c r="Q810" s="387">
        <f>M810/I810*100</f>
        <v>20.997683495700187</v>
      </c>
    </row>
    <row r="811" spans="1:17" x14ac:dyDescent="0.25">
      <c r="A811" s="304"/>
      <c r="B811" s="304"/>
      <c r="C811" s="306"/>
      <c r="D811" s="350"/>
      <c r="E811" s="379"/>
      <c r="F811" s="381"/>
      <c r="G811" s="381"/>
      <c r="H811" s="381"/>
      <c r="I811" s="381"/>
      <c r="J811" s="381"/>
      <c r="K811" s="381"/>
      <c r="L811" s="381"/>
      <c r="M811" s="381"/>
      <c r="N811" s="388"/>
      <c r="O811" s="388"/>
      <c r="P811" s="388"/>
      <c r="Q811" s="388"/>
    </row>
    <row r="812" spans="1:17" x14ac:dyDescent="0.25">
      <c r="A812" s="304"/>
      <c r="B812" s="304"/>
      <c r="C812" s="306"/>
      <c r="D812" s="307" t="s">
        <v>729</v>
      </c>
      <c r="E812" s="210" t="s">
        <v>730</v>
      </c>
      <c r="F812" s="213">
        <v>2728</v>
      </c>
      <c r="G812" s="213">
        <v>0</v>
      </c>
      <c r="H812" s="213">
        <v>0</v>
      </c>
      <c r="I812" s="213">
        <v>2728</v>
      </c>
      <c r="J812" s="213">
        <v>599.1</v>
      </c>
      <c r="K812" s="213">
        <v>0</v>
      </c>
      <c r="L812" s="213">
        <v>0</v>
      </c>
      <c r="M812" s="213">
        <v>599.1</v>
      </c>
      <c r="N812" s="209">
        <f>J812/F812*100</f>
        <v>21.961143695014666</v>
      </c>
      <c r="O812" s="209">
        <v>0</v>
      </c>
      <c r="P812" s="209">
        <v>0</v>
      </c>
      <c r="Q812" s="209">
        <f>M812/I812*100</f>
        <v>21.961143695014666</v>
      </c>
    </row>
    <row r="813" spans="1:17" ht="40.5" customHeight="1" x14ac:dyDescent="0.25">
      <c r="A813" s="304"/>
      <c r="B813" s="304"/>
      <c r="C813" s="306"/>
      <c r="D813" s="350"/>
      <c r="E813" s="75" t="s">
        <v>731</v>
      </c>
      <c r="F813" s="214">
        <v>423.3</v>
      </c>
      <c r="G813" s="214">
        <v>0</v>
      </c>
      <c r="H813" s="214">
        <v>0</v>
      </c>
      <c r="I813" s="214">
        <v>423.3</v>
      </c>
      <c r="J813" s="214">
        <v>62.6</v>
      </c>
      <c r="K813" s="214">
        <v>0</v>
      </c>
      <c r="L813" s="214">
        <v>0</v>
      </c>
      <c r="M813" s="214">
        <v>62.6</v>
      </c>
      <c r="N813" s="206">
        <f>J813/F813*100</f>
        <v>14.788566028821167</v>
      </c>
      <c r="O813" s="206">
        <v>0</v>
      </c>
      <c r="P813" s="206">
        <v>0</v>
      </c>
      <c r="Q813" s="206">
        <f>M813/I813*100</f>
        <v>14.788566028821167</v>
      </c>
    </row>
    <row r="814" spans="1:17" x14ac:dyDescent="0.25">
      <c r="A814" s="339" t="s">
        <v>741</v>
      </c>
      <c r="B814" s="339" t="s">
        <v>742</v>
      </c>
      <c r="C814" s="341" t="s">
        <v>743</v>
      </c>
      <c r="D814" s="307" t="s">
        <v>185</v>
      </c>
      <c r="E814" s="385" t="s">
        <v>240</v>
      </c>
      <c r="F814" s="380">
        <f>F816</f>
        <v>2556.1</v>
      </c>
      <c r="G814" s="380">
        <v>0</v>
      </c>
      <c r="H814" s="380">
        <v>0</v>
      </c>
      <c r="I814" s="380">
        <f>I816</f>
        <v>2556.1</v>
      </c>
      <c r="J814" s="380">
        <f>J816</f>
        <v>2521.6999999999998</v>
      </c>
      <c r="K814" s="380">
        <v>0</v>
      </c>
      <c r="L814" s="380">
        <v>0</v>
      </c>
      <c r="M814" s="380">
        <f>M816</f>
        <v>2521.6999999999998</v>
      </c>
      <c r="N814" s="387">
        <f>J814/F814*100</f>
        <v>98.654199757442967</v>
      </c>
      <c r="O814" s="387">
        <v>0</v>
      </c>
      <c r="P814" s="387">
        <v>0</v>
      </c>
      <c r="Q814" s="387">
        <f>M814/I814*100</f>
        <v>98.654199757442967</v>
      </c>
    </row>
    <row r="815" spans="1:17" x14ac:dyDescent="0.25">
      <c r="A815" s="340"/>
      <c r="B815" s="340"/>
      <c r="C815" s="342"/>
      <c r="D815" s="350"/>
      <c r="E815" s="386"/>
      <c r="F815" s="381"/>
      <c r="G815" s="381"/>
      <c r="H815" s="381"/>
      <c r="I815" s="381"/>
      <c r="J815" s="381"/>
      <c r="K815" s="381"/>
      <c r="L815" s="381"/>
      <c r="M815" s="381"/>
      <c r="N815" s="388"/>
      <c r="O815" s="388"/>
      <c r="P815" s="388"/>
      <c r="Q815" s="388"/>
    </row>
    <row r="816" spans="1:17" ht="60" x14ac:dyDescent="0.25">
      <c r="A816" s="340"/>
      <c r="B816" s="340"/>
      <c r="C816" s="342"/>
      <c r="D816" s="167" t="s">
        <v>610</v>
      </c>
      <c r="E816" s="75" t="s">
        <v>727</v>
      </c>
      <c r="F816" s="214">
        <v>2556.1</v>
      </c>
      <c r="G816" s="214">
        <v>0</v>
      </c>
      <c r="H816" s="214">
        <v>0</v>
      </c>
      <c r="I816" s="214">
        <v>2556.1</v>
      </c>
      <c r="J816" s="214">
        <v>2521.6999999999998</v>
      </c>
      <c r="K816" s="214">
        <v>0</v>
      </c>
      <c r="L816" s="214">
        <v>0</v>
      </c>
      <c r="M816" s="214">
        <v>2521.6999999999998</v>
      </c>
      <c r="N816" s="206">
        <f>J816/F816*100</f>
        <v>98.654199757442967</v>
      </c>
      <c r="O816" s="206">
        <v>0</v>
      </c>
      <c r="P816" s="206">
        <v>0</v>
      </c>
      <c r="Q816" s="206">
        <f t="shared" ref="Q816" si="324">M816/I816*100</f>
        <v>98.654199757442967</v>
      </c>
    </row>
    <row r="817" spans="1:17" ht="24" x14ac:dyDescent="0.25">
      <c r="A817" s="339" t="s">
        <v>744</v>
      </c>
      <c r="B817" s="303" t="s">
        <v>745</v>
      </c>
      <c r="C817" s="305" t="s">
        <v>746</v>
      </c>
      <c r="D817" s="228" t="s">
        <v>185</v>
      </c>
      <c r="E817" s="87" t="s">
        <v>240</v>
      </c>
      <c r="F817" s="214">
        <v>0</v>
      </c>
      <c r="G817" s="214">
        <v>0</v>
      </c>
      <c r="H817" s="214">
        <v>0</v>
      </c>
      <c r="I817" s="214">
        <v>0</v>
      </c>
      <c r="J817" s="214">
        <v>0</v>
      </c>
      <c r="K817" s="214">
        <v>0</v>
      </c>
      <c r="L817" s="214">
        <v>0</v>
      </c>
      <c r="M817" s="214">
        <v>0</v>
      </c>
      <c r="N817" s="206">
        <v>0</v>
      </c>
      <c r="O817" s="206">
        <v>0</v>
      </c>
      <c r="P817" s="206">
        <v>0</v>
      </c>
      <c r="Q817" s="206">
        <v>0</v>
      </c>
    </row>
    <row r="818" spans="1:17" ht="60" x14ac:dyDescent="0.25">
      <c r="A818" s="340"/>
      <c r="B818" s="331"/>
      <c r="C818" s="338"/>
      <c r="D818" s="225" t="s">
        <v>610</v>
      </c>
      <c r="E818" s="87"/>
      <c r="F818" s="214">
        <v>0</v>
      </c>
      <c r="G818" s="214">
        <v>0</v>
      </c>
      <c r="H818" s="214">
        <v>0</v>
      </c>
      <c r="I818" s="214">
        <v>0</v>
      </c>
      <c r="J818" s="214">
        <v>0</v>
      </c>
      <c r="K818" s="214">
        <v>0</v>
      </c>
      <c r="L818" s="214">
        <v>0</v>
      </c>
      <c r="M818" s="214">
        <v>0</v>
      </c>
      <c r="N818" s="206">
        <v>0</v>
      </c>
      <c r="O818" s="206">
        <v>0</v>
      </c>
      <c r="P818" s="206">
        <v>0</v>
      </c>
      <c r="Q818" s="206">
        <v>0</v>
      </c>
    </row>
    <row r="819" spans="1:17" ht="24" x14ac:dyDescent="0.25">
      <c r="A819" s="303" t="s">
        <v>747</v>
      </c>
      <c r="B819" s="303" t="s">
        <v>748</v>
      </c>
      <c r="C819" s="305" t="s">
        <v>749</v>
      </c>
      <c r="D819" s="93" t="s">
        <v>185</v>
      </c>
      <c r="E819" s="87" t="s">
        <v>240</v>
      </c>
      <c r="F819" s="204">
        <v>252</v>
      </c>
      <c r="G819" s="204">
        <f t="shared" ref="G819:Q819" si="325">G820</f>
        <v>0</v>
      </c>
      <c r="H819" s="204">
        <f t="shared" si="325"/>
        <v>0</v>
      </c>
      <c r="I819" s="204">
        <v>252</v>
      </c>
      <c r="J819" s="204">
        <v>252</v>
      </c>
      <c r="K819" s="204">
        <f t="shared" si="325"/>
        <v>0</v>
      </c>
      <c r="L819" s="204">
        <f t="shared" si="325"/>
        <v>0</v>
      </c>
      <c r="M819" s="204">
        <v>252</v>
      </c>
      <c r="N819" s="205">
        <f t="shared" si="325"/>
        <v>100</v>
      </c>
      <c r="O819" s="205">
        <f t="shared" si="325"/>
        <v>0</v>
      </c>
      <c r="P819" s="205">
        <f t="shared" si="325"/>
        <v>0</v>
      </c>
      <c r="Q819" s="205">
        <f t="shared" si="325"/>
        <v>100</v>
      </c>
    </row>
    <row r="820" spans="1:17" x14ac:dyDescent="0.25">
      <c r="A820" s="304"/>
      <c r="B820" s="304"/>
      <c r="C820" s="306"/>
      <c r="D820" s="307" t="s">
        <v>610</v>
      </c>
      <c r="E820" s="360" t="s">
        <v>728</v>
      </c>
      <c r="F820" s="389">
        <v>126</v>
      </c>
      <c r="G820" s="389">
        <v>0</v>
      </c>
      <c r="H820" s="389">
        <v>0</v>
      </c>
      <c r="I820" s="389">
        <v>126</v>
      </c>
      <c r="J820" s="389">
        <v>126</v>
      </c>
      <c r="K820" s="389">
        <v>0</v>
      </c>
      <c r="L820" s="389">
        <v>0</v>
      </c>
      <c r="M820" s="389">
        <v>126</v>
      </c>
      <c r="N820" s="371">
        <f>I820/F820*100</f>
        <v>100</v>
      </c>
      <c r="O820" s="371">
        <v>0</v>
      </c>
      <c r="P820" s="371">
        <v>0</v>
      </c>
      <c r="Q820" s="371">
        <f>M820/I820*100</f>
        <v>100</v>
      </c>
    </row>
    <row r="821" spans="1:17" ht="28.5" customHeight="1" x14ac:dyDescent="0.25">
      <c r="A821" s="304"/>
      <c r="B821" s="304"/>
      <c r="C821" s="306"/>
      <c r="D821" s="350"/>
      <c r="E821" s="384"/>
      <c r="F821" s="390"/>
      <c r="G821" s="390"/>
      <c r="H821" s="390"/>
      <c r="I821" s="390"/>
      <c r="J821" s="390"/>
      <c r="K821" s="390"/>
      <c r="L821" s="390"/>
      <c r="M821" s="390"/>
      <c r="N821" s="372"/>
      <c r="O821" s="372"/>
      <c r="P821" s="372"/>
      <c r="Q821" s="372"/>
    </row>
    <row r="822" spans="1:17" ht="24" x14ac:dyDescent="0.25">
      <c r="A822" s="396" t="s">
        <v>750</v>
      </c>
      <c r="B822" s="396" t="s">
        <v>751</v>
      </c>
      <c r="C822" s="398" t="s">
        <v>752</v>
      </c>
      <c r="D822" s="93" t="s">
        <v>185</v>
      </c>
      <c r="E822" s="87" t="s">
        <v>240</v>
      </c>
      <c r="F822" s="204">
        <f>F823+F824+F825</f>
        <v>4759.7</v>
      </c>
      <c r="G822" s="204">
        <f t="shared" ref="G822:P822" si="326">G823+G824+G825</f>
        <v>0</v>
      </c>
      <c r="H822" s="204">
        <f t="shared" si="326"/>
        <v>0</v>
      </c>
      <c r="I822" s="204">
        <f t="shared" si="326"/>
        <v>4759.7</v>
      </c>
      <c r="J822" s="204">
        <f t="shared" si="326"/>
        <v>2032.6</v>
      </c>
      <c r="K822" s="204">
        <f t="shared" si="326"/>
        <v>0</v>
      </c>
      <c r="L822" s="204">
        <f t="shared" si="326"/>
        <v>0</v>
      </c>
      <c r="M822" s="204">
        <f t="shared" si="326"/>
        <v>2032.6</v>
      </c>
      <c r="N822" s="205">
        <f>J822/F822*100</f>
        <v>42.704372124293549</v>
      </c>
      <c r="O822" s="205">
        <f t="shared" si="326"/>
        <v>0</v>
      </c>
      <c r="P822" s="205">
        <f t="shared" si="326"/>
        <v>0</v>
      </c>
      <c r="Q822" s="205">
        <f>M822/I822*100</f>
        <v>42.704372124293549</v>
      </c>
    </row>
    <row r="823" spans="1:17" x14ac:dyDescent="0.25">
      <c r="A823" s="396"/>
      <c r="B823" s="396"/>
      <c r="C823" s="399"/>
      <c r="D823" s="349" t="s">
        <v>613</v>
      </c>
      <c r="E823" s="75" t="s">
        <v>732</v>
      </c>
      <c r="F823" s="214">
        <v>3134.7</v>
      </c>
      <c r="G823" s="214">
        <v>0</v>
      </c>
      <c r="H823" s="214">
        <v>0</v>
      </c>
      <c r="I823" s="214">
        <v>3134.7</v>
      </c>
      <c r="J823" s="214">
        <v>1415.8</v>
      </c>
      <c r="K823" s="214">
        <v>0</v>
      </c>
      <c r="L823" s="214">
        <v>0</v>
      </c>
      <c r="M823" s="214">
        <v>1415.8</v>
      </c>
      <c r="N823" s="206">
        <f t="shared" ref="N823:N824" si="327">J823/F823*100</f>
        <v>45.16540657798194</v>
      </c>
      <c r="O823" s="206">
        <v>0</v>
      </c>
      <c r="P823" s="206">
        <v>0</v>
      </c>
      <c r="Q823" s="206">
        <v>0</v>
      </c>
    </row>
    <row r="824" spans="1:17" x14ac:dyDescent="0.25">
      <c r="A824" s="396"/>
      <c r="B824" s="396"/>
      <c r="C824" s="399"/>
      <c r="D824" s="349"/>
      <c r="E824" s="75" t="s">
        <v>733</v>
      </c>
      <c r="F824" s="214">
        <v>1625</v>
      </c>
      <c r="G824" s="214">
        <v>0</v>
      </c>
      <c r="H824" s="214">
        <v>0</v>
      </c>
      <c r="I824" s="214">
        <v>1625</v>
      </c>
      <c r="J824" s="214">
        <v>616.79999999999995</v>
      </c>
      <c r="K824" s="214">
        <v>0</v>
      </c>
      <c r="L824" s="214">
        <v>0</v>
      </c>
      <c r="M824" s="214">
        <v>616.79999999999995</v>
      </c>
      <c r="N824" s="206">
        <f t="shared" si="327"/>
        <v>37.956923076923069</v>
      </c>
      <c r="O824" s="206">
        <v>0</v>
      </c>
      <c r="P824" s="206">
        <v>0</v>
      </c>
      <c r="Q824" s="206">
        <v>0</v>
      </c>
    </row>
    <row r="825" spans="1:17" ht="23.25" customHeight="1" x14ac:dyDescent="0.25">
      <c r="A825" s="396"/>
      <c r="B825" s="396"/>
      <c r="C825" s="400"/>
      <c r="D825" s="350"/>
      <c r="E825" s="75" t="s">
        <v>734</v>
      </c>
      <c r="F825" s="214">
        <v>0</v>
      </c>
      <c r="G825" s="214">
        <v>0</v>
      </c>
      <c r="H825" s="214">
        <v>0</v>
      </c>
      <c r="I825" s="214">
        <v>0</v>
      </c>
      <c r="J825" s="214">
        <v>0</v>
      </c>
      <c r="K825" s="214">
        <v>0</v>
      </c>
      <c r="L825" s="214">
        <v>0</v>
      </c>
      <c r="M825" s="214">
        <v>0</v>
      </c>
      <c r="N825" s="206">
        <v>0</v>
      </c>
      <c r="O825" s="206">
        <v>0</v>
      </c>
      <c r="P825" s="206">
        <v>0</v>
      </c>
      <c r="Q825" s="206">
        <v>0</v>
      </c>
    </row>
    <row r="826" spans="1:17" ht="24.75" x14ac:dyDescent="0.25">
      <c r="A826" s="312" t="s">
        <v>13</v>
      </c>
      <c r="B826" s="405" t="s">
        <v>753</v>
      </c>
      <c r="C826" s="407" t="s">
        <v>172</v>
      </c>
      <c r="D826" s="64" t="s">
        <v>185</v>
      </c>
      <c r="E826" s="64"/>
      <c r="F826" s="65">
        <f>SUM(G826:I826)</f>
        <v>138589.27000000002</v>
      </c>
      <c r="G826" s="268">
        <f t="shared" ref="G826:M826" si="328">G827</f>
        <v>34902.660000000003</v>
      </c>
      <c r="H826" s="66">
        <f t="shared" si="328"/>
        <v>36720.629999999997</v>
      </c>
      <c r="I826" s="66">
        <f t="shared" si="328"/>
        <v>66965.98000000001</v>
      </c>
      <c r="J826" s="66">
        <f>SUM(K826:M826)</f>
        <v>11249.07</v>
      </c>
      <c r="K826" s="66">
        <f t="shared" si="328"/>
        <v>1826.26</v>
      </c>
      <c r="L826" s="66">
        <f t="shared" si="328"/>
        <v>6225.74</v>
      </c>
      <c r="M826" s="66">
        <f t="shared" si="328"/>
        <v>3197.0699999999997</v>
      </c>
      <c r="N826" s="67">
        <f>J826/F826*100</f>
        <v>8.1168405028758706</v>
      </c>
      <c r="O826" s="67">
        <f>K826/G826*100</f>
        <v>5.2324378714974733</v>
      </c>
      <c r="P826" s="67">
        <f t="shared" ref="P826:Q827" si="329">L826/H826*100</f>
        <v>16.954338746366826</v>
      </c>
      <c r="Q826" s="67">
        <f t="shared" si="329"/>
        <v>4.7741704071231377</v>
      </c>
    </row>
    <row r="827" spans="1:17" x14ac:dyDescent="0.25">
      <c r="A827" s="313"/>
      <c r="B827" s="406"/>
      <c r="C827" s="408"/>
      <c r="D827" s="418" t="s">
        <v>754</v>
      </c>
      <c r="E827" s="420" t="s">
        <v>175</v>
      </c>
      <c r="F827" s="412">
        <f>F830+F840+F872+F880+F922+F910+F866</f>
        <v>138589.26999999999</v>
      </c>
      <c r="G827" s="410">
        <f>G830+G840+G872+G880+G922+G910</f>
        <v>34902.660000000003</v>
      </c>
      <c r="H827" s="412">
        <f>H830+H840+H872+H880+H922+H910</f>
        <v>36720.629999999997</v>
      </c>
      <c r="I827" s="412">
        <f>I830+I840+I872+I880+I922+I910+I866</f>
        <v>66965.98000000001</v>
      </c>
      <c r="J827" s="401">
        <f>J830+J840+J872+J880+J922+J910</f>
        <v>11249.07</v>
      </c>
      <c r="K827" s="401">
        <f>K830+K840+K872+K880+K922+K910</f>
        <v>1826.26</v>
      </c>
      <c r="L827" s="401">
        <f>L830+L840+L872+L880+L922+L910</f>
        <v>6225.74</v>
      </c>
      <c r="M827" s="401">
        <f>M830+M840+M872+M880+M922+M910</f>
        <v>3197.0699999999997</v>
      </c>
      <c r="N827" s="403">
        <f>J827/F827*100</f>
        <v>8.1168405028758723</v>
      </c>
      <c r="O827" s="403">
        <f t="shared" ref="O827" si="330">K827/G827*100</f>
        <v>5.2324378714974733</v>
      </c>
      <c r="P827" s="403">
        <f t="shared" si="329"/>
        <v>16.954338746366826</v>
      </c>
      <c r="Q827" s="403">
        <f t="shared" si="329"/>
        <v>4.7741704071231377</v>
      </c>
    </row>
    <row r="828" spans="1:17" ht="62.25" customHeight="1" x14ac:dyDescent="0.25">
      <c r="A828" s="415"/>
      <c r="B828" s="416"/>
      <c r="C828" s="417"/>
      <c r="D828" s="419"/>
      <c r="E828" s="421"/>
      <c r="F828" s="413"/>
      <c r="G828" s="411"/>
      <c r="H828" s="413"/>
      <c r="I828" s="413"/>
      <c r="J828" s="414"/>
      <c r="K828" s="402"/>
      <c r="L828" s="402"/>
      <c r="M828" s="402"/>
      <c r="N828" s="404"/>
      <c r="O828" s="404"/>
      <c r="P828" s="404"/>
      <c r="Q828" s="404"/>
    </row>
    <row r="829" spans="1:17" ht="24" x14ac:dyDescent="0.25">
      <c r="A829" s="405" t="s">
        <v>176</v>
      </c>
      <c r="B829" s="405" t="s">
        <v>755</v>
      </c>
      <c r="C829" s="407" t="s">
        <v>172</v>
      </c>
      <c r="D829" s="68" t="s">
        <v>185</v>
      </c>
      <c r="E829" s="68"/>
      <c r="F829" s="66"/>
      <c r="G829" s="268"/>
      <c r="H829" s="66"/>
      <c r="I829" s="66"/>
      <c r="J829" s="69"/>
      <c r="K829" s="69"/>
      <c r="L829" s="69"/>
      <c r="M829" s="69"/>
      <c r="N829" s="70"/>
      <c r="O829" s="70"/>
      <c r="P829" s="70"/>
      <c r="Q829" s="70"/>
    </row>
    <row r="830" spans="1:17" x14ac:dyDescent="0.25">
      <c r="A830" s="406"/>
      <c r="B830" s="406"/>
      <c r="C830" s="408"/>
      <c r="D830" s="378" t="s">
        <v>754</v>
      </c>
      <c r="E830" s="68" t="s">
        <v>240</v>
      </c>
      <c r="F830" s="66">
        <f>F834+F837</f>
        <v>22000</v>
      </c>
      <c r="G830" s="268">
        <f t="shared" ref="G830:I830" si="331">G834+G837</f>
        <v>0</v>
      </c>
      <c r="H830" s="66">
        <f t="shared" si="331"/>
        <v>0</v>
      </c>
      <c r="I830" s="66">
        <f t="shared" si="331"/>
        <v>22000</v>
      </c>
      <c r="J830" s="66">
        <f>SUM(K830:M830)</f>
        <v>176.56</v>
      </c>
      <c r="K830" s="66">
        <f>SUM(K831:K832)</f>
        <v>0</v>
      </c>
      <c r="L830" s="66">
        <f>SUM(L831:L832)</f>
        <v>0</v>
      </c>
      <c r="M830" s="66">
        <f>SUM(M831:M832)</f>
        <v>176.56</v>
      </c>
      <c r="N830" s="67">
        <f>J830/F830*100</f>
        <v>0.80254545454545456</v>
      </c>
      <c r="O830" s="67"/>
      <c r="P830" s="67">
        <v>0</v>
      </c>
      <c r="Q830" s="67">
        <f t="shared" ref="Q830:Q832" si="332">M830/I830*100</f>
        <v>0.80254545454545456</v>
      </c>
    </row>
    <row r="831" spans="1:17" x14ac:dyDescent="0.25">
      <c r="A831" s="406"/>
      <c r="B831" s="406"/>
      <c r="C831" s="408"/>
      <c r="D831" s="409"/>
      <c r="E831" s="71" t="s">
        <v>756</v>
      </c>
      <c r="F831" s="72">
        <f>SUM(G831:I831)</f>
        <v>600</v>
      </c>
      <c r="G831" s="268"/>
      <c r="H831" s="66"/>
      <c r="I831" s="66">
        <f>I835</f>
        <v>600</v>
      </c>
      <c r="J831" s="66">
        <f t="shared" ref="J831:J832" si="333">SUM(K831:M831)</f>
        <v>176.56</v>
      </c>
      <c r="K831" s="66"/>
      <c r="L831" s="66"/>
      <c r="M831" s="66">
        <f>M835</f>
        <v>176.56</v>
      </c>
      <c r="N831" s="67">
        <f t="shared" ref="N831:Q912" si="334">J831/F831*100</f>
        <v>29.426666666666669</v>
      </c>
      <c r="O831" s="67"/>
      <c r="P831" s="67"/>
      <c r="Q831" s="67">
        <f>M831/I831*100</f>
        <v>29.426666666666669</v>
      </c>
    </row>
    <row r="832" spans="1:17" ht="41.25" customHeight="1" x14ac:dyDescent="0.25">
      <c r="A832" s="406"/>
      <c r="B832" s="406"/>
      <c r="C832" s="408"/>
      <c r="D832" s="409"/>
      <c r="E832" s="71" t="s">
        <v>757</v>
      </c>
      <c r="F832" s="72">
        <f>SUM(G832:I832)</f>
        <v>21400</v>
      </c>
      <c r="G832" s="268"/>
      <c r="H832" s="66"/>
      <c r="I832" s="66">
        <f>I837</f>
        <v>21400</v>
      </c>
      <c r="J832" s="66">
        <f t="shared" si="333"/>
        <v>0</v>
      </c>
      <c r="K832" s="69"/>
      <c r="L832" s="69"/>
      <c r="M832" s="73">
        <f>M838</f>
        <v>0</v>
      </c>
      <c r="N832" s="67">
        <f t="shared" si="334"/>
        <v>0</v>
      </c>
      <c r="O832" s="67"/>
      <c r="P832" s="67"/>
      <c r="Q832" s="67">
        <f t="shared" si="332"/>
        <v>0</v>
      </c>
    </row>
    <row r="833" spans="1:17" ht="24" x14ac:dyDescent="0.25">
      <c r="A833" s="422" t="s">
        <v>245</v>
      </c>
      <c r="B833" s="422" t="s">
        <v>758</v>
      </c>
      <c r="C833" s="424" t="s">
        <v>759</v>
      </c>
      <c r="D833" s="87" t="s">
        <v>185</v>
      </c>
      <c r="E833" s="87"/>
      <c r="F833" s="74"/>
      <c r="G833" s="269"/>
      <c r="H833" s="74"/>
      <c r="I833" s="74"/>
      <c r="J833" s="69"/>
      <c r="K833" s="69"/>
      <c r="L833" s="69"/>
      <c r="M833" s="69"/>
      <c r="N833" s="67"/>
      <c r="O833" s="70"/>
      <c r="P833" s="70"/>
      <c r="Q833" s="70"/>
    </row>
    <row r="834" spans="1:17" x14ac:dyDescent="0.25">
      <c r="A834" s="423"/>
      <c r="B834" s="423"/>
      <c r="C834" s="425"/>
      <c r="D834" s="385" t="s">
        <v>754</v>
      </c>
      <c r="E834" s="87" t="s">
        <v>240</v>
      </c>
      <c r="F834" s="74">
        <f>F835</f>
        <v>600</v>
      </c>
      <c r="G834" s="269">
        <f t="shared" ref="G834:I834" si="335">G835</f>
        <v>0</v>
      </c>
      <c r="H834" s="74">
        <f t="shared" si="335"/>
        <v>0</v>
      </c>
      <c r="I834" s="74">
        <f t="shared" si="335"/>
        <v>600</v>
      </c>
      <c r="J834" s="69">
        <f>J835</f>
        <v>176.56</v>
      </c>
      <c r="K834" s="69">
        <f t="shared" ref="K834:M834" si="336">K835</f>
        <v>0</v>
      </c>
      <c r="L834" s="69">
        <f t="shared" si="336"/>
        <v>0</v>
      </c>
      <c r="M834" s="69">
        <f t="shared" si="336"/>
        <v>176.56</v>
      </c>
      <c r="N834" s="67">
        <f t="shared" si="334"/>
        <v>29.426666666666669</v>
      </c>
      <c r="O834" s="67"/>
      <c r="P834" s="67"/>
      <c r="Q834" s="67">
        <f t="shared" ref="Q834:Q835" si="337">M834/I834*100</f>
        <v>29.426666666666669</v>
      </c>
    </row>
    <row r="835" spans="1:17" x14ac:dyDescent="0.25">
      <c r="A835" s="423"/>
      <c r="B835" s="423"/>
      <c r="C835" s="425"/>
      <c r="D835" s="426"/>
      <c r="E835" s="75" t="s">
        <v>756</v>
      </c>
      <c r="F835" s="74">
        <f>SUM(G835:I835)</f>
        <v>600</v>
      </c>
      <c r="G835" s="269">
        <v>0</v>
      </c>
      <c r="H835" s="74">
        <v>0</v>
      </c>
      <c r="I835" s="74">
        <v>600</v>
      </c>
      <c r="J835" s="69">
        <f>SUM(K835:M835)</f>
        <v>176.56</v>
      </c>
      <c r="K835" s="69"/>
      <c r="L835" s="69"/>
      <c r="M835" s="69">
        <v>176.56</v>
      </c>
      <c r="N835" s="67">
        <f t="shared" si="334"/>
        <v>29.426666666666669</v>
      </c>
      <c r="O835" s="67"/>
      <c r="P835" s="67"/>
      <c r="Q835" s="67">
        <f t="shared" si="337"/>
        <v>29.426666666666669</v>
      </c>
    </row>
    <row r="836" spans="1:17" ht="24" x14ac:dyDescent="0.25">
      <c r="A836" s="422" t="s">
        <v>444</v>
      </c>
      <c r="B836" s="422" t="s">
        <v>760</v>
      </c>
      <c r="C836" s="424" t="s">
        <v>761</v>
      </c>
      <c r="D836" s="87" t="s">
        <v>185</v>
      </c>
      <c r="E836" s="87"/>
      <c r="F836" s="74"/>
      <c r="G836" s="269"/>
      <c r="H836" s="74"/>
      <c r="I836" s="74"/>
      <c r="J836" s="69"/>
      <c r="K836" s="69"/>
      <c r="L836" s="69"/>
      <c r="M836" s="69"/>
      <c r="N836" s="67"/>
      <c r="O836" s="70"/>
      <c r="P836" s="70"/>
      <c r="Q836" s="70"/>
    </row>
    <row r="837" spans="1:17" x14ac:dyDescent="0.25">
      <c r="A837" s="423"/>
      <c r="B837" s="423"/>
      <c r="C837" s="425"/>
      <c r="D837" s="385" t="s">
        <v>754</v>
      </c>
      <c r="E837" s="87" t="s">
        <v>240</v>
      </c>
      <c r="F837" s="74">
        <f>F838</f>
        <v>21400</v>
      </c>
      <c r="G837" s="269">
        <f t="shared" ref="G837:I837" si="338">G838</f>
        <v>0</v>
      </c>
      <c r="H837" s="74">
        <f t="shared" si="338"/>
        <v>0</v>
      </c>
      <c r="I837" s="74">
        <f t="shared" si="338"/>
        <v>21400</v>
      </c>
      <c r="J837" s="69">
        <f>J838</f>
        <v>0</v>
      </c>
      <c r="K837" s="69">
        <f t="shared" ref="K837:M837" si="339">K838</f>
        <v>0</v>
      </c>
      <c r="L837" s="69">
        <f t="shared" si="339"/>
        <v>0</v>
      </c>
      <c r="M837" s="69">
        <f t="shared" si="339"/>
        <v>0</v>
      </c>
      <c r="N837" s="67">
        <f t="shared" si="334"/>
        <v>0</v>
      </c>
      <c r="O837" s="67"/>
      <c r="P837" s="67"/>
      <c r="Q837" s="67">
        <f t="shared" ref="Q837:Q838" si="340">M837/I837*100</f>
        <v>0</v>
      </c>
    </row>
    <row r="838" spans="1:17" x14ac:dyDescent="0.25">
      <c r="A838" s="423"/>
      <c r="B838" s="423"/>
      <c r="C838" s="425"/>
      <c r="D838" s="426"/>
      <c r="E838" s="75" t="s">
        <v>757</v>
      </c>
      <c r="F838" s="74">
        <f>SUM(G838:I838)</f>
        <v>21400</v>
      </c>
      <c r="G838" s="269">
        <v>0</v>
      </c>
      <c r="H838" s="74">
        <v>0</v>
      </c>
      <c r="I838" s="74">
        <v>21400</v>
      </c>
      <c r="J838" s="69">
        <f>SUM(K838:M838)</f>
        <v>0</v>
      </c>
      <c r="K838" s="69"/>
      <c r="L838" s="69"/>
      <c r="M838" s="69">
        <v>0</v>
      </c>
      <c r="N838" s="67">
        <f t="shared" si="334"/>
        <v>0</v>
      </c>
      <c r="O838" s="67"/>
      <c r="P838" s="67"/>
      <c r="Q838" s="67">
        <f t="shared" si="340"/>
        <v>0</v>
      </c>
    </row>
    <row r="839" spans="1:17" ht="24" x14ac:dyDescent="0.25">
      <c r="A839" s="405" t="s">
        <v>209</v>
      </c>
      <c r="B839" s="405" t="s">
        <v>762</v>
      </c>
      <c r="C839" s="407" t="s">
        <v>172</v>
      </c>
      <c r="D839" s="87" t="s">
        <v>185</v>
      </c>
      <c r="E839" s="87"/>
      <c r="F839" s="74"/>
      <c r="G839" s="269"/>
      <c r="H839" s="74"/>
      <c r="I839" s="74"/>
      <c r="J839" s="69"/>
      <c r="K839" s="76"/>
      <c r="L839" s="76"/>
      <c r="M839" s="76"/>
      <c r="N839" s="67"/>
      <c r="O839" s="77"/>
      <c r="P839" s="77"/>
      <c r="Q839" s="77"/>
    </row>
    <row r="840" spans="1:17" x14ac:dyDescent="0.25">
      <c r="A840" s="428"/>
      <c r="B840" s="428"/>
      <c r="C840" s="408"/>
      <c r="D840" s="385"/>
      <c r="E840" s="68" t="s">
        <v>240</v>
      </c>
      <c r="F840" s="66">
        <f>SUM(G840:I840)</f>
        <v>101492.19</v>
      </c>
      <c r="G840" s="268">
        <f>SUM(G841:G849)</f>
        <v>34902.660000000003</v>
      </c>
      <c r="H840" s="66">
        <f>SUM(H841:H849)</f>
        <v>36702.49</v>
      </c>
      <c r="I840" s="66">
        <f>SUM(I841:I849)</f>
        <v>29887.040000000001</v>
      </c>
      <c r="J840" s="73">
        <f>SUM(K840:M840)</f>
        <v>11029.1</v>
      </c>
      <c r="K840" s="78">
        <f>SUM(K841:K849)</f>
        <v>1826.26</v>
      </c>
      <c r="L840" s="78">
        <f>SUM(L841:L849)</f>
        <v>6225.74</v>
      </c>
      <c r="M840" s="78">
        <f>SUM(M841:M849)</f>
        <v>2977.1</v>
      </c>
      <c r="N840" s="67">
        <f t="shared" si="334"/>
        <v>10.866944540264626</v>
      </c>
      <c r="O840" s="67">
        <f t="shared" si="334"/>
        <v>5.2324378714974733</v>
      </c>
      <c r="P840" s="67">
        <f t="shared" si="334"/>
        <v>16.962718333279295</v>
      </c>
      <c r="Q840" s="67">
        <f t="shared" si="334"/>
        <v>9.961173806439179</v>
      </c>
    </row>
    <row r="841" spans="1:17" x14ac:dyDescent="0.25">
      <c r="A841" s="428"/>
      <c r="B841" s="428"/>
      <c r="C841" s="408"/>
      <c r="D841" s="391"/>
      <c r="E841" s="71" t="s">
        <v>763</v>
      </c>
      <c r="F841" s="66">
        <f>SUM(G841:I841)</f>
        <v>10953.6</v>
      </c>
      <c r="G841" s="268">
        <f t="shared" ref="G841:H841" si="341">G852</f>
        <v>1826.26</v>
      </c>
      <c r="H841" s="66">
        <f t="shared" si="341"/>
        <v>6225.74</v>
      </c>
      <c r="I841" s="66">
        <f>I852</f>
        <v>2901.6</v>
      </c>
      <c r="J841" s="73">
        <f t="shared" ref="J841:J849" si="342">SUM(K841:M841)</f>
        <v>10953.6</v>
      </c>
      <c r="K841" s="78">
        <f>K852</f>
        <v>1826.26</v>
      </c>
      <c r="L841" s="78">
        <f t="shared" ref="L841:M841" si="343">L852</f>
        <v>6225.74</v>
      </c>
      <c r="M841" s="78">
        <f t="shared" si="343"/>
        <v>2901.6</v>
      </c>
      <c r="N841" s="67">
        <f t="shared" si="334"/>
        <v>100</v>
      </c>
      <c r="O841" s="67">
        <f t="shared" si="334"/>
        <v>100</v>
      </c>
      <c r="P841" s="67">
        <f t="shared" si="334"/>
        <v>100</v>
      </c>
      <c r="Q841" s="67">
        <f t="shared" si="334"/>
        <v>100</v>
      </c>
    </row>
    <row r="842" spans="1:17" x14ac:dyDescent="0.25">
      <c r="A842" s="428"/>
      <c r="B842" s="428"/>
      <c r="C842" s="408"/>
      <c r="D842" s="391"/>
      <c r="E842" s="71" t="s">
        <v>764</v>
      </c>
      <c r="F842" s="66">
        <f>SUM(G842:I842)</f>
        <v>2537.09</v>
      </c>
      <c r="G842" s="268">
        <f t="shared" ref="G842:I846" si="344">G855</f>
        <v>0</v>
      </c>
      <c r="H842" s="66">
        <f t="shared" si="344"/>
        <v>0</v>
      </c>
      <c r="I842" s="66">
        <f t="shared" si="344"/>
        <v>2537.09</v>
      </c>
      <c r="J842" s="73">
        <f t="shared" si="342"/>
        <v>64.069999999999993</v>
      </c>
      <c r="K842" s="78">
        <f t="shared" ref="K842:M843" si="345">K855</f>
        <v>0</v>
      </c>
      <c r="L842" s="78">
        <f t="shared" si="345"/>
        <v>0</v>
      </c>
      <c r="M842" s="78">
        <f>M855</f>
        <v>64.069999999999993</v>
      </c>
      <c r="N842" s="67"/>
      <c r="O842" s="67"/>
      <c r="P842" s="67"/>
      <c r="Q842" s="67"/>
    </row>
    <row r="843" spans="1:17" x14ac:dyDescent="0.25">
      <c r="A843" s="428"/>
      <c r="B843" s="428"/>
      <c r="C843" s="408"/>
      <c r="D843" s="391"/>
      <c r="E843" s="71" t="s">
        <v>765</v>
      </c>
      <c r="F843" s="66">
        <f>SUM(G843:I843)</f>
        <v>3675.54</v>
      </c>
      <c r="G843" s="268">
        <v>0</v>
      </c>
      <c r="H843" s="66">
        <v>0</v>
      </c>
      <c r="I843" s="66">
        <f t="shared" si="344"/>
        <v>3675.54</v>
      </c>
      <c r="J843" s="73">
        <f t="shared" si="342"/>
        <v>11.43</v>
      </c>
      <c r="K843" s="78">
        <f>K856</f>
        <v>0</v>
      </c>
      <c r="L843" s="78">
        <f t="shared" si="345"/>
        <v>0</v>
      </c>
      <c r="M843" s="78">
        <f t="shared" si="345"/>
        <v>11.43</v>
      </c>
      <c r="N843" s="67">
        <f t="shared" si="334"/>
        <v>0.31097471391958731</v>
      </c>
      <c r="O843" s="67"/>
      <c r="P843" s="67"/>
      <c r="Q843" s="67">
        <f t="shared" si="334"/>
        <v>0.31097471391958731</v>
      </c>
    </row>
    <row r="844" spans="1:17" x14ac:dyDescent="0.25">
      <c r="A844" s="428"/>
      <c r="B844" s="428"/>
      <c r="C844" s="408"/>
      <c r="D844" s="391"/>
      <c r="E844" s="71" t="s">
        <v>766</v>
      </c>
      <c r="F844" s="66">
        <f>SUM(G844:I844)</f>
        <v>18370.91</v>
      </c>
      <c r="G844" s="268"/>
      <c r="H844" s="66">
        <f>H857</f>
        <v>12600</v>
      </c>
      <c r="I844" s="66">
        <f t="shared" si="344"/>
        <v>5770.91</v>
      </c>
      <c r="J844" s="73">
        <f t="shared" si="342"/>
        <v>0</v>
      </c>
      <c r="K844" s="78">
        <f t="shared" ref="K844:L846" si="346">K857</f>
        <v>0</v>
      </c>
      <c r="L844" s="78">
        <f t="shared" si="346"/>
        <v>0</v>
      </c>
      <c r="M844" s="78">
        <f>M857</f>
        <v>0</v>
      </c>
      <c r="N844" s="67"/>
      <c r="O844" s="67"/>
      <c r="P844" s="67"/>
      <c r="Q844" s="67"/>
    </row>
    <row r="845" spans="1:17" x14ac:dyDescent="0.25">
      <c r="A845" s="428"/>
      <c r="B845" s="428"/>
      <c r="C845" s="408"/>
      <c r="D845" s="391"/>
      <c r="E845" s="71" t="s">
        <v>767</v>
      </c>
      <c r="F845" s="66">
        <f t="shared" ref="F845:F849" si="347">SUM(G845:I845)</f>
        <v>12921</v>
      </c>
      <c r="G845" s="268">
        <f t="shared" ref="G845:H846" si="348">G858</f>
        <v>0</v>
      </c>
      <c r="H845" s="66">
        <f t="shared" si="348"/>
        <v>12921</v>
      </c>
      <c r="I845" s="66">
        <f t="shared" si="344"/>
        <v>0</v>
      </c>
      <c r="J845" s="73">
        <f t="shared" si="342"/>
        <v>0</v>
      </c>
      <c r="K845" s="78">
        <f t="shared" si="346"/>
        <v>0</v>
      </c>
      <c r="L845" s="78">
        <f t="shared" si="346"/>
        <v>0</v>
      </c>
      <c r="M845" s="78">
        <f>M858</f>
        <v>0</v>
      </c>
      <c r="N845" s="67"/>
      <c r="O845" s="67"/>
      <c r="P845" s="67"/>
      <c r="Q845" s="67"/>
    </row>
    <row r="846" spans="1:17" x14ac:dyDescent="0.25">
      <c r="A846" s="428"/>
      <c r="B846" s="428"/>
      <c r="C846" s="408"/>
      <c r="D846" s="391"/>
      <c r="E846" s="71" t="s">
        <v>768</v>
      </c>
      <c r="F846" s="66">
        <f t="shared" si="347"/>
        <v>12001.9</v>
      </c>
      <c r="G846" s="268">
        <f t="shared" si="348"/>
        <v>0</v>
      </c>
      <c r="H846" s="66">
        <f t="shared" si="348"/>
        <v>0</v>
      </c>
      <c r="I846" s="66">
        <f t="shared" si="344"/>
        <v>12001.9</v>
      </c>
      <c r="J846" s="73">
        <f t="shared" si="342"/>
        <v>0</v>
      </c>
      <c r="K846" s="78">
        <f t="shared" si="346"/>
        <v>0</v>
      </c>
      <c r="L846" s="78">
        <f t="shared" si="346"/>
        <v>0</v>
      </c>
      <c r="M846" s="78">
        <f>M859</f>
        <v>0</v>
      </c>
      <c r="N846" s="67"/>
      <c r="O846" s="67"/>
      <c r="P846" s="67"/>
      <c r="Q846" s="67"/>
    </row>
    <row r="847" spans="1:17" x14ac:dyDescent="0.25">
      <c r="A847" s="428"/>
      <c r="B847" s="428"/>
      <c r="C847" s="408"/>
      <c r="D847" s="391"/>
      <c r="E847" s="75" t="s">
        <v>769</v>
      </c>
      <c r="F847" s="66">
        <f t="shared" si="347"/>
        <v>4501.75</v>
      </c>
      <c r="G847" s="268"/>
      <c r="H847" s="66">
        <f>H860</f>
        <v>4501.75</v>
      </c>
      <c r="I847" s="66"/>
      <c r="J847" s="73"/>
      <c r="K847" s="78"/>
      <c r="L847" s="78"/>
      <c r="M847" s="78"/>
      <c r="N847" s="67"/>
      <c r="O847" s="67"/>
      <c r="P847" s="67"/>
      <c r="Q847" s="67"/>
    </row>
    <row r="848" spans="1:17" x14ac:dyDescent="0.25">
      <c r="A848" s="428"/>
      <c r="B848" s="428"/>
      <c r="C848" s="408"/>
      <c r="D848" s="391"/>
      <c r="E848" s="75" t="s">
        <v>770</v>
      </c>
      <c r="F848" s="66">
        <f t="shared" si="347"/>
        <v>33530.400000000001</v>
      </c>
      <c r="G848" s="268">
        <f>G864</f>
        <v>33076.400000000001</v>
      </c>
      <c r="H848" s="66">
        <f>H864</f>
        <v>454</v>
      </c>
      <c r="I848" s="66">
        <f>I864</f>
        <v>0</v>
      </c>
      <c r="J848" s="73"/>
      <c r="K848" s="78"/>
      <c r="L848" s="78"/>
      <c r="M848" s="78"/>
      <c r="N848" s="67"/>
      <c r="O848" s="67"/>
      <c r="P848" s="67"/>
      <c r="Q848" s="67"/>
    </row>
    <row r="849" spans="1:17" x14ac:dyDescent="0.25">
      <c r="A849" s="428"/>
      <c r="B849" s="428"/>
      <c r="C849" s="408"/>
      <c r="D849" s="391"/>
      <c r="E849" s="71" t="s">
        <v>771</v>
      </c>
      <c r="F849" s="66">
        <f t="shared" si="347"/>
        <v>3000</v>
      </c>
      <c r="G849" s="268">
        <v>0</v>
      </c>
      <c r="H849" s="66">
        <v>0</v>
      </c>
      <c r="I849" s="66">
        <f>I861</f>
        <v>3000</v>
      </c>
      <c r="J849" s="73">
        <f t="shared" si="342"/>
        <v>0</v>
      </c>
      <c r="K849" s="78">
        <f>K861</f>
        <v>0</v>
      </c>
      <c r="L849" s="78">
        <f t="shared" ref="L849:M849" si="349">L861</f>
        <v>0</v>
      </c>
      <c r="M849" s="78">
        <f t="shared" si="349"/>
        <v>0</v>
      </c>
      <c r="N849" s="67">
        <f t="shared" si="334"/>
        <v>0</v>
      </c>
      <c r="O849" s="67"/>
      <c r="P849" s="67"/>
      <c r="Q849" s="67">
        <f t="shared" si="334"/>
        <v>0</v>
      </c>
    </row>
    <row r="850" spans="1:17" ht="24" x14ac:dyDescent="0.25">
      <c r="A850" s="422" t="s">
        <v>251</v>
      </c>
      <c r="B850" s="422" t="s">
        <v>772</v>
      </c>
      <c r="C850" s="424" t="s">
        <v>773</v>
      </c>
      <c r="D850" s="87" t="s">
        <v>185</v>
      </c>
      <c r="E850" s="87"/>
      <c r="F850" s="74"/>
      <c r="G850" s="269"/>
      <c r="H850" s="74"/>
      <c r="I850" s="74"/>
      <c r="J850" s="69"/>
      <c r="K850" s="76"/>
      <c r="L850" s="76"/>
      <c r="M850" s="76"/>
      <c r="N850" s="67"/>
      <c r="O850" s="77"/>
      <c r="P850" s="77"/>
      <c r="Q850" s="77"/>
    </row>
    <row r="851" spans="1:17" x14ac:dyDescent="0.25">
      <c r="A851" s="423"/>
      <c r="B851" s="423"/>
      <c r="C851" s="425"/>
      <c r="D851" s="385" t="s">
        <v>774</v>
      </c>
      <c r="E851" s="87" t="s">
        <v>240</v>
      </c>
      <c r="F851" s="74">
        <f>F852</f>
        <v>10953.6</v>
      </c>
      <c r="G851" s="269">
        <f t="shared" ref="G851:I851" si="350">G852</f>
        <v>1826.26</v>
      </c>
      <c r="H851" s="74">
        <f t="shared" si="350"/>
        <v>6225.74</v>
      </c>
      <c r="I851" s="74">
        <f t="shared" si="350"/>
        <v>2901.6</v>
      </c>
      <c r="J851" s="69">
        <f>J852</f>
        <v>10953.6</v>
      </c>
      <c r="K851" s="76">
        <f t="shared" ref="K851:M851" si="351">K852</f>
        <v>1826.26</v>
      </c>
      <c r="L851" s="76">
        <f t="shared" si="351"/>
        <v>6225.74</v>
      </c>
      <c r="M851" s="76">
        <f t="shared" si="351"/>
        <v>2901.6</v>
      </c>
      <c r="N851" s="67">
        <f t="shared" si="334"/>
        <v>100</v>
      </c>
      <c r="O851" s="67">
        <f t="shared" si="334"/>
        <v>100</v>
      </c>
      <c r="P851" s="67">
        <f t="shared" si="334"/>
        <v>100</v>
      </c>
      <c r="Q851" s="67">
        <f t="shared" si="334"/>
        <v>100</v>
      </c>
    </row>
    <row r="852" spans="1:17" x14ac:dyDescent="0.25">
      <c r="A852" s="423"/>
      <c r="B852" s="423"/>
      <c r="C852" s="425"/>
      <c r="D852" s="426"/>
      <c r="E852" s="75" t="s">
        <v>763</v>
      </c>
      <c r="F852" s="74">
        <f>SUM(G852:I852)</f>
        <v>10953.6</v>
      </c>
      <c r="G852" s="269">
        <v>1826.26</v>
      </c>
      <c r="H852" s="74">
        <v>6225.74</v>
      </c>
      <c r="I852" s="74">
        <v>2901.6</v>
      </c>
      <c r="J852" s="69">
        <f>SUM(K852:M852)</f>
        <v>10953.6</v>
      </c>
      <c r="K852" s="76">
        <v>1826.26</v>
      </c>
      <c r="L852" s="76">
        <v>6225.74</v>
      </c>
      <c r="M852" s="76">
        <v>2901.6</v>
      </c>
      <c r="N852" s="67">
        <f t="shared" si="334"/>
        <v>100</v>
      </c>
      <c r="O852" s="67">
        <f t="shared" si="334"/>
        <v>100</v>
      </c>
      <c r="P852" s="67">
        <f t="shared" si="334"/>
        <v>100</v>
      </c>
      <c r="Q852" s="67">
        <f t="shared" si="334"/>
        <v>100</v>
      </c>
    </row>
    <row r="853" spans="1:17" ht="24" x14ac:dyDescent="0.25">
      <c r="A853" s="422" t="s">
        <v>259</v>
      </c>
      <c r="B853" s="422" t="s">
        <v>775</v>
      </c>
      <c r="C853" s="424" t="s">
        <v>776</v>
      </c>
      <c r="D853" s="87" t="s">
        <v>185</v>
      </c>
      <c r="E853" s="87"/>
      <c r="F853" s="74"/>
      <c r="G853" s="269"/>
      <c r="H853" s="74"/>
      <c r="I853" s="74"/>
      <c r="J853" s="69"/>
      <c r="K853" s="76"/>
      <c r="L853" s="76"/>
      <c r="M853" s="76"/>
      <c r="N853" s="67"/>
      <c r="O853" s="77"/>
      <c r="P853" s="77"/>
      <c r="Q853" s="77"/>
    </row>
    <row r="854" spans="1:17" x14ac:dyDescent="0.25">
      <c r="A854" s="423"/>
      <c r="B854" s="423"/>
      <c r="C854" s="425"/>
      <c r="D854" s="385" t="s">
        <v>777</v>
      </c>
      <c r="E854" s="87" t="s">
        <v>240</v>
      </c>
      <c r="F854" s="74">
        <f>SUM(G854:I854)</f>
        <v>57008.19</v>
      </c>
      <c r="G854" s="269">
        <f>SUM(G855:G861)</f>
        <v>0</v>
      </c>
      <c r="H854" s="74">
        <f>SUM(H855:H861)</f>
        <v>30022.75</v>
      </c>
      <c r="I854" s="74">
        <f>SUM(I855:I861)</f>
        <v>26985.440000000002</v>
      </c>
      <c r="J854" s="69">
        <f>SUM(K854:M854)</f>
        <v>75.5</v>
      </c>
      <c r="K854" s="76">
        <f>SUM(K855:K861)</f>
        <v>0</v>
      </c>
      <c r="L854" s="76">
        <f>SUM(L855:L861)</f>
        <v>0</v>
      </c>
      <c r="M854" s="76">
        <f>SUM(M855:M861)</f>
        <v>75.5</v>
      </c>
      <c r="N854" s="67">
        <f t="shared" si="334"/>
        <v>0.13243711122910587</v>
      </c>
      <c r="O854" s="67"/>
      <c r="P854" s="67"/>
      <c r="Q854" s="67">
        <f t="shared" ref="Q854:Q861" si="352">M854/I854*100</f>
        <v>0.27978050385689468</v>
      </c>
    </row>
    <row r="855" spans="1:17" x14ac:dyDescent="0.25">
      <c r="A855" s="423"/>
      <c r="B855" s="423"/>
      <c r="C855" s="425"/>
      <c r="D855" s="391"/>
      <c r="E855" s="75" t="s">
        <v>764</v>
      </c>
      <c r="F855" s="74">
        <f>SUM(G855:I855)</f>
        <v>2537.09</v>
      </c>
      <c r="G855" s="269"/>
      <c r="H855" s="74"/>
      <c r="I855" s="74">
        <v>2537.09</v>
      </c>
      <c r="J855" s="69">
        <f>SUM(K855:M855)</f>
        <v>64.069999999999993</v>
      </c>
      <c r="K855" s="76"/>
      <c r="L855" s="76"/>
      <c r="M855" s="76">
        <v>64.069999999999993</v>
      </c>
      <c r="N855" s="67"/>
      <c r="O855" s="67"/>
      <c r="P855" s="67"/>
      <c r="Q855" s="67"/>
    </row>
    <row r="856" spans="1:17" x14ac:dyDescent="0.25">
      <c r="A856" s="423"/>
      <c r="B856" s="423"/>
      <c r="C856" s="425"/>
      <c r="D856" s="391"/>
      <c r="E856" s="75" t="s">
        <v>765</v>
      </c>
      <c r="F856" s="74">
        <f>SUM(G856:I856)</f>
        <v>3675.54</v>
      </c>
      <c r="G856" s="269">
        <v>0</v>
      </c>
      <c r="H856" s="74">
        <v>0</v>
      </c>
      <c r="I856" s="74">
        <v>3675.54</v>
      </c>
      <c r="J856" s="69">
        <f>SUM(K856:M856)</f>
        <v>11.43</v>
      </c>
      <c r="K856" s="76"/>
      <c r="L856" s="76"/>
      <c r="M856" s="76">
        <v>11.43</v>
      </c>
      <c r="N856" s="67">
        <f>J856/F856*100</f>
        <v>0.31097471391958731</v>
      </c>
      <c r="O856" s="67"/>
      <c r="P856" s="67"/>
      <c r="Q856" s="67">
        <f t="shared" si="352"/>
        <v>0.31097471391958731</v>
      </c>
    </row>
    <row r="857" spans="1:17" x14ac:dyDescent="0.25">
      <c r="A857" s="423"/>
      <c r="B857" s="423"/>
      <c r="C857" s="425"/>
      <c r="D857" s="391"/>
      <c r="E857" s="75" t="s">
        <v>766</v>
      </c>
      <c r="F857" s="74">
        <f>SUM(G857:I857)</f>
        <v>18370.91</v>
      </c>
      <c r="G857" s="269"/>
      <c r="H857" s="74">
        <v>12600</v>
      </c>
      <c r="I857" s="74">
        <v>5770.91</v>
      </c>
      <c r="J857" s="69">
        <f>SUM(K857:M857)</f>
        <v>0</v>
      </c>
      <c r="K857" s="76"/>
      <c r="L857" s="76">
        <v>0</v>
      </c>
      <c r="M857" s="76">
        <v>0</v>
      </c>
      <c r="N857" s="67"/>
      <c r="O857" s="67"/>
      <c r="P857" s="67"/>
      <c r="Q857" s="67"/>
    </row>
    <row r="858" spans="1:17" x14ac:dyDescent="0.25">
      <c r="A858" s="423"/>
      <c r="B858" s="423"/>
      <c r="C858" s="425"/>
      <c r="D858" s="391"/>
      <c r="E858" s="75" t="s">
        <v>767</v>
      </c>
      <c r="F858" s="74">
        <f t="shared" ref="F858:F860" si="353">SUM(G858:I858)</f>
        <v>12921</v>
      </c>
      <c r="G858" s="269">
        <v>0</v>
      </c>
      <c r="H858" s="74">
        <v>12921</v>
      </c>
      <c r="I858" s="74">
        <v>0</v>
      </c>
      <c r="J858" s="69">
        <f t="shared" ref="J858:J859" si="354">SUM(K858:M858)</f>
        <v>0</v>
      </c>
      <c r="K858" s="76">
        <v>0</v>
      </c>
      <c r="L858" s="76">
        <v>0</v>
      </c>
      <c r="M858" s="76">
        <v>0</v>
      </c>
      <c r="N858" s="67"/>
      <c r="O858" s="67"/>
      <c r="P858" s="67"/>
      <c r="Q858" s="67"/>
    </row>
    <row r="859" spans="1:17" x14ac:dyDescent="0.25">
      <c r="A859" s="423"/>
      <c r="B859" s="423"/>
      <c r="C859" s="425"/>
      <c r="D859" s="391"/>
      <c r="E859" s="75" t="s">
        <v>768</v>
      </c>
      <c r="F859" s="74">
        <f t="shared" si="353"/>
        <v>12001.9</v>
      </c>
      <c r="G859" s="269">
        <v>0</v>
      </c>
      <c r="H859" s="74">
        <v>0</v>
      </c>
      <c r="I859" s="74">
        <v>12001.9</v>
      </c>
      <c r="J859" s="69">
        <f t="shared" si="354"/>
        <v>0</v>
      </c>
      <c r="K859" s="76">
        <v>0</v>
      </c>
      <c r="L859" s="76">
        <v>0</v>
      </c>
      <c r="M859" s="76">
        <v>0</v>
      </c>
      <c r="N859" s="67"/>
      <c r="O859" s="67"/>
      <c r="P859" s="67"/>
      <c r="Q859" s="67"/>
    </row>
    <row r="860" spans="1:17" x14ac:dyDescent="0.25">
      <c r="A860" s="423"/>
      <c r="B860" s="423"/>
      <c r="C860" s="425"/>
      <c r="D860" s="391"/>
      <c r="E860" s="75" t="s">
        <v>769</v>
      </c>
      <c r="F860" s="74">
        <f t="shared" si="353"/>
        <v>4501.75</v>
      </c>
      <c r="G860" s="269"/>
      <c r="H860" s="74">
        <v>4501.75</v>
      </c>
      <c r="I860" s="74"/>
      <c r="J860" s="69"/>
      <c r="K860" s="76"/>
      <c r="L860" s="76"/>
      <c r="M860" s="76"/>
      <c r="N860" s="67"/>
      <c r="O860" s="67"/>
      <c r="P860" s="67"/>
      <c r="Q860" s="67"/>
    </row>
    <row r="861" spans="1:17" x14ac:dyDescent="0.25">
      <c r="A861" s="423"/>
      <c r="B861" s="423"/>
      <c r="C861" s="425"/>
      <c r="D861" s="426"/>
      <c r="E861" s="75" t="s">
        <v>771</v>
      </c>
      <c r="F861" s="74">
        <f>SUM(G861:I861)</f>
        <v>3000</v>
      </c>
      <c r="G861" s="269">
        <v>0</v>
      </c>
      <c r="H861" s="74">
        <v>0</v>
      </c>
      <c r="I861" s="74">
        <v>3000</v>
      </c>
      <c r="J861" s="69">
        <f>SUM(K861:M861)</f>
        <v>0</v>
      </c>
      <c r="K861" s="76"/>
      <c r="L861" s="76"/>
      <c r="M861" s="76">
        <v>0</v>
      </c>
      <c r="N861" s="67">
        <f t="shared" si="334"/>
        <v>0</v>
      </c>
      <c r="O861" s="67"/>
      <c r="P861" s="67"/>
      <c r="Q861" s="67">
        <f t="shared" si="352"/>
        <v>0</v>
      </c>
    </row>
    <row r="862" spans="1:17" ht="24" x14ac:dyDescent="0.25">
      <c r="A862" s="422" t="s">
        <v>268</v>
      </c>
      <c r="B862" s="422" t="s">
        <v>778</v>
      </c>
      <c r="C862" s="422" t="s">
        <v>779</v>
      </c>
      <c r="D862" s="87" t="s">
        <v>185</v>
      </c>
      <c r="E862" s="87"/>
      <c r="F862" s="74"/>
      <c r="G862" s="269"/>
      <c r="H862" s="74"/>
      <c r="I862" s="74"/>
      <c r="J862" s="69"/>
      <c r="K862" s="76"/>
      <c r="L862" s="76"/>
      <c r="M862" s="76"/>
      <c r="N862" s="67"/>
      <c r="O862" s="77"/>
      <c r="P862" s="77"/>
      <c r="Q862" s="77"/>
    </row>
    <row r="863" spans="1:17" x14ac:dyDescent="0.25">
      <c r="A863" s="423"/>
      <c r="B863" s="423"/>
      <c r="C863" s="427"/>
      <c r="D863" s="385" t="s">
        <v>777</v>
      </c>
      <c r="E863" s="87" t="s">
        <v>240</v>
      </c>
      <c r="F863" s="74">
        <f>F864</f>
        <v>33530.400000000001</v>
      </c>
      <c r="G863" s="269">
        <f t="shared" ref="G863:I863" si="355">G864</f>
        <v>33076.400000000001</v>
      </c>
      <c r="H863" s="74">
        <f t="shared" si="355"/>
        <v>454</v>
      </c>
      <c r="I863" s="74">
        <f t="shared" si="355"/>
        <v>0</v>
      </c>
      <c r="J863" s="69">
        <f>J864</f>
        <v>0</v>
      </c>
      <c r="K863" s="76">
        <f t="shared" ref="K863:M863" si="356">K864</f>
        <v>0</v>
      </c>
      <c r="L863" s="76">
        <f t="shared" si="356"/>
        <v>0</v>
      </c>
      <c r="M863" s="76">
        <f t="shared" si="356"/>
        <v>0</v>
      </c>
      <c r="N863" s="67">
        <f t="shared" ref="N863:Q864" si="357">J863/F863*100</f>
        <v>0</v>
      </c>
      <c r="O863" s="67">
        <f t="shared" si="357"/>
        <v>0</v>
      </c>
      <c r="P863" s="67">
        <f t="shared" si="357"/>
        <v>0</v>
      </c>
      <c r="Q863" s="79" t="e">
        <f t="shared" si="357"/>
        <v>#DIV/0!</v>
      </c>
    </row>
    <row r="864" spans="1:17" x14ac:dyDescent="0.25">
      <c r="A864" s="423"/>
      <c r="B864" s="423"/>
      <c r="C864" s="427"/>
      <c r="D864" s="426"/>
      <c r="E864" s="75" t="s">
        <v>770</v>
      </c>
      <c r="F864" s="74">
        <f>SUM(G864:I864)</f>
        <v>33530.400000000001</v>
      </c>
      <c r="G864" s="269">
        <v>33076.400000000001</v>
      </c>
      <c r="H864" s="74">
        <v>454</v>
      </c>
      <c r="I864" s="74">
        <v>0</v>
      </c>
      <c r="J864" s="69">
        <f>SUM(K864:M864)</f>
        <v>0</v>
      </c>
      <c r="K864" s="76">
        <v>0</v>
      </c>
      <c r="L864" s="76">
        <v>0</v>
      </c>
      <c r="M864" s="76">
        <v>0</v>
      </c>
      <c r="N864" s="67">
        <f t="shared" si="357"/>
        <v>0</v>
      </c>
      <c r="O864" s="67">
        <f t="shared" si="357"/>
        <v>0</v>
      </c>
      <c r="P864" s="67">
        <f t="shared" si="357"/>
        <v>0</v>
      </c>
      <c r="Q864" s="79" t="e">
        <f t="shared" si="357"/>
        <v>#DIV/0!</v>
      </c>
    </row>
    <row r="865" spans="1:17" ht="24" x14ac:dyDescent="0.25">
      <c r="A865" s="405" t="s">
        <v>221</v>
      </c>
      <c r="B865" s="405" t="s">
        <v>780</v>
      </c>
      <c r="C865" s="407" t="s">
        <v>172</v>
      </c>
      <c r="D865" s="87" t="s">
        <v>185</v>
      </c>
      <c r="E865" s="87"/>
      <c r="F865" s="74"/>
      <c r="G865" s="269"/>
      <c r="H865" s="74"/>
      <c r="I865" s="74"/>
      <c r="J865" s="69"/>
      <c r="K865" s="76"/>
      <c r="L865" s="76"/>
      <c r="M865" s="76"/>
      <c r="N865" s="67"/>
      <c r="O865" s="77"/>
      <c r="P865" s="77"/>
      <c r="Q865" s="77"/>
    </row>
    <row r="866" spans="1:17" x14ac:dyDescent="0.25">
      <c r="A866" s="428"/>
      <c r="B866" s="406"/>
      <c r="C866" s="408"/>
      <c r="D866" s="385" t="s">
        <v>406</v>
      </c>
      <c r="E866" s="68" t="s">
        <v>240</v>
      </c>
      <c r="F866" s="66">
        <f>SUM(G866:I866)</f>
        <v>7000</v>
      </c>
      <c r="G866" s="268">
        <f t="shared" ref="G866:H866" si="358">G867</f>
        <v>0</v>
      </c>
      <c r="H866" s="66">
        <f t="shared" si="358"/>
        <v>0</v>
      </c>
      <c r="I866" s="66">
        <f>I867</f>
        <v>7000</v>
      </c>
      <c r="J866" s="73">
        <f>SUM(K866:M866)</f>
        <v>0</v>
      </c>
      <c r="K866" s="78">
        <f t="shared" ref="K866:L866" si="359">K867</f>
        <v>0</v>
      </c>
      <c r="L866" s="78">
        <f t="shared" si="359"/>
        <v>0</v>
      </c>
      <c r="M866" s="78">
        <f>M867</f>
        <v>0</v>
      </c>
      <c r="N866" s="67">
        <f t="shared" ref="N866" si="360">J866/F866*100</f>
        <v>0</v>
      </c>
      <c r="O866" s="67"/>
      <c r="P866" s="67"/>
      <c r="Q866" s="67">
        <f t="shared" ref="Q866" si="361">M866/I866*100</f>
        <v>0</v>
      </c>
    </row>
    <row r="867" spans="1:17" x14ac:dyDescent="0.25">
      <c r="A867" s="428"/>
      <c r="B867" s="406"/>
      <c r="C867" s="408"/>
      <c r="D867" s="391"/>
      <c r="E867" s="75" t="s">
        <v>781</v>
      </c>
      <c r="F867" s="66">
        <f>SUM(G867:I867)</f>
        <v>7000</v>
      </c>
      <c r="G867" s="268">
        <f t="shared" ref="G867:H867" si="362">G870</f>
        <v>0</v>
      </c>
      <c r="H867" s="66">
        <f t="shared" si="362"/>
        <v>0</v>
      </c>
      <c r="I867" s="66">
        <f>I870</f>
        <v>7000</v>
      </c>
      <c r="J867" s="73">
        <f>SUM(K867:M867)</f>
        <v>0</v>
      </c>
      <c r="K867" s="78">
        <f t="shared" ref="K867:L867" si="363">K870</f>
        <v>0</v>
      </c>
      <c r="L867" s="78">
        <f t="shared" si="363"/>
        <v>0</v>
      </c>
      <c r="M867" s="78">
        <f>M870</f>
        <v>0</v>
      </c>
      <c r="N867" s="67"/>
      <c r="O867" s="67"/>
      <c r="P867" s="67"/>
      <c r="Q867" s="67"/>
    </row>
    <row r="868" spans="1:17" ht="24" x14ac:dyDescent="0.25">
      <c r="A868" s="422" t="s">
        <v>276</v>
      </c>
      <c r="B868" s="422" t="s">
        <v>782</v>
      </c>
      <c r="C868" s="424"/>
      <c r="D868" s="87" t="s">
        <v>185</v>
      </c>
      <c r="E868" s="87"/>
      <c r="F868" s="74"/>
      <c r="G868" s="269"/>
      <c r="H868" s="74"/>
      <c r="I868" s="74"/>
      <c r="J868" s="69"/>
      <c r="K868" s="76"/>
      <c r="L868" s="76"/>
      <c r="M868" s="76"/>
      <c r="N868" s="67"/>
      <c r="O868" s="77"/>
      <c r="P868" s="77"/>
      <c r="Q868" s="77"/>
    </row>
    <row r="869" spans="1:17" x14ac:dyDescent="0.25">
      <c r="A869" s="423"/>
      <c r="B869" s="423"/>
      <c r="C869" s="425"/>
      <c r="D869" s="385" t="s">
        <v>379</v>
      </c>
      <c r="E869" s="87" t="s">
        <v>240</v>
      </c>
      <c r="F869" s="74">
        <f>SUM(G869:I869)</f>
        <v>7000</v>
      </c>
      <c r="G869" s="269">
        <f>SUM(G870:G870)</f>
        <v>0</v>
      </c>
      <c r="H869" s="74">
        <f>SUM(H870:H870)</f>
        <v>0</v>
      </c>
      <c r="I869" s="74">
        <f>SUM(I870:I870)</f>
        <v>7000</v>
      </c>
      <c r="J869" s="69">
        <f>SUM(K869:M869)</f>
        <v>0</v>
      </c>
      <c r="K869" s="76">
        <f t="shared" ref="K869:L869" si="364">K870</f>
        <v>0</v>
      </c>
      <c r="L869" s="76">
        <f t="shared" si="364"/>
        <v>0</v>
      </c>
      <c r="M869" s="76">
        <f>M870</f>
        <v>0</v>
      </c>
      <c r="N869" s="67">
        <f t="shared" ref="N869" si="365">J869/F869*100</f>
        <v>0</v>
      </c>
      <c r="O869" s="67"/>
      <c r="P869" s="67"/>
      <c r="Q869" s="67">
        <f t="shared" ref="Q869" si="366">M869/I869*100</f>
        <v>0</v>
      </c>
    </row>
    <row r="870" spans="1:17" ht="50.25" customHeight="1" x14ac:dyDescent="0.25">
      <c r="A870" s="423"/>
      <c r="B870" s="423"/>
      <c r="C870" s="425"/>
      <c r="D870" s="391"/>
      <c r="E870" s="75" t="s">
        <v>781</v>
      </c>
      <c r="F870" s="74">
        <f>SUM(G870:I870)</f>
        <v>7000</v>
      </c>
      <c r="G870" s="269"/>
      <c r="H870" s="74"/>
      <c r="I870" s="74">
        <v>7000</v>
      </c>
      <c r="J870" s="69">
        <f>SUM(K870:M870)</f>
        <v>0</v>
      </c>
      <c r="K870" s="76"/>
      <c r="L870" s="76"/>
      <c r="M870" s="76">
        <v>0</v>
      </c>
      <c r="N870" s="67"/>
      <c r="O870" s="67"/>
      <c r="P870" s="67"/>
      <c r="Q870" s="67"/>
    </row>
    <row r="871" spans="1:17" ht="24" x14ac:dyDescent="0.25">
      <c r="A871" s="405" t="s">
        <v>285</v>
      </c>
      <c r="B871" s="405" t="s">
        <v>783</v>
      </c>
      <c r="C871" s="407" t="s">
        <v>172</v>
      </c>
      <c r="D871" s="87" t="s">
        <v>185</v>
      </c>
      <c r="E871" s="87"/>
      <c r="F871" s="74"/>
      <c r="G871" s="269"/>
      <c r="H871" s="74"/>
      <c r="I871" s="74"/>
      <c r="J871" s="69"/>
      <c r="K871" s="76"/>
      <c r="L871" s="76"/>
      <c r="M871" s="76"/>
      <c r="N871" s="67"/>
      <c r="O871" s="77"/>
      <c r="P871" s="77"/>
      <c r="Q871" s="77"/>
    </row>
    <row r="872" spans="1:17" x14ac:dyDescent="0.25">
      <c r="A872" s="428"/>
      <c r="B872" s="406"/>
      <c r="C872" s="408"/>
      <c r="D872" s="385" t="s">
        <v>406</v>
      </c>
      <c r="E872" s="68" t="s">
        <v>240</v>
      </c>
      <c r="F872" s="66">
        <f>F876</f>
        <v>500</v>
      </c>
      <c r="G872" s="268">
        <f t="shared" ref="G872:I873" si="367">G876</f>
        <v>0</v>
      </c>
      <c r="H872" s="66">
        <f t="shared" si="367"/>
        <v>0</v>
      </c>
      <c r="I872" s="66">
        <f t="shared" si="367"/>
        <v>500</v>
      </c>
      <c r="J872" s="73">
        <f>SUM(K872:M872)</f>
        <v>0</v>
      </c>
      <c r="K872" s="78">
        <f t="shared" ref="K872:M872" si="368">K874</f>
        <v>0</v>
      </c>
      <c r="L872" s="78">
        <f t="shared" si="368"/>
        <v>0</v>
      </c>
      <c r="M872" s="78">
        <f t="shared" si="368"/>
        <v>0</v>
      </c>
      <c r="N872" s="67">
        <f t="shared" si="334"/>
        <v>0</v>
      </c>
      <c r="O872" s="67"/>
      <c r="P872" s="67"/>
      <c r="Q872" s="67">
        <f t="shared" ref="Q872:Q874" si="369">M872/I872*100</f>
        <v>0</v>
      </c>
    </row>
    <row r="873" spans="1:17" x14ac:dyDescent="0.25">
      <c r="A873" s="428"/>
      <c r="B873" s="406"/>
      <c r="C873" s="408"/>
      <c r="D873" s="391"/>
      <c r="E873" s="71" t="s">
        <v>784</v>
      </c>
      <c r="F873" s="66">
        <f>SUM(G873:I873)</f>
        <v>0</v>
      </c>
      <c r="G873" s="268">
        <f t="shared" si="367"/>
        <v>0</v>
      </c>
      <c r="H873" s="66">
        <f t="shared" si="367"/>
        <v>0</v>
      </c>
      <c r="I873" s="66">
        <f>I877</f>
        <v>0</v>
      </c>
      <c r="J873" s="73">
        <f>SUM(K873:M873)</f>
        <v>0</v>
      </c>
      <c r="K873" s="78">
        <f t="shared" ref="K873:L873" si="370">K877</f>
        <v>0</v>
      </c>
      <c r="L873" s="78">
        <f t="shared" si="370"/>
        <v>0</v>
      </c>
      <c r="M873" s="78">
        <f>M877</f>
        <v>0</v>
      </c>
      <c r="N873" s="67"/>
      <c r="O873" s="67"/>
      <c r="P873" s="67"/>
      <c r="Q873" s="67"/>
    </row>
    <row r="874" spans="1:17" ht="30" customHeight="1" x14ac:dyDescent="0.25">
      <c r="A874" s="428"/>
      <c r="B874" s="406"/>
      <c r="C874" s="408"/>
      <c r="D874" s="391"/>
      <c r="E874" s="71" t="s">
        <v>785</v>
      </c>
      <c r="F874" s="66">
        <v>500</v>
      </c>
      <c r="G874" s="268">
        <v>0</v>
      </c>
      <c r="H874" s="66">
        <v>0</v>
      </c>
      <c r="I874" s="66">
        <v>500</v>
      </c>
      <c r="J874" s="73">
        <f>SUM(K874:M874)</f>
        <v>0</v>
      </c>
      <c r="K874" s="78"/>
      <c r="L874" s="78"/>
      <c r="M874" s="78">
        <f>M878</f>
        <v>0</v>
      </c>
      <c r="N874" s="67">
        <f t="shared" si="334"/>
        <v>0</v>
      </c>
      <c r="O874" s="67"/>
      <c r="P874" s="67"/>
      <c r="Q874" s="67">
        <f t="shared" si="369"/>
        <v>0</v>
      </c>
    </row>
    <row r="875" spans="1:17" ht="24" x14ac:dyDescent="0.25">
      <c r="A875" s="422" t="s">
        <v>294</v>
      </c>
      <c r="B875" s="422" t="s">
        <v>786</v>
      </c>
      <c r="C875" s="424" t="s">
        <v>787</v>
      </c>
      <c r="D875" s="87" t="s">
        <v>185</v>
      </c>
      <c r="E875" s="87"/>
      <c r="F875" s="74"/>
      <c r="G875" s="269"/>
      <c r="H875" s="74"/>
      <c r="I875" s="74"/>
      <c r="J875" s="69"/>
      <c r="K875" s="76"/>
      <c r="L875" s="76"/>
      <c r="M875" s="76"/>
      <c r="N875" s="67"/>
      <c r="O875" s="77"/>
      <c r="P875" s="77"/>
      <c r="Q875" s="77"/>
    </row>
    <row r="876" spans="1:17" x14ac:dyDescent="0.25">
      <c r="A876" s="423"/>
      <c r="B876" s="423"/>
      <c r="C876" s="425"/>
      <c r="D876" s="385" t="s">
        <v>777</v>
      </c>
      <c r="E876" s="87" t="s">
        <v>240</v>
      </c>
      <c r="F876" s="74">
        <f>SUM(G876:I876)</f>
        <v>500</v>
      </c>
      <c r="G876" s="269">
        <f t="shared" ref="G876:H876" si="371">SUM(G877:G878)</f>
        <v>0</v>
      </c>
      <c r="H876" s="74">
        <f t="shared" si="371"/>
        <v>0</v>
      </c>
      <c r="I876" s="74">
        <f>SUM(I877:I878)</f>
        <v>500</v>
      </c>
      <c r="J876" s="69">
        <f>J878</f>
        <v>0</v>
      </c>
      <c r="K876" s="76">
        <f t="shared" ref="K876:M876" si="372">K878</f>
        <v>0</v>
      </c>
      <c r="L876" s="76">
        <f t="shared" si="372"/>
        <v>0</v>
      </c>
      <c r="M876" s="76">
        <f t="shared" si="372"/>
        <v>0</v>
      </c>
      <c r="N876" s="67">
        <f t="shared" si="334"/>
        <v>0</v>
      </c>
      <c r="O876" s="67"/>
      <c r="P876" s="67"/>
      <c r="Q876" s="67">
        <f t="shared" ref="Q876:Q878" si="373">M876/I876*100</f>
        <v>0</v>
      </c>
    </row>
    <row r="877" spans="1:17" x14ac:dyDescent="0.25">
      <c r="A877" s="423"/>
      <c r="B877" s="423"/>
      <c r="C877" s="425"/>
      <c r="D877" s="391"/>
      <c r="E877" s="75" t="s">
        <v>784</v>
      </c>
      <c r="F877" s="74">
        <f>SUM(G877:I877)</f>
        <v>0</v>
      </c>
      <c r="G877" s="269"/>
      <c r="H877" s="74"/>
      <c r="I877" s="74">
        <v>0</v>
      </c>
      <c r="J877" s="69"/>
      <c r="K877" s="76"/>
      <c r="L877" s="76"/>
      <c r="M877" s="76"/>
      <c r="N877" s="67"/>
      <c r="O877" s="67"/>
      <c r="P877" s="67"/>
      <c r="Q877" s="67"/>
    </row>
    <row r="878" spans="1:17" x14ac:dyDescent="0.25">
      <c r="A878" s="423"/>
      <c r="B878" s="423"/>
      <c r="C878" s="425"/>
      <c r="D878" s="391"/>
      <c r="E878" s="75" t="s">
        <v>785</v>
      </c>
      <c r="F878" s="74">
        <f>SUM(G878:I878)</f>
        <v>500</v>
      </c>
      <c r="G878" s="269">
        <v>0</v>
      </c>
      <c r="H878" s="74">
        <v>0</v>
      </c>
      <c r="I878" s="74">
        <v>500</v>
      </c>
      <c r="J878" s="69">
        <f>SUM(K878:M878)</f>
        <v>0</v>
      </c>
      <c r="K878" s="76"/>
      <c r="L878" s="76"/>
      <c r="M878" s="76">
        <v>0</v>
      </c>
      <c r="N878" s="67">
        <f t="shared" si="334"/>
        <v>0</v>
      </c>
      <c r="O878" s="67"/>
      <c r="P878" s="67"/>
      <c r="Q878" s="67">
        <f t="shared" si="373"/>
        <v>0</v>
      </c>
    </row>
    <row r="879" spans="1:17" ht="24" x14ac:dyDescent="0.25">
      <c r="A879" s="405" t="s">
        <v>788</v>
      </c>
      <c r="B879" s="405" t="s">
        <v>789</v>
      </c>
      <c r="C879" s="407" t="s">
        <v>172</v>
      </c>
      <c r="D879" s="87" t="s">
        <v>185</v>
      </c>
      <c r="E879" s="87"/>
      <c r="F879" s="74"/>
      <c r="G879" s="269"/>
      <c r="H879" s="74"/>
      <c r="I879" s="74"/>
      <c r="J879" s="69"/>
      <c r="K879" s="76"/>
      <c r="L879" s="76"/>
      <c r="M879" s="76"/>
      <c r="N879" s="67"/>
      <c r="O879" s="77"/>
      <c r="P879" s="77"/>
      <c r="Q879" s="77"/>
    </row>
    <row r="880" spans="1:17" x14ac:dyDescent="0.25">
      <c r="A880" s="428"/>
      <c r="B880" s="406"/>
      <c r="C880" s="408"/>
      <c r="D880" s="385"/>
      <c r="E880" s="68" t="s">
        <v>240</v>
      </c>
      <c r="F880" s="66">
        <f>F889+F892+F895+F898+F901+F904+F907</f>
        <v>103</v>
      </c>
      <c r="G880" s="268">
        <f t="shared" ref="G880:I880" si="374">G889+G892+G895+G898+G901+G904+G907</f>
        <v>0</v>
      </c>
      <c r="H880" s="66">
        <f t="shared" si="374"/>
        <v>0</v>
      </c>
      <c r="I880" s="66">
        <f t="shared" si="374"/>
        <v>103</v>
      </c>
      <c r="J880" s="73">
        <f>SUM(K880:M880)</f>
        <v>27.47</v>
      </c>
      <c r="K880" s="78"/>
      <c r="L880" s="78"/>
      <c r="M880" s="78">
        <f>SUM(M881:M887)</f>
        <v>27.47</v>
      </c>
      <c r="N880" s="67">
        <f t="shared" si="334"/>
        <v>26.669902912621357</v>
      </c>
      <c r="O880" s="67"/>
      <c r="P880" s="67"/>
      <c r="Q880" s="67">
        <f t="shared" ref="Q880:Q928" si="375">M880/I880*100</f>
        <v>26.669902912621357</v>
      </c>
    </row>
    <row r="881" spans="1:17" x14ac:dyDescent="0.25">
      <c r="A881" s="428"/>
      <c r="B881" s="406"/>
      <c r="C881" s="408"/>
      <c r="D881" s="391"/>
      <c r="E881" s="71" t="s">
        <v>790</v>
      </c>
      <c r="F881" s="66">
        <f>SUM(G881:I881)</f>
        <v>22</v>
      </c>
      <c r="G881" s="268">
        <v>0</v>
      </c>
      <c r="H881" s="66">
        <v>0</v>
      </c>
      <c r="I881" s="66">
        <f>I890</f>
        <v>22</v>
      </c>
      <c r="J881" s="73">
        <f t="shared" ref="J881:J887" si="376">SUM(K881:M881)</f>
        <v>21.73</v>
      </c>
      <c r="K881" s="78"/>
      <c r="L881" s="78"/>
      <c r="M881" s="78">
        <f>M890</f>
        <v>21.73</v>
      </c>
      <c r="N881" s="67">
        <f t="shared" si="334"/>
        <v>98.77272727272728</v>
      </c>
      <c r="O881" s="67"/>
      <c r="P881" s="67"/>
      <c r="Q881" s="67">
        <f t="shared" si="375"/>
        <v>98.77272727272728</v>
      </c>
    </row>
    <row r="882" spans="1:17" x14ac:dyDescent="0.25">
      <c r="A882" s="428"/>
      <c r="B882" s="406"/>
      <c r="C882" s="408"/>
      <c r="D882" s="391"/>
      <c r="E882" s="71" t="s">
        <v>791</v>
      </c>
      <c r="F882" s="66">
        <f t="shared" ref="F882:F887" si="377">SUM(G882:I882)</f>
        <v>35</v>
      </c>
      <c r="G882" s="268"/>
      <c r="H882" s="66"/>
      <c r="I882" s="66">
        <f>I893</f>
        <v>35</v>
      </c>
      <c r="J882" s="73">
        <f t="shared" si="376"/>
        <v>0</v>
      </c>
      <c r="K882" s="78"/>
      <c r="L882" s="78"/>
      <c r="M882" s="78">
        <f>M893</f>
        <v>0</v>
      </c>
      <c r="N882" s="67">
        <f t="shared" si="334"/>
        <v>0</v>
      </c>
      <c r="O882" s="67"/>
      <c r="P882" s="67"/>
      <c r="Q882" s="67">
        <f t="shared" si="375"/>
        <v>0</v>
      </c>
    </row>
    <row r="883" spans="1:17" x14ac:dyDescent="0.25">
      <c r="A883" s="428"/>
      <c r="B883" s="406"/>
      <c r="C883" s="408"/>
      <c r="D883" s="391"/>
      <c r="E883" s="71" t="s">
        <v>792</v>
      </c>
      <c r="F883" s="66">
        <f t="shared" si="377"/>
        <v>10</v>
      </c>
      <c r="G883" s="268"/>
      <c r="H883" s="66"/>
      <c r="I883" s="66">
        <f>I896</f>
        <v>10</v>
      </c>
      <c r="J883" s="73">
        <f t="shared" si="376"/>
        <v>5.74</v>
      </c>
      <c r="K883" s="78"/>
      <c r="L883" s="78"/>
      <c r="M883" s="78">
        <f>M896</f>
        <v>5.74</v>
      </c>
      <c r="N883" s="67">
        <f t="shared" si="334"/>
        <v>57.400000000000006</v>
      </c>
      <c r="O883" s="67"/>
      <c r="P883" s="67"/>
      <c r="Q883" s="67">
        <f t="shared" si="375"/>
        <v>57.400000000000006</v>
      </c>
    </row>
    <row r="884" spans="1:17" x14ac:dyDescent="0.25">
      <c r="A884" s="428"/>
      <c r="B884" s="406"/>
      <c r="C884" s="408"/>
      <c r="D884" s="391"/>
      <c r="E884" s="71" t="s">
        <v>793</v>
      </c>
      <c r="F884" s="66">
        <f t="shared" si="377"/>
        <v>6</v>
      </c>
      <c r="G884" s="268"/>
      <c r="H884" s="66"/>
      <c r="I884" s="66">
        <f>I899</f>
        <v>6</v>
      </c>
      <c r="J884" s="73">
        <f t="shared" si="376"/>
        <v>0</v>
      </c>
      <c r="K884" s="78"/>
      <c r="L884" s="78"/>
      <c r="M884" s="78">
        <f>M899</f>
        <v>0</v>
      </c>
      <c r="N884" s="67">
        <f t="shared" si="334"/>
        <v>0</v>
      </c>
      <c r="O884" s="77"/>
      <c r="P884" s="77"/>
      <c r="Q884" s="67">
        <f t="shared" si="375"/>
        <v>0</v>
      </c>
    </row>
    <row r="885" spans="1:17" x14ac:dyDescent="0.25">
      <c r="A885" s="428"/>
      <c r="B885" s="406"/>
      <c r="C885" s="408"/>
      <c r="D885" s="391"/>
      <c r="E885" s="71" t="s">
        <v>794</v>
      </c>
      <c r="F885" s="66">
        <f t="shared" si="377"/>
        <v>0</v>
      </c>
      <c r="G885" s="268"/>
      <c r="H885" s="66"/>
      <c r="I885" s="66">
        <f>I902</f>
        <v>0</v>
      </c>
      <c r="J885" s="73">
        <f t="shared" si="376"/>
        <v>0</v>
      </c>
      <c r="K885" s="78"/>
      <c r="L885" s="78"/>
      <c r="M885" s="78">
        <f>M902</f>
        <v>0</v>
      </c>
      <c r="N885" s="67">
        <v>0</v>
      </c>
      <c r="O885" s="77"/>
      <c r="P885" s="77"/>
      <c r="Q885" s="67">
        <v>0</v>
      </c>
    </row>
    <row r="886" spans="1:17" x14ac:dyDescent="0.25">
      <c r="A886" s="428"/>
      <c r="B886" s="406"/>
      <c r="C886" s="408"/>
      <c r="D886" s="391"/>
      <c r="E886" s="71" t="s">
        <v>795</v>
      </c>
      <c r="F886" s="66">
        <f t="shared" si="377"/>
        <v>10</v>
      </c>
      <c r="G886" s="268"/>
      <c r="H886" s="66"/>
      <c r="I886" s="66">
        <f>I905</f>
        <v>10</v>
      </c>
      <c r="J886" s="73">
        <f t="shared" si="376"/>
        <v>0</v>
      </c>
      <c r="K886" s="78"/>
      <c r="L886" s="78"/>
      <c r="M886" s="78">
        <f>M905</f>
        <v>0</v>
      </c>
      <c r="N886" s="67">
        <f t="shared" si="334"/>
        <v>0</v>
      </c>
      <c r="O886" s="77"/>
      <c r="P886" s="77"/>
      <c r="Q886" s="67">
        <f t="shared" si="375"/>
        <v>0</v>
      </c>
    </row>
    <row r="887" spans="1:17" x14ac:dyDescent="0.25">
      <c r="A887" s="428"/>
      <c r="B887" s="406"/>
      <c r="C887" s="417"/>
      <c r="D887" s="426"/>
      <c r="E887" s="71" t="s">
        <v>796</v>
      </c>
      <c r="F887" s="66">
        <f t="shared" si="377"/>
        <v>20</v>
      </c>
      <c r="G887" s="268"/>
      <c r="H887" s="66"/>
      <c r="I887" s="66">
        <f>I908</f>
        <v>20</v>
      </c>
      <c r="J887" s="73">
        <f t="shared" si="376"/>
        <v>0</v>
      </c>
      <c r="K887" s="78"/>
      <c r="L887" s="78"/>
      <c r="M887" s="78">
        <f>M908</f>
        <v>0</v>
      </c>
      <c r="N887" s="67">
        <f t="shared" si="334"/>
        <v>0</v>
      </c>
      <c r="O887" s="77"/>
      <c r="P887" s="77"/>
      <c r="Q887" s="67">
        <f t="shared" si="375"/>
        <v>0</v>
      </c>
    </row>
    <row r="888" spans="1:17" ht="24" x14ac:dyDescent="0.25">
      <c r="A888" s="422" t="s">
        <v>319</v>
      </c>
      <c r="B888" s="422" t="s">
        <v>797</v>
      </c>
      <c r="C888" s="424" t="s">
        <v>798</v>
      </c>
      <c r="D888" s="87" t="s">
        <v>185</v>
      </c>
      <c r="E888" s="87"/>
      <c r="F888" s="74"/>
      <c r="G888" s="269"/>
      <c r="H888" s="74"/>
      <c r="I888" s="74"/>
      <c r="J888" s="69"/>
      <c r="K888" s="76"/>
      <c r="L888" s="76"/>
      <c r="M888" s="76"/>
      <c r="N888" s="67"/>
      <c r="O888" s="77"/>
      <c r="P888" s="77"/>
      <c r="Q888" s="67"/>
    </row>
    <row r="889" spans="1:17" x14ac:dyDescent="0.25">
      <c r="A889" s="423"/>
      <c r="B889" s="423"/>
      <c r="C889" s="425"/>
      <c r="D889" s="385"/>
      <c r="E889" s="87" t="s">
        <v>240</v>
      </c>
      <c r="F889" s="74">
        <f>F890</f>
        <v>22</v>
      </c>
      <c r="G889" s="269">
        <f t="shared" ref="G889:I889" si="378">G890</f>
        <v>0</v>
      </c>
      <c r="H889" s="74">
        <f t="shared" si="378"/>
        <v>0</v>
      </c>
      <c r="I889" s="74">
        <f t="shared" si="378"/>
        <v>22</v>
      </c>
      <c r="J889" s="69">
        <f>J890</f>
        <v>21.73</v>
      </c>
      <c r="K889" s="76">
        <f t="shared" ref="K889:M889" si="379">K890</f>
        <v>0</v>
      </c>
      <c r="L889" s="76">
        <f t="shared" si="379"/>
        <v>0</v>
      </c>
      <c r="M889" s="76">
        <f t="shared" si="379"/>
        <v>21.73</v>
      </c>
      <c r="N889" s="67">
        <f t="shared" si="334"/>
        <v>98.77272727272728</v>
      </c>
      <c r="O889" s="77"/>
      <c r="P889" s="77"/>
      <c r="Q889" s="67">
        <f t="shared" si="375"/>
        <v>98.77272727272728</v>
      </c>
    </row>
    <row r="890" spans="1:17" ht="79.5" customHeight="1" x14ac:dyDescent="0.25">
      <c r="A890" s="423"/>
      <c r="B890" s="423"/>
      <c r="C890" s="425"/>
      <c r="D890" s="426"/>
      <c r="E890" s="75" t="s">
        <v>790</v>
      </c>
      <c r="F890" s="74">
        <f>SUM(G890:I890)</f>
        <v>22</v>
      </c>
      <c r="G890" s="269">
        <v>0</v>
      </c>
      <c r="H890" s="74">
        <v>0</v>
      </c>
      <c r="I890" s="74">
        <v>22</v>
      </c>
      <c r="J890" s="69">
        <f>SUM(K890:M890)</f>
        <v>21.73</v>
      </c>
      <c r="K890" s="76"/>
      <c r="L890" s="76"/>
      <c r="M890" s="76">
        <v>21.73</v>
      </c>
      <c r="N890" s="67">
        <f t="shared" si="334"/>
        <v>98.77272727272728</v>
      </c>
      <c r="O890" s="77"/>
      <c r="P890" s="77"/>
      <c r="Q890" s="67">
        <f t="shared" si="375"/>
        <v>98.77272727272728</v>
      </c>
    </row>
    <row r="891" spans="1:17" ht="24" x14ac:dyDescent="0.25">
      <c r="A891" s="422" t="s">
        <v>799</v>
      </c>
      <c r="B891" s="422" t="s">
        <v>800</v>
      </c>
      <c r="C891" s="424" t="s">
        <v>801</v>
      </c>
      <c r="D891" s="87" t="s">
        <v>185</v>
      </c>
      <c r="E891" s="87"/>
      <c r="F891" s="74"/>
      <c r="G891" s="269"/>
      <c r="H891" s="74"/>
      <c r="I891" s="74"/>
      <c r="J891" s="69"/>
      <c r="K891" s="76"/>
      <c r="L891" s="76"/>
      <c r="M891" s="76"/>
      <c r="N891" s="67"/>
      <c r="O891" s="77"/>
      <c r="P891" s="77"/>
      <c r="Q891" s="67"/>
    </row>
    <row r="892" spans="1:17" x14ac:dyDescent="0.25">
      <c r="A892" s="423"/>
      <c r="B892" s="423"/>
      <c r="C892" s="425"/>
      <c r="D892" s="385"/>
      <c r="E892" s="87" t="s">
        <v>240</v>
      </c>
      <c r="F892" s="74">
        <f>F893</f>
        <v>35</v>
      </c>
      <c r="G892" s="269">
        <f t="shared" ref="G892:I892" si="380">G893</f>
        <v>0</v>
      </c>
      <c r="H892" s="74">
        <f t="shared" si="380"/>
        <v>0</v>
      </c>
      <c r="I892" s="74">
        <f t="shared" si="380"/>
        <v>35</v>
      </c>
      <c r="J892" s="69">
        <f>SUM(K892:M892)</f>
        <v>0</v>
      </c>
      <c r="K892" s="76">
        <f>K893</f>
        <v>0</v>
      </c>
      <c r="L892" s="76">
        <f t="shared" ref="L892:M892" si="381">L893</f>
        <v>0</v>
      </c>
      <c r="M892" s="76">
        <f t="shared" si="381"/>
        <v>0</v>
      </c>
      <c r="N892" s="67">
        <f t="shared" si="334"/>
        <v>0</v>
      </c>
      <c r="O892" s="77"/>
      <c r="P892" s="77"/>
      <c r="Q892" s="67">
        <f t="shared" si="375"/>
        <v>0</v>
      </c>
    </row>
    <row r="893" spans="1:17" ht="40.5" customHeight="1" x14ac:dyDescent="0.25">
      <c r="A893" s="423"/>
      <c r="B893" s="423"/>
      <c r="C893" s="425"/>
      <c r="D893" s="426"/>
      <c r="E893" s="75" t="s">
        <v>791</v>
      </c>
      <c r="F893" s="74">
        <f>SUM(G893:I893)</f>
        <v>35</v>
      </c>
      <c r="G893" s="269"/>
      <c r="H893" s="74"/>
      <c r="I893" s="74">
        <v>35</v>
      </c>
      <c r="J893" s="69">
        <f>SUM(K893:M893)</f>
        <v>0</v>
      </c>
      <c r="K893" s="76"/>
      <c r="L893" s="76"/>
      <c r="M893" s="76">
        <v>0</v>
      </c>
      <c r="N893" s="67">
        <f t="shared" si="334"/>
        <v>0</v>
      </c>
      <c r="O893" s="77"/>
      <c r="P893" s="77"/>
      <c r="Q893" s="67">
        <f t="shared" si="375"/>
        <v>0</v>
      </c>
    </row>
    <row r="894" spans="1:17" ht="24" x14ac:dyDescent="0.25">
      <c r="A894" s="422" t="s">
        <v>802</v>
      </c>
      <c r="B894" s="422" t="s">
        <v>803</v>
      </c>
      <c r="C894" s="424" t="s">
        <v>804</v>
      </c>
      <c r="D894" s="87" t="s">
        <v>185</v>
      </c>
      <c r="E894" s="87"/>
      <c r="F894" s="74"/>
      <c r="G894" s="269"/>
      <c r="H894" s="74"/>
      <c r="I894" s="74"/>
      <c r="J894" s="69"/>
      <c r="K894" s="76"/>
      <c r="L894" s="76"/>
      <c r="M894" s="76"/>
      <c r="N894" s="67"/>
      <c r="O894" s="77"/>
      <c r="P894" s="77"/>
      <c r="Q894" s="67"/>
    </row>
    <row r="895" spans="1:17" x14ac:dyDescent="0.25">
      <c r="A895" s="423"/>
      <c r="B895" s="423"/>
      <c r="C895" s="425"/>
      <c r="D895" s="385"/>
      <c r="E895" s="87" t="s">
        <v>240</v>
      </c>
      <c r="F895" s="74">
        <f>F896</f>
        <v>10</v>
      </c>
      <c r="G895" s="269">
        <f t="shared" ref="G895:I895" si="382">G896</f>
        <v>0</v>
      </c>
      <c r="H895" s="74">
        <f t="shared" si="382"/>
        <v>0</v>
      </c>
      <c r="I895" s="74">
        <f t="shared" si="382"/>
        <v>10</v>
      </c>
      <c r="J895" s="69">
        <f>SUM(K895:M895)</f>
        <v>5.74</v>
      </c>
      <c r="K895" s="76"/>
      <c r="L895" s="76"/>
      <c r="M895" s="76">
        <f>M896</f>
        <v>5.74</v>
      </c>
      <c r="N895" s="67">
        <f t="shared" si="334"/>
        <v>57.400000000000006</v>
      </c>
      <c r="O895" s="77"/>
      <c r="P895" s="77"/>
      <c r="Q895" s="67">
        <f t="shared" si="375"/>
        <v>57.400000000000006</v>
      </c>
    </row>
    <row r="896" spans="1:17" ht="54" customHeight="1" x14ac:dyDescent="0.25">
      <c r="A896" s="423"/>
      <c r="B896" s="423"/>
      <c r="C896" s="425"/>
      <c r="D896" s="426"/>
      <c r="E896" s="75" t="s">
        <v>792</v>
      </c>
      <c r="F896" s="74">
        <f>SUM(G896:I896)</f>
        <v>10</v>
      </c>
      <c r="G896" s="269"/>
      <c r="H896" s="74"/>
      <c r="I896" s="74">
        <v>10</v>
      </c>
      <c r="J896" s="69">
        <f>SUM(K896:M896)</f>
        <v>5.74</v>
      </c>
      <c r="K896" s="76"/>
      <c r="L896" s="76"/>
      <c r="M896" s="76">
        <v>5.74</v>
      </c>
      <c r="N896" s="67">
        <f t="shared" si="334"/>
        <v>57.400000000000006</v>
      </c>
      <c r="O896" s="77"/>
      <c r="P896" s="77"/>
      <c r="Q896" s="67">
        <f t="shared" si="375"/>
        <v>57.400000000000006</v>
      </c>
    </row>
    <row r="897" spans="1:17" ht="24" x14ac:dyDescent="0.25">
      <c r="A897" s="422" t="s">
        <v>805</v>
      </c>
      <c r="B897" s="422" t="s">
        <v>806</v>
      </c>
      <c r="C897" s="424" t="s">
        <v>807</v>
      </c>
      <c r="D897" s="68" t="s">
        <v>185</v>
      </c>
      <c r="E897" s="68"/>
      <c r="F897" s="66"/>
      <c r="G897" s="268"/>
      <c r="H897" s="66"/>
      <c r="I897" s="66"/>
      <c r="J897" s="69"/>
      <c r="K897" s="76"/>
      <c r="L897" s="76"/>
      <c r="M897" s="76"/>
      <c r="N897" s="67"/>
      <c r="O897" s="77"/>
      <c r="P897" s="77"/>
      <c r="Q897" s="67"/>
    </row>
    <row r="898" spans="1:17" x14ac:dyDescent="0.25">
      <c r="A898" s="423"/>
      <c r="B898" s="423"/>
      <c r="C898" s="425"/>
      <c r="D898" s="378"/>
      <c r="E898" s="68" t="s">
        <v>240</v>
      </c>
      <c r="F898" s="74">
        <f>F899</f>
        <v>6</v>
      </c>
      <c r="G898" s="269">
        <f t="shared" ref="G898:I898" si="383">G899</f>
        <v>0</v>
      </c>
      <c r="H898" s="74">
        <f t="shared" si="383"/>
        <v>0</v>
      </c>
      <c r="I898" s="74">
        <f t="shared" si="383"/>
        <v>6</v>
      </c>
      <c r="J898" s="69">
        <f>SUM(K898:M898)</f>
        <v>0</v>
      </c>
      <c r="K898" s="76"/>
      <c r="L898" s="76"/>
      <c r="M898" s="76">
        <f>M899</f>
        <v>0</v>
      </c>
      <c r="N898" s="67">
        <f t="shared" si="334"/>
        <v>0</v>
      </c>
      <c r="O898" s="77"/>
      <c r="P898" s="77"/>
      <c r="Q898" s="67">
        <f t="shared" si="375"/>
        <v>0</v>
      </c>
    </row>
    <row r="899" spans="1:17" ht="72.75" customHeight="1" x14ac:dyDescent="0.25">
      <c r="A899" s="423"/>
      <c r="B899" s="423"/>
      <c r="C899" s="425"/>
      <c r="D899" s="429"/>
      <c r="E899" s="75" t="s">
        <v>793</v>
      </c>
      <c r="F899" s="74">
        <f>SUM(G899:I899)</f>
        <v>6</v>
      </c>
      <c r="G899" s="269"/>
      <c r="H899" s="74"/>
      <c r="I899" s="74">
        <v>6</v>
      </c>
      <c r="J899" s="69">
        <f>SUM(K899:M899)</f>
        <v>0</v>
      </c>
      <c r="K899" s="76"/>
      <c r="L899" s="76"/>
      <c r="M899" s="76">
        <v>0</v>
      </c>
      <c r="N899" s="67">
        <f t="shared" si="334"/>
        <v>0</v>
      </c>
      <c r="O899" s="77"/>
      <c r="P899" s="77"/>
      <c r="Q899" s="67">
        <f t="shared" si="375"/>
        <v>0</v>
      </c>
    </row>
    <row r="900" spans="1:17" ht="24" x14ac:dyDescent="0.25">
      <c r="A900" s="422" t="s">
        <v>808</v>
      </c>
      <c r="B900" s="422" t="s">
        <v>809</v>
      </c>
      <c r="C900" s="424" t="s">
        <v>810</v>
      </c>
      <c r="D900" s="87" t="s">
        <v>185</v>
      </c>
      <c r="E900" s="87"/>
      <c r="F900" s="74"/>
      <c r="G900" s="269"/>
      <c r="H900" s="74"/>
      <c r="I900" s="74"/>
      <c r="J900" s="69"/>
      <c r="K900" s="76"/>
      <c r="L900" s="76"/>
      <c r="M900" s="76"/>
      <c r="N900" s="67"/>
      <c r="O900" s="77"/>
      <c r="P900" s="77"/>
      <c r="Q900" s="67"/>
    </row>
    <row r="901" spans="1:17" x14ac:dyDescent="0.25">
      <c r="A901" s="423"/>
      <c r="B901" s="423"/>
      <c r="C901" s="425"/>
      <c r="D901" s="385"/>
      <c r="E901" s="87" t="s">
        <v>240</v>
      </c>
      <c r="F901" s="74">
        <f>F902</f>
        <v>0</v>
      </c>
      <c r="G901" s="269">
        <f t="shared" ref="G901:I901" si="384">G902</f>
        <v>0</v>
      </c>
      <c r="H901" s="74">
        <f t="shared" si="384"/>
        <v>0</v>
      </c>
      <c r="I901" s="74">
        <f t="shared" si="384"/>
        <v>0</v>
      </c>
      <c r="J901" s="69">
        <f>J902</f>
        <v>0</v>
      </c>
      <c r="K901" s="76">
        <f t="shared" ref="K901:M901" si="385">K902</f>
        <v>0</v>
      </c>
      <c r="L901" s="76">
        <f t="shared" si="385"/>
        <v>0</v>
      </c>
      <c r="M901" s="76">
        <f t="shared" si="385"/>
        <v>0</v>
      </c>
      <c r="N901" s="67">
        <v>0</v>
      </c>
      <c r="O901" s="77"/>
      <c r="P901" s="77"/>
      <c r="Q901" s="67">
        <v>0</v>
      </c>
    </row>
    <row r="902" spans="1:17" ht="86.25" customHeight="1" x14ac:dyDescent="0.25">
      <c r="A902" s="423"/>
      <c r="B902" s="423"/>
      <c r="C902" s="425"/>
      <c r="D902" s="426"/>
      <c r="E902" s="75" t="s">
        <v>794</v>
      </c>
      <c r="F902" s="74">
        <f>SUM(G902:I902)</f>
        <v>0</v>
      </c>
      <c r="G902" s="269">
        <v>0</v>
      </c>
      <c r="H902" s="74">
        <v>0</v>
      </c>
      <c r="I902" s="74">
        <v>0</v>
      </c>
      <c r="J902" s="69">
        <f>SUM(K902:M902)</f>
        <v>0</v>
      </c>
      <c r="K902" s="76">
        <v>0</v>
      </c>
      <c r="L902" s="76">
        <v>0</v>
      </c>
      <c r="M902" s="76">
        <v>0</v>
      </c>
      <c r="N902" s="67">
        <v>0</v>
      </c>
      <c r="O902" s="77"/>
      <c r="P902" s="77"/>
      <c r="Q902" s="67">
        <v>0</v>
      </c>
    </row>
    <row r="903" spans="1:17" ht="24" x14ac:dyDescent="0.25">
      <c r="A903" s="422" t="s">
        <v>811</v>
      </c>
      <c r="B903" s="422" t="s">
        <v>812</v>
      </c>
      <c r="C903" s="424" t="s">
        <v>813</v>
      </c>
      <c r="D903" s="87" t="s">
        <v>185</v>
      </c>
      <c r="E903" s="87"/>
      <c r="F903" s="74"/>
      <c r="G903" s="269"/>
      <c r="H903" s="74"/>
      <c r="I903" s="74"/>
      <c r="J903" s="69"/>
      <c r="K903" s="76"/>
      <c r="L903" s="76"/>
      <c r="M903" s="76"/>
      <c r="N903" s="67"/>
      <c r="O903" s="77"/>
      <c r="P903" s="77"/>
      <c r="Q903" s="67"/>
    </row>
    <row r="904" spans="1:17" x14ac:dyDescent="0.25">
      <c r="A904" s="423"/>
      <c r="B904" s="423"/>
      <c r="C904" s="425"/>
      <c r="D904" s="385"/>
      <c r="E904" s="87" t="s">
        <v>240</v>
      </c>
      <c r="F904" s="74">
        <f>F905</f>
        <v>10</v>
      </c>
      <c r="G904" s="269">
        <f t="shared" ref="G904:I904" si="386">G905</f>
        <v>0</v>
      </c>
      <c r="H904" s="74">
        <f t="shared" si="386"/>
        <v>0</v>
      </c>
      <c r="I904" s="74">
        <f t="shared" si="386"/>
        <v>10</v>
      </c>
      <c r="J904" s="69">
        <f>SUM(K904:M904)</f>
        <v>0</v>
      </c>
      <c r="K904" s="76"/>
      <c r="L904" s="76"/>
      <c r="M904" s="76">
        <f>M905</f>
        <v>0</v>
      </c>
      <c r="N904" s="67">
        <f t="shared" si="334"/>
        <v>0</v>
      </c>
      <c r="O904" s="77"/>
      <c r="P904" s="77"/>
      <c r="Q904" s="67">
        <f t="shared" si="375"/>
        <v>0</v>
      </c>
    </row>
    <row r="905" spans="1:17" ht="24" customHeight="1" x14ac:dyDescent="0.25">
      <c r="A905" s="423"/>
      <c r="B905" s="423"/>
      <c r="C905" s="425"/>
      <c r="D905" s="426"/>
      <c r="E905" s="75" t="s">
        <v>795</v>
      </c>
      <c r="F905" s="74">
        <f>SUM(G905:I905)</f>
        <v>10</v>
      </c>
      <c r="G905" s="269"/>
      <c r="H905" s="74"/>
      <c r="I905" s="74">
        <v>10</v>
      </c>
      <c r="J905" s="69">
        <f>SUM(K905:M905)</f>
        <v>0</v>
      </c>
      <c r="K905" s="76"/>
      <c r="L905" s="76"/>
      <c r="M905" s="76">
        <v>0</v>
      </c>
      <c r="N905" s="67">
        <f t="shared" si="334"/>
        <v>0</v>
      </c>
      <c r="O905" s="77"/>
      <c r="P905" s="77"/>
      <c r="Q905" s="67">
        <f t="shared" si="375"/>
        <v>0</v>
      </c>
    </row>
    <row r="906" spans="1:17" ht="24" x14ac:dyDescent="0.25">
      <c r="A906" s="422" t="s">
        <v>814</v>
      </c>
      <c r="B906" s="422" t="s">
        <v>815</v>
      </c>
      <c r="C906" s="424" t="s">
        <v>813</v>
      </c>
      <c r="D906" s="87" t="s">
        <v>185</v>
      </c>
      <c r="E906" s="87"/>
      <c r="F906" s="74"/>
      <c r="G906" s="269"/>
      <c r="H906" s="74"/>
      <c r="I906" s="74"/>
      <c r="J906" s="69"/>
      <c r="K906" s="76"/>
      <c r="L906" s="76"/>
      <c r="M906" s="76"/>
      <c r="N906" s="67"/>
      <c r="O906" s="77"/>
      <c r="P906" s="77"/>
      <c r="Q906" s="67"/>
    </row>
    <row r="907" spans="1:17" x14ac:dyDescent="0.25">
      <c r="A907" s="423"/>
      <c r="B907" s="423"/>
      <c r="C907" s="425"/>
      <c r="D907" s="385"/>
      <c r="E907" s="87" t="s">
        <v>240</v>
      </c>
      <c r="F907" s="74">
        <f>F908</f>
        <v>20</v>
      </c>
      <c r="G907" s="269">
        <f t="shared" ref="G907:I907" si="387">G908</f>
        <v>0</v>
      </c>
      <c r="H907" s="74">
        <f t="shared" si="387"/>
        <v>0</v>
      </c>
      <c r="I907" s="74">
        <f t="shared" si="387"/>
        <v>20</v>
      </c>
      <c r="J907" s="69">
        <f>SUM(K907:M907)</f>
        <v>0</v>
      </c>
      <c r="K907" s="76"/>
      <c r="L907" s="76"/>
      <c r="M907" s="76">
        <f>M908</f>
        <v>0</v>
      </c>
      <c r="N907" s="67">
        <f t="shared" si="334"/>
        <v>0</v>
      </c>
      <c r="O907" s="77"/>
      <c r="P907" s="77"/>
      <c r="Q907" s="67">
        <f t="shared" si="375"/>
        <v>0</v>
      </c>
    </row>
    <row r="908" spans="1:17" ht="21" customHeight="1" x14ac:dyDescent="0.25">
      <c r="A908" s="423"/>
      <c r="B908" s="423"/>
      <c r="C908" s="425"/>
      <c r="D908" s="426"/>
      <c r="E908" s="75" t="s">
        <v>796</v>
      </c>
      <c r="F908" s="74">
        <f>SUM(G908:I908)</f>
        <v>20</v>
      </c>
      <c r="G908" s="269"/>
      <c r="H908" s="74"/>
      <c r="I908" s="74">
        <v>20</v>
      </c>
      <c r="J908" s="69">
        <f>SUM(K908:M908)</f>
        <v>0</v>
      </c>
      <c r="K908" s="76"/>
      <c r="L908" s="76"/>
      <c r="M908" s="76">
        <v>0</v>
      </c>
      <c r="N908" s="67">
        <f t="shared" si="334"/>
        <v>0</v>
      </c>
      <c r="O908" s="77"/>
      <c r="P908" s="77"/>
      <c r="Q908" s="67">
        <f t="shared" si="375"/>
        <v>0</v>
      </c>
    </row>
    <row r="909" spans="1:17" ht="24" x14ac:dyDescent="0.25">
      <c r="A909" s="405" t="s">
        <v>816</v>
      </c>
      <c r="B909" s="405" t="s">
        <v>817</v>
      </c>
      <c r="C909" s="407" t="s">
        <v>172</v>
      </c>
      <c r="D909" s="87" t="s">
        <v>185</v>
      </c>
      <c r="E909" s="87"/>
      <c r="F909" s="74"/>
      <c r="G909" s="269"/>
      <c r="H909" s="74"/>
      <c r="I909" s="74"/>
      <c r="J909" s="69"/>
      <c r="K909" s="76"/>
      <c r="L909" s="76"/>
      <c r="M909" s="76"/>
      <c r="N909" s="67"/>
      <c r="O909" s="77"/>
      <c r="P909" s="77"/>
      <c r="Q909" s="67"/>
    </row>
    <row r="910" spans="1:17" x14ac:dyDescent="0.25">
      <c r="A910" s="428"/>
      <c r="B910" s="406"/>
      <c r="C910" s="408"/>
      <c r="D910" s="385" t="s">
        <v>818</v>
      </c>
      <c r="E910" s="68" t="s">
        <v>240</v>
      </c>
      <c r="F910" s="66">
        <f>SUM(G910:I910)</f>
        <v>494.08</v>
      </c>
      <c r="G910" s="268">
        <f t="shared" ref="G910:I910" si="388">G915+G919</f>
        <v>0</v>
      </c>
      <c r="H910" s="66">
        <f t="shared" si="388"/>
        <v>18.14</v>
      </c>
      <c r="I910" s="66">
        <f t="shared" si="388"/>
        <v>475.94</v>
      </c>
      <c r="J910" s="73">
        <f>SUM(K910:M910)</f>
        <v>15.94</v>
      </c>
      <c r="K910" s="78">
        <f>SUM(K911:K913)</f>
        <v>0</v>
      </c>
      <c r="L910" s="78">
        <f>SUM(L911:L913)</f>
        <v>0</v>
      </c>
      <c r="M910" s="78">
        <f>SUM(M911:M913)</f>
        <v>15.94</v>
      </c>
      <c r="N910" s="67">
        <f t="shared" si="334"/>
        <v>3.2261981865284972</v>
      </c>
      <c r="O910" s="67"/>
      <c r="P910" s="67">
        <v>0</v>
      </c>
      <c r="Q910" s="67">
        <f t="shared" ref="Q910" si="389">M910/I910*100</f>
        <v>3.3491616590326512</v>
      </c>
    </row>
    <row r="911" spans="1:17" x14ac:dyDescent="0.25">
      <c r="A911" s="428"/>
      <c r="B911" s="406"/>
      <c r="C911" s="408"/>
      <c r="D911" s="391"/>
      <c r="E911" s="71" t="s">
        <v>819</v>
      </c>
      <c r="F911" s="66">
        <f>SUM(G911:I911)</f>
        <v>0</v>
      </c>
      <c r="G911" s="268"/>
      <c r="H911" s="66">
        <f>H916</f>
        <v>0</v>
      </c>
      <c r="I911" s="66"/>
      <c r="J911" s="73">
        <f t="shared" ref="J911:J913" si="390">SUM(K911:M911)</f>
        <v>0</v>
      </c>
      <c r="K911" s="78"/>
      <c r="L911" s="78">
        <f>L916</f>
        <v>0</v>
      </c>
      <c r="M911" s="78"/>
      <c r="N911" s="67">
        <v>0</v>
      </c>
      <c r="O911" s="77"/>
      <c r="P911" s="67">
        <v>0</v>
      </c>
      <c r="Q911" s="67">
        <v>0</v>
      </c>
    </row>
    <row r="912" spans="1:17" x14ac:dyDescent="0.25">
      <c r="A912" s="428"/>
      <c r="B912" s="406"/>
      <c r="C912" s="408"/>
      <c r="D912" s="391"/>
      <c r="E912" s="71" t="s">
        <v>820</v>
      </c>
      <c r="F912" s="66">
        <f t="shared" ref="F912:F913" si="391">SUM(G912:I912)</f>
        <v>418.14</v>
      </c>
      <c r="G912" s="268">
        <f t="shared" ref="G912:H912" si="392">G917</f>
        <v>0</v>
      </c>
      <c r="H912" s="66">
        <f t="shared" si="392"/>
        <v>18.14</v>
      </c>
      <c r="I912" s="66">
        <f>I917</f>
        <v>400</v>
      </c>
      <c r="J912" s="73">
        <f t="shared" si="390"/>
        <v>0</v>
      </c>
      <c r="K912" s="78"/>
      <c r="L912" s="78"/>
      <c r="M912" s="78">
        <f>M917</f>
        <v>0</v>
      </c>
      <c r="N912" s="67">
        <f t="shared" si="334"/>
        <v>0</v>
      </c>
      <c r="O912" s="77"/>
      <c r="P912" s="67"/>
      <c r="Q912" s="67">
        <f t="shared" si="375"/>
        <v>0</v>
      </c>
    </row>
    <row r="913" spans="1:17" x14ac:dyDescent="0.25">
      <c r="A913" s="428"/>
      <c r="B913" s="406"/>
      <c r="C913" s="417"/>
      <c r="D913" s="426"/>
      <c r="E913" s="71" t="s">
        <v>821</v>
      </c>
      <c r="F913" s="66">
        <f t="shared" si="391"/>
        <v>75.94</v>
      </c>
      <c r="G913" s="268">
        <v>0</v>
      </c>
      <c r="H913" s="66">
        <v>0</v>
      </c>
      <c r="I913" s="66">
        <f>I920</f>
        <v>75.94</v>
      </c>
      <c r="J913" s="73">
        <f t="shared" si="390"/>
        <v>15.94</v>
      </c>
      <c r="K913" s="78"/>
      <c r="L913" s="78"/>
      <c r="M913" s="78">
        <f>M920</f>
        <v>15.94</v>
      </c>
      <c r="N913" s="67">
        <v>0</v>
      </c>
      <c r="O913" s="77"/>
      <c r="P913" s="67"/>
      <c r="Q913" s="67">
        <v>0</v>
      </c>
    </row>
    <row r="914" spans="1:17" ht="24" x14ac:dyDescent="0.25">
      <c r="A914" s="422" t="s">
        <v>346</v>
      </c>
      <c r="B914" s="422" t="s">
        <v>822</v>
      </c>
      <c r="C914" s="424" t="s">
        <v>823</v>
      </c>
      <c r="D914" s="87" t="s">
        <v>185</v>
      </c>
      <c r="E914" s="87"/>
      <c r="F914" s="74"/>
      <c r="G914" s="269"/>
      <c r="H914" s="74"/>
      <c r="I914" s="74"/>
      <c r="J914" s="69"/>
      <c r="K914" s="76"/>
      <c r="L914" s="76"/>
      <c r="M914" s="76"/>
      <c r="N914" s="67"/>
      <c r="O914" s="77"/>
      <c r="P914" s="67"/>
      <c r="Q914" s="67"/>
    </row>
    <row r="915" spans="1:17" x14ac:dyDescent="0.25">
      <c r="A915" s="423"/>
      <c r="B915" s="423"/>
      <c r="C915" s="425"/>
      <c r="D915" s="385" t="s">
        <v>818</v>
      </c>
      <c r="E915" s="87" t="s">
        <v>240</v>
      </c>
      <c r="F915" s="74">
        <f>SUM(G915:I915)</f>
        <v>418.14</v>
      </c>
      <c r="G915" s="269">
        <f>G916+G917</f>
        <v>0</v>
      </c>
      <c r="H915" s="74">
        <f t="shared" ref="H915" si="393">H916+H917</f>
        <v>18.14</v>
      </c>
      <c r="I915" s="74">
        <f>I916+I917</f>
        <v>400</v>
      </c>
      <c r="J915" s="69">
        <f>SUM(K915:M915)</f>
        <v>0</v>
      </c>
      <c r="K915" s="76"/>
      <c r="L915" s="76">
        <f>SUM(L916:L917)</f>
        <v>0</v>
      </c>
      <c r="M915" s="76">
        <f>SUM(M916:M917)</f>
        <v>0</v>
      </c>
      <c r="N915" s="67">
        <f t="shared" ref="N915:N928" si="394">J915/F915*100</f>
        <v>0</v>
      </c>
      <c r="O915" s="77"/>
      <c r="P915" s="67">
        <v>0</v>
      </c>
      <c r="Q915" s="67">
        <f t="shared" si="375"/>
        <v>0</v>
      </c>
    </row>
    <row r="916" spans="1:17" x14ac:dyDescent="0.25">
      <c r="A916" s="423"/>
      <c r="B916" s="423"/>
      <c r="C916" s="425"/>
      <c r="D916" s="391"/>
      <c r="E916" s="75" t="s">
        <v>819</v>
      </c>
      <c r="F916" s="74">
        <f t="shared" ref="F916:F917" si="395">SUM(G916:I916)</f>
        <v>0</v>
      </c>
      <c r="G916" s="269"/>
      <c r="H916" s="74">
        <v>0</v>
      </c>
      <c r="I916" s="74"/>
      <c r="J916" s="69">
        <f t="shared" ref="J916:J917" si="396">SUM(K916:M916)</f>
        <v>0</v>
      </c>
      <c r="K916" s="76"/>
      <c r="L916" s="76">
        <v>0</v>
      </c>
      <c r="M916" s="76"/>
      <c r="N916" s="67">
        <v>0</v>
      </c>
      <c r="O916" s="77"/>
      <c r="P916" s="67">
        <v>0</v>
      </c>
      <c r="Q916" s="67"/>
    </row>
    <row r="917" spans="1:17" x14ac:dyDescent="0.25">
      <c r="A917" s="423"/>
      <c r="B917" s="423"/>
      <c r="C917" s="425"/>
      <c r="D917" s="426"/>
      <c r="E917" s="75" t="s">
        <v>820</v>
      </c>
      <c r="F917" s="74">
        <f t="shared" si="395"/>
        <v>418.14</v>
      </c>
      <c r="G917" s="269"/>
      <c r="H917" s="74">
        <v>18.14</v>
      </c>
      <c r="I917" s="74">
        <v>400</v>
      </c>
      <c r="J917" s="69">
        <f t="shared" si="396"/>
        <v>0</v>
      </c>
      <c r="K917" s="76"/>
      <c r="L917" s="76"/>
      <c r="M917" s="76">
        <v>0</v>
      </c>
      <c r="N917" s="67">
        <f t="shared" si="394"/>
        <v>0</v>
      </c>
      <c r="O917" s="77"/>
      <c r="P917" s="67"/>
      <c r="Q917" s="67">
        <f t="shared" si="375"/>
        <v>0</v>
      </c>
    </row>
    <row r="918" spans="1:17" ht="24" x14ac:dyDescent="0.25">
      <c r="A918" s="422" t="s">
        <v>349</v>
      </c>
      <c r="B918" s="422" t="s">
        <v>824</v>
      </c>
      <c r="C918" s="424" t="s">
        <v>823</v>
      </c>
      <c r="D918" s="87" t="s">
        <v>185</v>
      </c>
      <c r="E918" s="87"/>
      <c r="F918" s="74"/>
      <c r="G918" s="269"/>
      <c r="H918" s="74"/>
      <c r="I918" s="74"/>
      <c r="J918" s="69"/>
      <c r="K918" s="76"/>
      <c r="L918" s="76"/>
      <c r="M918" s="76"/>
      <c r="N918" s="67"/>
      <c r="O918" s="77"/>
      <c r="P918" s="67"/>
      <c r="Q918" s="67"/>
    </row>
    <row r="919" spans="1:17" x14ac:dyDescent="0.25">
      <c r="A919" s="423"/>
      <c r="B919" s="423"/>
      <c r="C919" s="425"/>
      <c r="D919" s="385" t="s">
        <v>818</v>
      </c>
      <c r="E919" s="87" t="s">
        <v>240</v>
      </c>
      <c r="F919" s="74">
        <f>SUM(G919:I919)</f>
        <v>75.94</v>
      </c>
      <c r="G919" s="269">
        <f t="shared" ref="G919:H919" si="397">G920</f>
        <v>0</v>
      </c>
      <c r="H919" s="74">
        <f t="shared" si="397"/>
        <v>0</v>
      </c>
      <c r="I919" s="74">
        <f>I920</f>
        <v>75.94</v>
      </c>
      <c r="J919" s="69">
        <f>SUM(K919:M919)</f>
        <v>15.94</v>
      </c>
      <c r="K919" s="76"/>
      <c r="L919" s="76"/>
      <c r="M919" s="76">
        <f>M920</f>
        <v>15.94</v>
      </c>
      <c r="N919" s="67">
        <v>0</v>
      </c>
      <c r="O919" s="77"/>
      <c r="P919" s="67"/>
      <c r="Q919" s="67">
        <v>0</v>
      </c>
    </row>
    <row r="920" spans="1:17" ht="87.75" customHeight="1" x14ac:dyDescent="0.25">
      <c r="A920" s="423"/>
      <c r="B920" s="423"/>
      <c r="C920" s="425"/>
      <c r="D920" s="426"/>
      <c r="E920" s="75" t="s">
        <v>821</v>
      </c>
      <c r="F920" s="74">
        <f>SUM(G920:I920)</f>
        <v>75.94</v>
      </c>
      <c r="G920" s="269">
        <v>0</v>
      </c>
      <c r="H920" s="74">
        <v>0</v>
      </c>
      <c r="I920" s="74">
        <v>75.94</v>
      </c>
      <c r="J920" s="69">
        <f>SUM(K920:M920)</f>
        <v>15.94</v>
      </c>
      <c r="K920" s="76"/>
      <c r="L920" s="76"/>
      <c r="M920" s="76">
        <v>15.94</v>
      </c>
      <c r="N920" s="67">
        <v>0</v>
      </c>
      <c r="O920" s="77"/>
      <c r="P920" s="67"/>
      <c r="Q920" s="67">
        <v>0</v>
      </c>
    </row>
    <row r="921" spans="1:17" ht="24" x14ac:dyDescent="0.25">
      <c r="A921" s="405" t="s">
        <v>825</v>
      </c>
      <c r="B921" s="405" t="s">
        <v>826</v>
      </c>
      <c r="C921" s="407" t="s">
        <v>172</v>
      </c>
      <c r="D921" s="68" t="s">
        <v>185</v>
      </c>
      <c r="E921" s="87"/>
      <c r="F921" s="74"/>
      <c r="G921" s="269"/>
      <c r="H921" s="74"/>
      <c r="I921" s="74"/>
      <c r="J921" s="69"/>
      <c r="K921" s="76"/>
      <c r="L921" s="76"/>
      <c r="M921" s="76"/>
      <c r="N921" s="67"/>
      <c r="O921" s="77"/>
      <c r="P921" s="67"/>
      <c r="Q921" s="67"/>
    </row>
    <row r="922" spans="1:17" x14ac:dyDescent="0.25">
      <c r="A922" s="428"/>
      <c r="B922" s="406"/>
      <c r="C922" s="408"/>
      <c r="D922" s="385" t="s">
        <v>777</v>
      </c>
      <c r="E922" s="68" t="s">
        <v>240</v>
      </c>
      <c r="F922" s="66">
        <f>SUM(G922:I922)</f>
        <v>7000</v>
      </c>
      <c r="G922" s="268">
        <f t="shared" ref="G922:I922" si="398">G926</f>
        <v>0</v>
      </c>
      <c r="H922" s="66">
        <f t="shared" si="398"/>
        <v>0</v>
      </c>
      <c r="I922" s="66">
        <f t="shared" si="398"/>
        <v>7000</v>
      </c>
      <c r="J922" s="73">
        <f>SUM(K922:M922)</f>
        <v>0</v>
      </c>
      <c r="K922" s="78"/>
      <c r="L922" s="78"/>
      <c r="M922" s="78">
        <f>M924</f>
        <v>0</v>
      </c>
      <c r="N922" s="67">
        <f t="shared" si="394"/>
        <v>0</v>
      </c>
      <c r="O922" s="77"/>
      <c r="P922" s="67"/>
      <c r="Q922" s="67">
        <f t="shared" si="375"/>
        <v>0</v>
      </c>
    </row>
    <row r="923" spans="1:17" x14ac:dyDescent="0.25">
      <c r="A923" s="428"/>
      <c r="B923" s="406"/>
      <c r="C923" s="408"/>
      <c r="D923" s="391"/>
      <c r="E923" s="75" t="s">
        <v>827</v>
      </c>
      <c r="F923" s="66">
        <f t="shared" ref="F923:F924" si="399">SUM(G923:I923)</f>
        <v>1000</v>
      </c>
      <c r="G923" s="268"/>
      <c r="H923" s="66"/>
      <c r="I923" s="66">
        <f>I927</f>
        <v>1000</v>
      </c>
      <c r="J923" s="73">
        <f t="shared" ref="J923:J924" si="400">SUM(K923:M923)</f>
        <v>0</v>
      </c>
      <c r="K923" s="78"/>
      <c r="L923" s="78"/>
      <c r="M923" s="78"/>
      <c r="N923" s="67"/>
      <c r="O923" s="77"/>
      <c r="P923" s="67"/>
      <c r="Q923" s="67"/>
    </row>
    <row r="924" spans="1:17" ht="24.75" customHeight="1" x14ac:dyDescent="0.25">
      <c r="A924" s="428"/>
      <c r="B924" s="406"/>
      <c r="C924" s="408"/>
      <c r="D924" s="426"/>
      <c r="E924" s="71" t="s">
        <v>827</v>
      </c>
      <c r="F924" s="66">
        <f t="shared" si="399"/>
        <v>6000</v>
      </c>
      <c r="G924" s="268"/>
      <c r="H924" s="66"/>
      <c r="I924" s="66">
        <f>I928</f>
        <v>6000</v>
      </c>
      <c r="J924" s="73">
        <f t="shared" si="400"/>
        <v>0</v>
      </c>
      <c r="K924" s="78"/>
      <c r="L924" s="78"/>
      <c r="M924" s="78">
        <f>M928</f>
        <v>0</v>
      </c>
      <c r="N924" s="67">
        <f t="shared" si="394"/>
        <v>0</v>
      </c>
      <c r="O924" s="77"/>
      <c r="P924" s="77"/>
      <c r="Q924" s="67">
        <f t="shared" si="375"/>
        <v>0</v>
      </c>
    </row>
    <row r="925" spans="1:17" ht="24" x14ac:dyDescent="0.25">
      <c r="A925" s="430" t="s">
        <v>375</v>
      </c>
      <c r="B925" s="430" t="s">
        <v>828</v>
      </c>
      <c r="C925" s="432" t="s">
        <v>828</v>
      </c>
      <c r="D925" s="88" t="s">
        <v>185</v>
      </c>
      <c r="E925" s="88"/>
      <c r="F925" s="74"/>
      <c r="G925" s="269"/>
      <c r="H925" s="74"/>
      <c r="I925" s="74"/>
      <c r="J925" s="69"/>
      <c r="K925" s="76"/>
      <c r="L925" s="76"/>
      <c r="M925" s="76"/>
      <c r="N925" s="67"/>
      <c r="O925" s="77"/>
      <c r="P925" s="77"/>
      <c r="Q925" s="67"/>
    </row>
    <row r="926" spans="1:17" x14ac:dyDescent="0.25">
      <c r="A926" s="431"/>
      <c r="B926" s="431"/>
      <c r="C926" s="433"/>
      <c r="D926" s="434" t="s">
        <v>777</v>
      </c>
      <c r="E926" s="88" t="s">
        <v>240</v>
      </c>
      <c r="F926" s="74">
        <f>SUM(G926:I926)</f>
        <v>7000</v>
      </c>
      <c r="G926" s="269">
        <f t="shared" ref="G926:H926" si="401">G928</f>
        <v>0</v>
      </c>
      <c r="H926" s="74">
        <f t="shared" si="401"/>
        <v>0</v>
      </c>
      <c r="I926" s="74">
        <f>SUM(I927+I928)</f>
        <v>7000</v>
      </c>
      <c r="J926" s="69">
        <f>SUM(K926:M926)</f>
        <v>0</v>
      </c>
      <c r="K926" s="76"/>
      <c r="L926" s="76"/>
      <c r="M926" s="76">
        <f>M928</f>
        <v>0</v>
      </c>
      <c r="N926" s="67">
        <f t="shared" si="394"/>
        <v>0</v>
      </c>
      <c r="O926" s="77"/>
      <c r="P926" s="77"/>
      <c r="Q926" s="67">
        <f t="shared" si="375"/>
        <v>0</v>
      </c>
    </row>
    <row r="927" spans="1:17" x14ac:dyDescent="0.25">
      <c r="A927" s="431"/>
      <c r="B927" s="431"/>
      <c r="C927" s="433"/>
      <c r="D927" s="434"/>
      <c r="E927" s="75" t="s">
        <v>827</v>
      </c>
      <c r="F927" s="74">
        <f>SUM(G927:I927)</f>
        <v>1000</v>
      </c>
      <c r="G927" s="269"/>
      <c r="H927" s="74"/>
      <c r="I927" s="74">
        <v>1000</v>
      </c>
      <c r="J927" s="69">
        <f>SUM(K927:M927)</f>
        <v>0</v>
      </c>
      <c r="K927" s="76"/>
      <c r="L927" s="76"/>
      <c r="M927" s="76"/>
      <c r="N927" s="67"/>
      <c r="O927" s="77"/>
      <c r="P927" s="77"/>
      <c r="Q927" s="67"/>
    </row>
    <row r="928" spans="1:17" x14ac:dyDescent="0.25">
      <c r="A928" s="431"/>
      <c r="B928" s="431"/>
      <c r="C928" s="433"/>
      <c r="D928" s="435"/>
      <c r="E928" s="75" t="s">
        <v>829</v>
      </c>
      <c r="F928" s="74">
        <f>SUM(G928:I928)</f>
        <v>6000</v>
      </c>
      <c r="G928" s="269"/>
      <c r="H928" s="74"/>
      <c r="I928" s="74">
        <v>6000</v>
      </c>
      <c r="J928" s="69">
        <f>SUM(K928:M928)</f>
        <v>0</v>
      </c>
      <c r="K928" s="76"/>
      <c r="L928" s="76"/>
      <c r="M928" s="76">
        <v>0</v>
      </c>
      <c r="N928" s="67">
        <f t="shared" si="394"/>
        <v>0</v>
      </c>
      <c r="O928" s="77"/>
      <c r="P928" s="77"/>
      <c r="Q928" s="67">
        <f t="shared" si="375"/>
        <v>0</v>
      </c>
    </row>
    <row r="929" spans="1:17" x14ac:dyDescent="0.25">
      <c r="A929" s="96"/>
      <c r="B929" s="96"/>
      <c r="C929" s="96"/>
      <c r="D929" s="96"/>
      <c r="E929" s="96"/>
      <c r="F929" s="96"/>
      <c r="G929" s="270"/>
      <c r="H929" s="96"/>
      <c r="I929" s="96"/>
      <c r="J929" s="96"/>
      <c r="K929" s="96"/>
      <c r="L929" s="96"/>
      <c r="M929" s="96"/>
      <c r="N929" s="96"/>
      <c r="O929" s="96"/>
      <c r="P929" s="96"/>
      <c r="Q929" s="96"/>
    </row>
    <row r="930" spans="1:17" x14ac:dyDescent="0.25">
      <c r="A930" s="96"/>
      <c r="B930" s="96"/>
      <c r="C930" s="96"/>
      <c r="D930" s="96"/>
      <c r="E930" s="96"/>
      <c r="F930" s="96"/>
      <c r="G930" s="270"/>
      <c r="H930" s="96"/>
      <c r="I930" s="96"/>
      <c r="J930" s="96"/>
      <c r="K930" s="96"/>
      <c r="L930" s="96"/>
      <c r="M930" s="96"/>
      <c r="N930" s="96"/>
      <c r="O930" s="96"/>
      <c r="P930" s="96"/>
      <c r="Q930" s="96"/>
    </row>
    <row r="931" spans="1:17" x14ac:dyDescent="0.25">
      <c r="A931" s="96"/>
      <c r="B931" s="96"/>
      <c r="C931" s="96"/>
      <c r="D931" s="96"/>
      <c r="E931" s="96"/>
      <c r="F931" s="96"/>
      <c r="G931" s="270"/>
      <c r="H931" s="96"/>
      <c r="I931" s="96"/>
      <c r="J931" s="96"/>
      <c r="K931" s="96"/>
      <c r="L931" s="96"/>
      <c r="M931" s="96"/>
      <c r="N931" s="96"/>
      <c r="O931" s="96"/>
      <c r="P931" s="96"/>
      <c r="Q931" s="96"/>
    </row>
    <row r="932" spans="1:17" x14ac:dyDescent="0.25">
      <c r="A932" s="96"/>
      <c r="B932" s="96"/>
      <c r="C932" s="96"/>
      <c r="D932" s="96"/>
      <c r="E932" s="96"/>
      <c r="F932" s="96"/>
      <c r="G932" s="270"/>
      <c r="H932" s="96"/>
      <c r="I932" s="96"/>
      <c r="J932" s="96"/>
      <c r="K932" s="96"/>
      <c r="L932" s="96"/>
      <c r="M932" s="96"/>
      <c r="N932" s="96"/>
      <c r="O932" s="96"/>
      <c r="P932" s="96"/>
      <c r="Q932" s="96"/>
    </row>
    <row r="933" spans="1:17" x14ac:dyDescent="0.25">
      <c r="A933" s="96"/>
      <c r="B933" s="96"/>
      <c r="C933" s="96"/>
      <c r="D933" s="96"/>
      <c r="E933" s="96"/>
      <c r="F933" s="96"/>
      <c r="G933" s="270"/>
      <c r="H933" s="96"/>
      <c r="I933" s="96"/>
      <c r="J933" s="96"/>
      <c r="K933" s="96"/>
      <c r="L933" s="96"/>
      <c r="M933" s="96"/>
      <c r="N933" s="96"/>
      <c r="O933" s="96"/>
      <c r="P933" s="96"/>
      <c r="Q933" s="96"/>
    </row>
    <row r="934" spans="1:17" x14ac:dyDescent="0.25">
      <c r="A934" s="96"/>
      <c r="B934" s="96"/>
      <c r="C934" s="96"/>
      <c r="D934" s="96"/>
      <c r="E934" s="96"/>
      <c r="F934" s="96"/>
      <c r="G934" s="270"/>
      <c r="H934" s="96"/>
      <c r="I934" s="96"/>
      <c r="J934" s="96"/>
      <c r="K934" s="96"/>
      <c r="L934" s="96"/>
      <c r="M934" s="96"/>
      <c r="N934" s="96"/>
      <c r="O934" s="96"/>
      <c r="P934" s="96"/>
      <c r="Q934" s="96"/>
    </row>
    <row r="935" spans="1:17" x14ac:dyDescent="0.25">
      <c r="A935" s="96"/>
      <c r="B935" s="96"/>
      <c r="C935" s="96"/>
      <c r="D935" s="96"/>
      <c r="E935" s="96"/>
      <c r="F935" s="96"/>
      <c r="G935" s="270"/>
      <c r="H935" s="96"/>
      <c r="I935" s="96"/>
      <c r="J935" s="96"/>
      <c r="K935" s="96"/>
      <c r="L935" s="96"/>
      <c r="M935" s="96"/>
      <c r="N935" s="96"/>
      <c r="O935" s="96"/>
      <c r="P935" s="96"/>
      <c r="Q935" s="96"/>
    </row>
    <row r="936" spans="1:17" x14ac:dyDescent="0.25">
      <c r="A936" s="96"/>
      <c r="B936" s="96"/>
      <c r="C936" s="96"/>
      <c r="D936" s="96"/>
      <c r="E936" s="96"/>
      <c r="F936" s="96"/>
      <c r="G936" s="270"/>
      <c r="H936" s="96"/>
      <c r="I936" s="96"/>
      <c r="J936" s="96"/>
      <c r="K936" s="96"/>
      <c r="L936" s="96"/>
      <c r="M936" s="96"/>
      <c r="N936" s="96"/>
      <c r="O936" s="96"/>
      <c r="P936" s="96"/>
      <c r="Q936" s="96"/>
    </row>
    <row r="937" spans="1:17" x14ac:dyDescent="0.25">
      <c r="A937" s="96"/>
      <c r="B937" s="96"/>
      <c r="C937" s="96"/>
      <c r="D937" s="96"/>
      <c r="E937" s="96"/>
      <c r="F937" s="96"/>
      <c r="G937" s="270"/>
      <c r="H937" s="96"/>
      <c r="I937" s="96"/>
      <c r="J937" s="96"/>
      <c r="K937" s="96"/>
      <c r="L937" s="96"/>
      <c r="M937" s="96"/>
      <c r="N937" s="96"/>
      <c r="O937" s="96"/>
      <c r="P937" s="96"/>
      <c r="Q937" s="96"/>
    </row>
    <row r="938" spans="1:17" x14ac:dyDescent="0.25">
      <c r="A938" s="96"/>
      <c r="B938" s="96"/>
      <c r="C938" s="96"/>
      <c r="D938" s="96"/>
      <c r="E938" s="96"/>
      <c r="F938" s="96"/>
      <c r="G938" s="270"/>
      <c r="H938" s="96"/>
      <c r="I938" s="96"/>
      <c r="J938" s="96"/>
      <c r="K938" s="96"/>
      <c r="L938" s="96"/>
      <c r="M938" s="96"/>
      <c r="N938" s="96"/>
      <c r="O938" s="96"/>
      <c r="P938" s="96"/>
      <c r="Q938" s="96"/>
    </row>
    <row r="939" spans="1:17" x14ac:dyDescent="0.25">
      <c r="A939" s="96"/>
      <c r="B939" s="96"/>
      <c r="C939" s="96"/>
      <c r="D939" s="96"/>
      <c r="E939" s="96"/>
      <c r="F939" s="96"/>
      <c r="G939" s="270"/>
      <c r="H939" s="96"/>
      <c r="I939" s="96"/>
      <c r="J939" s="96"/>
      <c r="K939" s="96"/>
      <c r="L939" s="96"/>
      <c r="M939" s="96"/>
      <c r="N939" s="96"/>
      <c r="O939" s="96"/>
      <c r="P939" s="96"/>
      <c r="Q939" s="96"/>
    </row>
    <row r="940" spans="1:17" x14ac:dyDescent="0.25">
      <c r="A940" s="96"/>
      <c r="B940" s="96"/>
      <c r="C940" s="96"/>
      <c r="D940" s="96"/>
      <c r="E940" s="96"/>
      <c r="F940" s="96"/>
      <c r="G940" s="270"/>
      <c r="H940" s="96"/>
      <c r="I940" s="96"/>
      <c r="J940" s="96"/>
      <c r="K940" s="96"/>
      <c r="L940" s="96"/>
      <c r="M940" s="96"/>
      <c r="N940" s="96"/>
      <c r="O940" s="96"/>
      <c r="P940" s="96"/>
      <c r="Q940" s="96"/>
    </row>
    <row r="941" spans="1:17" x14ac:dyDescent="0.25">
      <c r="A941" s="96"/>
      <c r="B941" s="96"/>
      <c r="C941" s="96"/>
      <c r="D941" s="96"/>
      <c r="E941" s="96"/>
      <c r="F941" s="96"/>
      <c r="G941" s="270"/>
      <c r="H941" s="96"/>
      <c r="I941" s="96"/>
      <c r="J941" s="96"/>
      <c r="K941" s="96"/>
      <c r="L941" s="96"/>
      <c r="M941" s="96"/>
      <c r="N941" s="96"/>
      <c r="O941" s="96"/>
      <c r="P941" s="96"/>
      <c r="Q941" s="96"/>
    </row>
  </sheetData>
  <mergeCells count="1304">
    <mergeCell ref="A925:A928"/>
    <mergeCell ref="B925:B928"/>
    <mergeCell ref="C925:C928"/>
    <mergeCell ref="D926:D928"/>
    <mergeCell ref="A918:A920"/>
    <mergeCell ref="B918:B920"/>
    <mergeCell ref="C918:C920"/>
    <mergeCell ref="D919:D920"/>
    <mergeCell ref="A921:A924"/>
    <mergeCell ref="B921:B924"/>
    <mergeCell ref="C921:C924"/>
    <mergeCell ref="D922:D924"/>
    <mergeCell ref="A909:A913"/>
    <mergeCell ref="B909:B913"/>
    <mergeCell ref="C909:C913"/>
    <mergeCell ref="D910:D913"/>
    <mergeCell ref="A914:A917"/>
    <mergeCell ref="B914:B917"/>
    <mergeCell ref="C914:C917"/>
    <mergeCell ref="D915:D917"/>
    <mergeCell ref="A903:A905"/>
    <mergeCell ref="B903:B905"/>
    <mergeCell ref="C903:C905"/>
    <mergeCell ref="D904:D905"/>
    <mergeCell ref="A906:A908"/>
    <mergeCell ref="B906:B908"/>
    <mergeCell ref="C906:C908"/>
    <mergeCell ref="D907:D908"/>
    <mergeCell ref="A897:A899"/>
    <mergeCell ref="B897:B899"/>
    <mergeCell ref="C897:C899"/>
    <mergeCell ref="D898:D899"/>
    <mergeCell ref="A900:A902"/>
    <mergeCell ref="B900:B902"/>
    <mergeCell ref="C900:C902"/>
    <mergeCell ref="D901:D902"/>
    <mergeCell ref="A891:A893"/>
    <mergeCell ref="B891:B893"/>
    <mergeCell ref="C891:C893"/>
    <mergeCell ref="D892:D893"/>
    <mergeCell ref="A894:A896"/>
    <mergeCell ref="B894:B896"/>
    <mergeCell ref="C894:C896"/>
    <mergeCell ref="D895:D896"/>
    <mergeCell ref="A879:A887"/>
    <mergeCell ref="B879:B887"/>
    <mergeCell ref="C879:C887"/>
    <mergeCell ref="D880:D887"/>
    <mergeCell ref="A888:A890"/>
    <mergeCell ref="B888:B890"/>
    <mergeCell ref="C888:C890"/>
    <mergeCell ref="D889:D890"/>
    <mergeCell ref="A871:A874"/>
    <mergeCell ref="B871:B874"/>
    <mergeCell ref="C871:C874"/>
    <mergeCell ref="D872:D874"/>
    <mergeCell ref="A875:A878"/>
    <mergeCell ref="B875:B878"/>
    <mergeCell ref="C875:C878"/>
    <mergeCell ref="D876:D878"/>
    <mergeCell ref="A865:A867"/>
    <mergeCell ref="B865:B867"/>
    <mergeCell ref="C865:C867"/>
    <mergeCell ref="D866:D867"/>
    <mergeCell ref="A868:A870"/>
    <mergeCell ref="B868:B870"/>
    <mergeCell ref="C868:C870"/>
    <mergeCell ref="D869:D870"/>
    <mergeCell ref="A853:A861"/>
    <mergeCell ref="B853:B861"/>
    <mergeCell ref="C853:C861"/>
    <mergeCell ref="D854:D861"/>
    <mergeCell ref="A862:A864"/>
    <mergeCell ref="B862:B864"/>
    <mergeCell ref="C862:C864"/>
    <mergeCell ref="D863:D864"/>
    <mergeCell ref="A839:A849"/>
    <mergeCell ref="B839:B849"/>
    <mergeCell ref="C839:C849"/>
    <mergeCell ref="D840:D849"/>
    <mergeCell ref="A850:A852"/>
    <mergeCell ref="B850:B852"/>
    <mergeCell ref="C850:C852"/>
    <mergeCell ref="D851:D852"/>
    <mergeCell ref="A833:A835"/>
    <mergeCell ref="B833:B835"/>
    <mergeCell ref="C833:C835"/>
    <mergeCell ref="D834:D835"/>
    <mergeCell ref="A836:A838"/>
    <mergeCell ref="B836:B838"/>
    <mergeCell ref="C836:C838"/>
    <mergeCell ref="D837:D838"/>
    <mergeCell ref="M827:M828"/>
    <mergeCell ref="N827:N828"/>
    <mergeCell ref="O827:O828"/>
    <mergeCell ref="P827:P828"/>
    <mergeCell ref="Q827:Q828"/>
    <mergeCell ref="A829:A832"/>
    <mergeCell ref="B829:B832"/>
    <mergeCell ref="C829:C832"/>
    <mergeCell ref="D830:D832"/>
    <mergeCell ref="G827:G828"/>
    <mergeCell ref="H827:H828"/>
    <mergeCell ref="I827:I828"/>
    <mergeCell ref="J827:J828"/>
    <mergeCell ref="K827:K828"/>
    <mergeCell ref="L827:L828"/>
    <mergeCell ref="A826:A828"/>
    <mergeCell ref="B826:B828"/>
    <mergeCell ref="C826:C828"/>
    <mergeCell ref="D827:D828"/>
    <mergeCell ref="E827:E828"/>
    <mergeCell ref="F827:F828"/>
    <mergeCell ref="M820:M821"/>
    <mergeCell ref="N820:N821"/>
    <mergeCell ref="O820:O821"/>
    <mergeCell ref="P820:P821"/>
    <mergeCell ref="Q820:Q821"/>
    <mergeCell ref="A822:A825"/>
    <mergeCell ref="B822:B825"/>
    <mergeCell ref="C822:C825"/>
    <mergeCell ref="D823:D825"/>
    <mergeCell ref="G820:G821"/>
    <mergeCell ref="H820:H821"/>
    <mergeCell ref="I820:I821"/>
    <mergeCell ref="J820:J821"/>
    <mergeCell ref="K820:K821"/>
    <mergeCell ref="L820:L821"/>
    <mergeCell ref="A819:A821"/>
    <mergeCell ref="B819:B821"/>
    <mergeCell ref="C819:C821"/>
    <mergeCell ref="D820:D821"/>
    <mergeCell ref="E820:E821"/>
    <mergeCell ref="F820:F821"/>
    <mergeCell ref="M814:M815"/>
    <mergeCell ref="N814:N815"/>
    <mergeCell ref="O814:O815"/>
    <mergeCell ref="P814:P815"/>
    <mergeCell ref="Q814:Q815"/>
    <mergeCell ref="A817:A818"/>
    <mergeCell ref="B817:B818"/>
    <mergeCell ref="C817:C818"/>
    <mergeCell ref="G814:G815"/>
    <mergeCell ref="H814:H815"/>
    <mergeCell ref="I814:I815"/>
    <mergeCell ref="J814:J815"/>
    <mergeCell ref="K814:K815"/>
    <mergeCell ref="L814:L815"/>
    <mergeCell ref="A814:A816"/>
    <mergeCell ref="B814:B816"/>
    <mergeCell ref="C814:C816"/>
    <mergeCell ref="D814:D815"/>
    <mergeCell ref="E814:E815"/>
    <mergeCell ref="F814:F815"/>
    <mergeCell ref="M810:M811"/>
    <mergeCell ref="N810:N811"/>
    <mergeCell ref="O810:O811"/>
    <mergeCell ref="P810:P811"/>
    <mergeCell ref="Q810:Q811"/>
    <mergeCell ref="D812:D813"/>
    <mergeCell ref="G810:G811"/>
    <mergeCell ref="H810:H811"/>
    <mergeCell ref="I810:I811"/>
    <mergeCell ref="J810:J811"/>
    <mergeCell ref="K810:K811"/>
    <mergeCell ref="L810:L811"/>
    <mergeCell ref="A810:A813"/>
    <mergeCell ref="B810:B813"/>
    <mergeCell ref="C810:C813"/>
    <mergeCell ref="D810:D811"/>
    <mergeCell ref="E810:E811"/>
    <mergeCell ref="F810:F811"/>
    <mergeCell ref="M795:M796"/>
    <mergeCell ref="N795:N796"/>
    <mergeCell ref="O795:O796"/>
    <mergeCell ref="P795:P796"/>
    <mergeCell ref="Q795:Q796"/>
    <mergeCell ref="D797:D802"/>
    <mergeCell ref="G795:G796"/>
    <mergeCell ref="H795:H796"/>
    <mergeCell ref="I795:I796"/>
    <mergeCell ref="J795:J796"/>
    <mergeCell ref="K795:K796"/>
    <mergeCell ref="L795:L796"/>
    <mergeCell ref="A795:A809"/>
    <mergeCell ref="B795:B809"/>
    <mergeCell ref="C795:C809"/>
    <mergeCell ref="D795:D796"/>
    <mergeCell ref="E795:E796"/>
    <mergeCell ref="F795:F796"/>
    <mergeCell ref="D803:D805"/>
    <mergeCell ref="D806:D809"/>
    <mergeCell ref="A781:A794"/>
    <mergeCell ref="B781:B794"/>
    <mergeCell ref="C781:C794"/>
    <mergeCell ref="D781:D782"/>
    <mergeCell ref="D783:D787"/>
    <mergeCell ref="D788:D790"/>
    <mergeCell ref="D791:D794"/>
    <mergeCell ref="A773:A776"/>
    <mergeCell ref="B773:B776"/>
    <mergeCell ref="C773:C776"/>
    <mergeCell ref="D775:D776"/>
    <mergeCell ref="A777:A780"/>
    <mergeCell ref="B777:B780"/>
    <mergeCell ref="C777:C780"/>
    <mergeCell ref="D779:D780"/>
    <mergeCell ref="A765:A768"/>
    <mergeCell ref="B765:B768"/>
    <mergeCell ref="C765:C768"/>
    <mergeCell ref="D767:D768"/>
    <mergeCell ref="A769:A772"/>
    <mergeCell ref="B769:B772"/>
    <mergeCell ref="C769:C772"/>
    <mergeCell ref="D771:D772"/>
    <mergeCell ref="M760:M761"/>
    <mergeCell ref="N760:N761"/>
    <mergeCell ref="O760:O761"/>
    <mergeCell ref="P760:P761"/>
    <mergeCell ref="Q760:Q761"/>
    <mergeCell ref="D762:D763"/>
    <mergeCell ref="G760:G761"/>
    <mergeCell ref="H760:H761"/>
    <mergeCell ref="I760:I761"/>
    <mergeCell ref="J760:J761"/>
    <mergeCell ref="K760:K761"/>
    <mergeCell ref="L760:L761"/>
    <mergeCell ref="A760:A764"/>
    <mergeCell ref="B760:B764"/>
    <mergeCell ref="C760:C764"/>
    <mergeCell ref="D760:D761"/>
    <mergeCell ref="E760:E761"/>
    <mergeCell ref="F760:F761"/>
    <mergeCell ref="A752:A755"/>
    <mergeCell ref="B752:B755"/>
    <mergeCell ref="C752:C755"/>
    <mergeCell ref="D754:D755"/>
    <mergeCell ref="A756:A759"/>
    <mergeCell ref="B756:B759"/>
    <mergeCell ref="C756:C759"/>
    <mergeCell ref="D758:D759"/>
    <mergeCell ref="E745:E746"/>
    <mergeCell ref="A747:A751"/>
    <mergeCell ref="B747:B751"/>
    <mergeCell ref="C747:C751"/>
    <mergeCell ref="D749:D751"/>
    <mergeCell ref="E750:E751"/>
    <mergeCell ref="P736:P737"/>
    <mergeCell ref="Q736:Q737"/>
    <mergeCell ref="C738:C741"/>
    <mergeCell ref="D739:D741"/>
    <mergeCell ref="A742:A746"/>
    <mergeCell ref="B742:B746"/>
    <mergeCell ref="C742:C746"/>
    <mergeCell ref="D742:D743"/>
    <mergeCell ref="E742:E743"/>
    <mergeCell ref="D744:D746"/>
    <mergeCell ref="J736:J737"/>
    <mergeCell ref="K736:K737"/>
    <mergeCell ref="L736:L737"/>
    <mergeCell ref="M736:M737"/>
    <mergeCell ref="N736:N737"/>
    <mergeCell ref="O736:O737"/>
    <mergeCell ref="D736:D737"/>
    <mergeCell ref="E736:E737"/>
    <mergeCell ref="A734:A735"/>
    <mergeCell ref="B734:B735"/>
    <mergeCell ref="C734:C735"/>
    <mergeCell ref="A736:A741"/>
    <mergeCell ref="B736:B741"/>
    <mergeCell ref="C736:C737"/>
    <mergeCell ref="M726:M727"/>
    <mergeCell ref="N726:N727"/>
    <mergeCell ref="O726:O727"/>
    <mergeCell ref="P726:P727"/>
    <mergeCell ref="Q726:Q727"/>
    <mergeCell ref="A729:A733"/>
    <mergeCell ref="B729:B733"/>
    <mergeCell ref="C729:C733"/>
    <mergeCell ref="E729:E730"/>
    <mergeCell ref="D730:D733"/>
    <mergeCell ref="G726:G727"/>
    <mergeCell ref="H726:H727"/>
    <mergeCell ref="I726:I727"/>
    <mergeCell ref="J726:J727"/>
    <mergeCell ref="K726:K727"/>
    <mergeCell ref="L726:L727"/>
    <mergeCell ref="A726:A728"/>
    <mergeCell ref="B726:B728"/>
    <mergeCell ref="C726:C728"/>
    <mergeCell ref="D726:D727"/>
    <mergeCell ref="E726:E727"/>
    <mergeCell ref="F726:F727"/>
    <mergeCell ref="M723:M724"/>
    <mergeCell ref="N723:N724"/>
    <mergeCell ref="O723:O724"/>
    <mergeCell ref="P723:P724"/>
    <mergeCell ref="Q723:Q724"/>
    <mergeCell ref="F723:F724"/>
    <mergeCell ref="G723:G724"/>
    <mergeCell ref="H723:H724"/>
    <mergeCell ref="I723:I724"/>
    <mergeCell ref="J723:J724"/>
    <mergeCell ref="K723:K724"/>
    <mergeCell ref="M720:M721"/>
    <mergeCell ref="N720:N721"/>
    <mergeCell ref="O720:O721"/>
    <mergeCell ref="P720:P721"/>
    <mergeCell ref="Q720:Q721"/>
    <mergeCell ref="F736:F737"/>
    <mergeCell ref="G736:G737"/>
    <mergeCell ref="H736:H737"/>
    <mergeCell ref="I736:I737"/>
    <mergeCell ref="A723:A725"/>
    <mergeCell ref="B723:B725"/>
    <mergeCell ref="C723:C725"/>
    <mergeCell ref="D723:D724"/>
    <mergeCell ref="E723:E724"/>
    <mergeCell ref="G720:G721"/>
    <mergeCell ref="H720:H721"/>
    <mergeCell ref="I720:I721"/>
    <mergeCell ref="J720:J721"/>
    <mergeCell ref="K720:K721"/>
    <mergeCell ref="L720:L721"/>
    <mergeCell ref="A720:A722"/>
    <mergeCell ref="B720:B722"/>
    <mergeCell ref="C720:C722"/>
    <mergeCell ref="D720:D721"/>
    <mergeCell ref="E720:E721"/>
    <mergeCell ref="F720:F721"/>
    <mergeCell ref="L723:L724"/>
    <mergeCell ref="F714:F715"/>
    <mergeCell ref="L717:L718"/>
    <mergeCell ref="M717:M718"/>
    <mergeCell ref="N717:N718"/>
    <mergeCell ref="O717:O718"/>
    <mergeCell ref="P717:P718"/>
    <mergeCell ref="Q717:Q718"/>
    <mergeCell ref="F717:F718"/>
    <mergeCell ref="G717:G718"/>
    <mergeCell ref="H717:H718"/>
    <mergeCell ref="I717:I718"/>
    <mergeCell ref="J717:J718"/>
    <mergeCell ref="K717:K718"/>
    <mergeCell ref="M714:M715"/>
    <mergeCell ref="N714:N715"/>
    <mergeCell ref="O714:O715"/>
    <mergeCell ref="P714:P715"/>
    <mergeCell ref="Q714:Q715"/>
    <mergeCell ref="M711:M712"/>
    <mergeCell ref="N711:N712"/>
    <mergeCell ref="O711:O712"/>
    <mergeCell ref="P711:P712"/>
    <mergeCell ref="Q711:Q712"/>
    <mergeCell ref="F711:F712"/>
    <mergeCell ref="G711:G712"/>
    <mergeCell ref="H711:H712"/>
    <mergeCell ref="I711:I712"/>
    <mergeCell ref="J711:J712"/>
    <mergeCell ref="K711:K712"/>
    <mergeCell ref="M708:M709"/>
    <mergeCell ref="N708:N709"/>
    <mergeCell ref="O708:O709"/>
    <mergeCell ref="P708:P709"/>
    <mergeCell ref="Q708:Q709"/>
    <mergeCell ref="A717:A719"/>
    <mergeCell ref="B717:B719"/>
    <mergeCell ref="C717:C719"/>
    <mergeCell ref="D717:D718"/>
    <mergeCell ref="E717:E718"/>
    <mergeCell ref="G714:G715"/>
    <mergeCell ref="H714:H715"/>
    <mergeCell ref="I714:I715"/>
    <mergeCell ref="J714:J715"/>
    <mergeCell ref="K714:K715"/>
    <mergeCell ref="L714:L715"/>
    <mergeCell ref="A714:A716"/>
    <mergeCell ref="B714:B716"/>
    <mergeCell ref="C714:C716"/>
    <mergeCell ref="D714:D715"/>
    <mergeCell ref="E714:E715"/>
    <mergeCell ref="A711:A713"/>
    <mergeCell ref="B711:B713"/>
    <mergeCell ref="C711:C713"/>
    <mergeCell ref="D711:D712"/>
    <mergeCell ref="E711:E712"/>
    <mergeCell ref="G708:G709"/>
    <mergeCell ref="H708:H709"/>
    <mergeCell ref="I708:I709"/>
    <mergeCell ref="J708:J709"/>
    <mergeCell ref="K708:K709"/>
    <mergeCell ref="L708:L709"/>
    <mergeCell ref="A708:A710"/>
    <mergeCell ref="B708:B710"/>
    <mergeCell ref="C708:C710"/>
    <mergeCell ref="D708:D709"/>
    <mergeCell ref="E708:E709"/>
    <mergeCell ref="F708:F709"/>
    <mergeCell ref="L711:L712"/>
    <mergeCell ref="F702:F703"/>
    <mergeCell ref="L705:L706"/>
    <mergeCell ref="M705:M706"/>
    <mergeCell ref="N705:N706"/>
    <mergeCell ref="O705:O706"/>
    <mergeCell ref="P705:P706"/>
    <mergeCell ref="Q705:Q706"/>
    <mergeCell ref="F705:F706"/>
    <mergeCell ref="G705:G706"/>
    <mergeCell ref="H705:H706"/>
    <mergeCell ref="I705:I706"/>
    <mergeCell ref="J705:J706"/>
    <mergeCell ref="K705:K706"/>
    <mergeCell ref="M702:M703"/>
    <mergeCell ref="N702:N703"/>
    <mergeCell ref="O702:O703"/>
    <mergeCell ref="P702:P703"/>
    <mergeCell ref="Q702:Q703"/>
    <mergeCell ref="M699:M700"/>
    <mergeCell ref="N699:N700"/>
    <mergeCell ref="O699:O700"/>
    <mergeCell ref="P699:P700"/>
    <mergeCell ref="Q699:Q700"/>
    <mergeCell ref="F699:F700"/>
    <mergeCell ref="G699:G700"/>
    <mergeCell ref="H699:H700"/>
    <mergeCell ref="I699:I700"/>
    <mergeCell ref="J699:J700"/>
    <mergeCell ref="K699:K700"/>
    <mergeCell ref="M696:M697"/>
    <mergeCell ref="N696:N697"/>
    <mergeCell ref="O696:O697"/>
    <mergeCell ref="P696:P697"/>
    <mergeCell ref="Q696:Q697"/>
    <mergeCell ref="A705:A707"/>
    <mergeCell ref="B705:B707"/>
    <mergeCell ref="C705:C707"/>
    <mergeCell ref="D705:D706"/>
    <mergeCell ref="E705:E706"/>
    <mergeCell ref="G702:G703"/>
    <mergeCell ref="H702:H703"/>
    <mergeCell ref="I702:I703"/>
    <mergeCell ref="J702:J703"/>
    <mergeCell ref="K702:K703"/>
    <mergeCell ref="L702:L703"/>
    <mergeCell ref="A702:A704"/>
    <mergeCell ref="B702:B704"/>
    <mergeCell ref="C702:C704"/>
    <mergeCell ref="D702:D703"/>
    <mergeCell ref="E702:E703"/>
    <mergeCell ref="A699:A701"/>
    <mergeCell ref="B699:B701"/>
    <mergeCell ref="C699:C701"/>
    <mergeCell ref="D699:D700"/>
    <mergeCell ref="E699:E700"/>
    <mergeCell ref="G696:G697"/>
    <mergeCell ref="H696:H697"/>
    <mergeCell ref="I696:I697"/>
    <mergeCell ref="J696:J697"/>
    <mergeCell ref="K696:K697"/>
    <mergeCell ref="L696:L697"/>
    <mergeCell ref="A696:A698"/>
    <mergeCell ref="B696:B698"/>
    <mergeCell ref="C696:C698"/>
    <mergeCell ref="D696:D697"/>
    <mergeCell ref="E696:E697"/>
    <mergeCell ref="F696:F697"/>
    <mergeCell ref="L699:L700"/>
    <mergeCell ref="M691:M692"/>
    <mergeCell ref="N691:N692"/>
    <mergeCell ref="O691:O692"/>
    <mergeCell ref="P691:P692"/>
    <mergeCell ref="Q691:Q692"/>
    <mergeCell ref="A693:A695"/>
    <mergeCell ref="B693:B695"/>
    <mergeCell ref="C693:C695"/>
    <mergeCell ref="D694:D695"/>
    <mergeCell ref="E694:E695"/>
    <mergeCell ref="G691:G692"/>
    <mergeCell ref="H691:H692"/>
    <mergeCell ref="I691:I692"/>
    <mergeCell ref="J691:J692"/>
    <mergeCell ref="K691:K692"/>
    <mergeCell ref="L691:L692"/>
    <mergeCell ref="N688:N689"/>
    <mergeCell ref="O688:O689"/>
    <mergeCell ref="P688:P689"/>
    <mergeCell ref="Q688:Q689"/>
    <mergeCell ref="A690:A692"/>
    <mergeCell ref="B690:B692"/>
    <mergeCell ref="C690:C692"/>
    <mergeCell ref="D691:D692"/>
    <mergeCell ref="E691:E692"/>
    <mergeCell ref="F691:F692"/>
    <mergeCell ref="H688:H689"/>
    <mergeCell ref="I688:I689"/>
    <mergeCell ref="J688:J689"/>
    <mergeCell ref="K688:K689"/>
    <mergeCell ref="L688:L689"/>
    <mergeCell ref="M688:M689"/>
    <mergeCell ref="N684:N685"/>
    <mergeCell ref="O684:O685"/>
    <mergeCell ref="P684:P685"/>
    <mergeCell ref="A687:A689"/>
    <mergeCell ref="B687:B689"/>
    <mergeCell ref="C687:C689"/>
    <mergeCell ref="D688:D689"/>
    <mergeCell ref="E688:E689"/>
    <mergeCell ref="F688:F689"/>
    <mergeCell ref="G688:G689"/>
    <mergeCell ref="M682:M683"/>
    <mergeCell ref="N682:N683"/>
    <mergeCell ref="O682:O683"/>
    <mergeCell ref="P682:P683"/>
    <mergeCell ref="Q682:Q683"/>
    <mergeCell ref="A684:A686"/>
    <mergeCell ref="B684:B686"/>
    <mergeCell ref="C684:C686"/>
    <mergeCell ref="D684:D685"/>
    <mergeCell ref="E684:E685"/>
    <mergeCell ref="G682:G683"/>
    <mergeCell ref="H682:H683"/>
    <mergeCell ref="I682:I683"/>
    <mergeCell ref="J682:J683"/>
    <mergeCell ref="K682:K683"/>
    <mergeCell ref="L682:L683"/>
    <mergeCell ref="A681:A683"/>
    <mergeCell ref="B681:B683"/>
    <mergeCell ref="C681:C683"/>
    <mergeCell ref="D682:D683"/>
    <mergeCell ref="E682:E683"/>
    <mergeCell ref="F682:F683"/>
    <mergeCell ref="M677:M678"/>
    <mergeCell ref="N677:N678"/>
    <mergeCell ref="O677:O678"/>
    <mergeCell ref="P677:P678"/>
    <mergeCell ref="Q677:Q678"/>
    <mergeCell ref="D679:D680"/>
    <mergeCell ref="G677:G678"/>
    <mergeCell ref="H677:H678"/>
    <mergeCell ref="I677:I678"/>
    <mergeCell ref="J677:J678"/>
    <mergeCell ref="K677:K678"/>
    <mergeCell ref="L677:L678"/>
    <mergeCell ref="O668:O669"/>
    <mergeCell ref="P668:P669"/>
    <mergeCell ref="Q668:Q669"/>
    <mergeCell ref="D670:D674"/>
    <mergeCell ref="A677:A680"/>
    <mergeCell ref="B677:B680"/>
    <mergeCell ref="C677:C680"/>
    <mergeCell ref="D677:D678"/>
    <mergeCell ref="E677:E678"/>
    <mergeCell ref="F677:F678"/>
    <mergeCell ref="I668:I669"/>
    <mergeCell ref="J668:J669"/>
    <mergeCell ref="K668:K669"/>
    <mergeCell ref="L668:L669"/>
    <mergeCell ref="M668:M669"/>
    <mergeCell ref="N668:N669"/>
    <mergeCell ref="P664:P667"/>
    <mergeCell ref="Q664:Q667"/>
    <mergeCell ref="A668:A674"/>
    <mergeCell ref="B668:B674"/>
    <mergeCell ref="C668:C674"/>
    <mergeCell ref="D668:D669"/>
    <mergeCell ref="E668:E669"/>
    <mergeCell ref="F668:F669"/>
    <mergeCell ref="G668:G669"/>
    <mergeCell ref="H668:H669"/>
    <mergeCell ref="J664:J667"/>
    <mergeCell ref="K664:K667"/>
    <mergeCell ref="L664:L667"/>
    <mergeCell ref="M664:M667"/>
    <mergeCell ref="N664:N667"/>
    <mergeCell ref="O664:O667"/>
    <mergeCell ref="D664:D667"/>
    <mergeCell ref="E664:E667"/>
    <mergeCell ref="F664:F667"/>
    <mergeCell ref="G664:G667"/>
    <mergeCell ref="H664:H667"/>
    <mergeCell ref="I664:I667"/>
    <mergeCell ref="A662:A667"/>
    <mergeCell ref="B662:B667"/>
    <mergeCell ref="C662:C667"/>
    <mergeCell ref="D662:D663"/>
    <mergeCell ref="E662:E663"/>
    <mergeCell ref="L662:L663"/>
    <mergeCell ref="M662:M663"/>
    <mergeCell ref="N662:N663"/>
    <mergeCell ref="O662:O663"/>
    <mergeCell ref="P662:P663"/>
    <mergeCell ref="Q662:Q663"/>
    <mergeCell ref="F662:F663"/>
    <mergeCell ref="G662:G663"/>
    <mergeCell ref="H662:H663"/>
    <mergeCell ref="I662:I663"/>
    <mergeCell ref="J662:J663"/>
    <mergeCell ref="K662:K663"/>
    <mergeCell ref="M658:M661"/>
    <mergeCell ref="N658:N660"/>
    <mergeCell ref="O658:O661"/>
    <mergeCell ref="P658:P660"/>
    <mergeCell ref="Q658:Q661"/>
    <mergeCell ref="G658:G661"/>
    <mergeCell ref="H658:H661"/>
    <mergeCell ref="I658:I661"/>
    <mergeCell ref="J658:J661"/>
    <mergeCell ref="K658:K661"/>
    <mergeCell ref="L658:L661"/>
    <mergeCell ref="A656:A661"/>
    <mergeCell ref="B656:B661"/>
    <mergeCell ref="C656:C661"/>
    <mergeCell ref="D657:D661"/>
    <mergeCell ref="E658:E661"/>
    <mergeCell ref="F658:F661"/>
    <mergeCell ref="D630:D647"/>
    <mergeCell ref="A650:A652"/>
    <mergeCell ref="B650:B652"/>
    <mergeCell ref="C650:C652"/>
    <mergeCell ref="D651:D652"/>
    <mergeCell ref="A653:A655"/>
    <mergeCell ref="B653:B655"/>
    <mergeCell ref="C653:C655"/>
    <mergeCell ref="D654:D655"/>
    <mergeCell ref="A624:A628"/>
    <mergeCell ref="B624:B628"/>
    <mergeCell ref="C624:C628"/>
    <mergeCell ref="A629:A647"/>
    <mergeCell ref="B629:B647"/>
    <mergeCell ref="C629:C647"/>
    <mergeCell ref="A618:A620"/>
    <mergeCell ref="B618:B620"/>
    <mergeCell ref="C618:C620"/>
    <mergeCell ref="D619:D620"/>
    <mergeCell ref="A621:A623"/>
    <mergeCell ref="B621:B623"/>
    <mergeCell ref="C621:C623"/>
    <mergeCell ref="D622:D623"/>
    <mergeCell ref="A610:A614"/>
    <mergeCell ref="B610:B614"/>
    <mergeCell ref="C610:C614"/>
    <mergeCell ref="D611:D614"/>
    <mergeCell ref="A615:A617"/>
    <mergeCell ref="B615:B617"/>
    <mergeCell ref="C615:C617"/>
    <mergeCell ref="D616:D617"/>
    <mergeCell ref="A604:A606"/>
    <mergeCell ref="B604:B606"/>
    <mergeCell ref="C604:C606"/>
    <mergeCell ref="D605:D606"/>
    <mergeCell ref="A607:A609"/>
    <mergeCell ref="B607:B609"/>
    <mergeCell ref="C607:C609"/>
    <mergeCell ref="D608:D609"/>
    <mergeCell ref="A594:A598"/>
    <mergeCell ref="B594:B598"/>
    <mergeCell ref="C594:C598"/>
    <mergeCell ref="D595:D598"/>
    <mergeCell ref="A599:A603"/>
    <mergeCell ref="B599:B603"/>
    <mergeCell ref="C599:C603"/>
    <mergeCell ref="D600:D603"/>
    <mergeCell ref="A579:A584"/>
    <mergeCell ref="B579:B584"/>
    <mergeCell ref="C579:C584"/>
    <mergeCell ref="D580:D584"/>
    <mergeCell ref="A585:A593"/>
    <mergeCell ref="B585:B593"/>
    <mergeCell ref="C585:C593"/>
    <mergeCell ref="D586:D593"/>
    <mergeCell ref="A573:A575"/>
    <mergeCell ref="B573:B575"/>
    <mergeCell ref="C573:C575"/>
    <mergeCell ref="D574:D575"/>
    <mergeCell ref="A576:A578"/>
    <mergeCell ref="B576:B578"/>
    <mergeCell ref="C576:C578"/>
    <mergeCell ref="D577:D578"/>
    <mergeCell ref="A567:A569"/>
    <mergeCell ref="B567:B569"/>
    <mergeCell ref="C567:C569"/>
    <mergeCell ref="D568:D569"/>
    <mergeCell ref="A570:A572"/>
    <mergeCell ref="B570:B572"/>
    <mergeCell ref="C570:C572"/>
    <mergeCell ref="D571:D572"/>
    <mergeCell ref="A561:A563"/>
    <mergeCell ref="B561:B563"/>
    <mergeCell ref="C561:C563"/>
    <mergeCell ref="D562:D563"/>
    <mergeCell ref="A564:A566"/>
    <mergeCell ref="B564:B566"/>
    <mergeCell ref="C564:C566"/>
    <mergeCell ref="D565:D566"/>
    <mergeCell ref="A555:A557"/>
    <mergeCell ref="B555:B557"/>
    <mergeCell ref="C555:C557"/>
    <mergeCell ref="D556:D557"/>
    <mergeCell ref="A558:A560"/>
    <mergeCell ref="B558:B560"/>
    <mergeCell ref="C558:C560"/>
    <mergeCell ref="D559:D560"/>
    <mergeCell ref="A548:A550"/>
    <mergeCell ref="B548:B550"/>
    <mergeCell ref="C548:C550"/>
    <mergeCell ref="D549:D550"/>
    <mergeCell ref="A551:A554"/>
    <mergeCell ref="B551:B554"/>
    <mergeCell ref="C551:C553"/>
    <mergeCell ref="D552:D554"/>
    <mergeCell ref="A541:A543"/>
    <mergeCell ref="B541:B543"/>
    <mergeCell ref="C541:C543"/>
    <mergeCell ref="D542:D543"/>
    <mergeCell ref="A544:A547"/>
    <mergeCell ref="B544:B547"/>
    <mergeCell ref="C544:C547"/>
    <mergeCell ref="D545:D547"/>
    <mergeCell ref="A528:A537"/>
    <mergeCell ref="B528:B537"/>
    <mergeCell ref="C528:C537"/>
    <mergeCell ref="D529:D537"/>
    <mergeCell ref="A538:A540"/>
    <mergeCell ref="B538:B540"/>
    <mergeCell ref="C538:C540"/>
    <mergeCell ref="D539:D540"/>
    <mergeCell ref="A522:A524"/>
    <mergeCell ref="B522:B524"/>
    <mergeCell ref="C522:C524"/>
    <mergeCell ref="D523:D524"/>
    <mergeCell ref="A525:A527"/>
    <mergeCell ref="B525:B527"/>
    <mergeCell ref="C525:C527"/>
    <mergeCell ref="D526:D527"/>
    <mergeCell ref="A516:A518"/>
    <mergeCell ref="B516:B518"/>
    <mergeCell ref="C516:C518"/>
    <mergeCell ref="D517:D518"/>
    <mergeCell ref="A519:A521"/>
    <mergeCell ref="B519:B521"/>
    <mergeCell ref="C519:C521"/>
    <mergeCell ref="D520:D521"/>
    <mergeCell ref="A510:A512"/>
    <mergeCell ref="B510:B512"/>
    <mergeCell ref="C510:C512"/>
    <mergeCell ref="D511:D512"/>
    <mergeCell ref="A513:A515"/>
    <mergeCell ref="B513:B515"/>
    <mergeCell ref="C513:C515"/>
    <mergeCell ref="D514:D515"/>
    <mergeCell ref="A504:A506"/>
    <mergeCell ref="B504:B506"/>
    <mergeCell ref="C504:C506"/>
    <mergeCell ref="D505:D506"/>
    <mergeCell ref="A507:A509"/>
    <mergeCell ref="B507:B509"/>
    <mergeCell ref="C507:C509"/>
    <mergeCell ref="D508:D509"/>
    <mergeCell ref="A498:A500"/>
    <mergeCell ref="B498:B500"/>
    <mergeCell ref="C498:C500"/>
    <mergeCell ref="D499:D500"/>
    <mergeCell ref="A501:A503"/>
    <mergeCell ref="B501:B503"/>
    <mergeCell ref="C501:C503"/>
    <mergeCell ref="D502:D503"/>
    <mergeCell ref="A492:A494"/>
    <mergeCell ref="B492:B494"/>
    <mergeCell ref="C492:C494"/>
    <mergeCell ref="D493:D494"/>
    <mergeCell ref="A495:A497"/>
    <mergeCell ref="B495:B497"/>
    <mergeCell ref="C495:C497"/>
    <mergeCell ref="D496:D497"/>
    <mergeCell ref="A486:A488"/>
    <mergeCell ref="B486:B488"/>
    <mergeCell ref="C486:C488"/>
    <mergeCell ref="D487:D488"/>
    <mergeCell ref="A489:A491"/>
    <mergeCell ref="B489:B491"/>
    <mergeCell ref="C489:C491"/>
    <mergeCell ref="D490:D491"/>
    <mergeCell ref="A480:A482"/>
    <mergeCell ref="B480:B482"/>
    <mergeCell ref="C480:C482"/>
    <mergeCell ref="D481:D482"/>
    <mergeCell ref="A483:A485"/>
    <mergeCell ref="B483:B485"/>
    <mergeCell ref="C483:C485"/>
    <mergeCell ref="D484:D485"/>
    <mergeCell ref="A474:A476"/>
    <mergeCell ref="B474:B476"/>
    <mergeCell ref="C474:C476"/>
    <mergeCell ref="D475:D476"/>
    <mergeCell ref="A477:A479"/>
    <mergeCell ref="B477:B479"/>
    <mergeCell ref="C477:C479"/>
    <mergeCell ref="D478:D479"/>
    <mergeCell ref="A468:A470"/>
    <mergeCell ref="B468:B470"/>
    <mergeCell ref="C468:C470"/>
    <mergeCell ref="D469:D470"/>
    <mergeCell ref="A471:A473"/>
    <mergeCell ref="B471:B473"/>
    <mergeCell ref="C471:C473"/>
    <mergeCell ref="D472:D473"/>
    <mergeCell ref="A459:A461"/>
    <mergeCell ref="B459:B461"/>
    <mergeCell ref="C459:C461"/>
    <mergeCell ref="D460:D461"/>
    <mergeCell ref="A462:A467"/>
    <mergeCell ref="B462:B467"/>
    <mergeCell ref="C462:C467"/>
    <mergeCell ref="D463:D467"/>
    <mergeCell ref="A450:A452"/>
    <mergeCell ref="B450:B452"/>
    <mergeCell ref="C450:C452"/>
    <mergeCell ref="D451:D452"/>
    <mergeCell ref="A453:A458"/>
    <mergeCell ref="B453:B458"/>
    <mergeCell ref="C453:C458"/>
    <mergeCell ref="D454:D458"/>
    <mergeCell ref="A444:A446"/>
    <mergeCell ref="B444:B446"/>
    <mergeCell ref="C444:C446"/>
    <mergeCell ref="D445:D446"/>
    <mergeCell ref="A447:A449"/>
    <mergeCell ref="B447:B449"/>
    <mergeCell ref="C447:C449"/>
    <mergeCell ref="D448:D449"/>
    <mergeCell ref="A438:A440"/>
    <mergeCell ref="B438:B440"/>
    <mergeCell ref="C438:C440"/>
    <mergeCell ref="D439:D440"/>
    <mergeCell ref="A441:A443"/>
    <mergeCell ref="B441:B443"/>
    <mergeCell ref="C441:C443"/>
    <mergeCell ref="D442:D443"/>
    <mergeCell ref="A432:A434"/>
    <mergeCell ref="B432:B434"/>
    <mergeCell ref="C432:C434"/>
    <mergeCell ref="D433:D434"/>
    <mergeCell ref="A435:A437"/>
    <mergeCell ref="B435:B437"/>
    <mergeCell ref="C435:C437"/>
    <mergeCell ref="D436:D437"/>
    <mergeCell ref="A426:A428"/>
    <mergeCell ref="B426:B428"/>
    <mergeCell ref="C426:C428"/>
    <mergeCell ref="D427:D428"/>
    <mergeCell ref="A429:A431"/>
    <mergeCell ref="B429:B431"/>
    <mergeCell ref="C429:C431"/>
    <mergeCell ref="D430:D431"/>
    <mergeCell ref="A420:A422"/>
    <mergeCell ref="B420:B422"/>
    <mergeCell ref="C420:C422"/>
    <mergeCell ref="D421:D422"/>
    <mergeCell ref="A423:A425"/>
    <mergeCell ref="B423:B425"/>
    <mergeCell ref="C423:C425"/>
    <mergeCell ref="D424:D425"/>
    <mergeCell ref="A414:A416"/>
    <mergeCell ref="B414:B416"/>
    <mergeCell ref="C414:C416"/>
    <mergeCell ref="D415:D416"/>
    <mergeCell ref="A417:A419"/>
    <mergeCell ref="B417:B419"/>
    <mergeCell ref="C417:C419"/>
    <mergeCell ref="D418:D419"/>
    <mergeCell ref="A408:A410"/>
    <mergeCell ref="B408:B410"/>
    <mergeCell ref="C408:C410"/>
    <mergeCell ref="D409:D410"/>
    <mergeCell ref="A411:A413"/>
    <mergeCell ref="B411:B413"/>
    <mergeCell ref="C411:C413"/>
    <mergeCell ref="D412:D413"/>
    <mergeCell ref="A402:A404"/>
    <mergeCell ref="B402:B404"/>
    <mergeCell ref="C402:C404"/>
    <mergeCell ref="D403:D404"/>
    <mergeCell ref="A405:A407"/>
    <mergeCell ref="B405:B407"/>
    <mergeCell ref="C405:C407"/>
    <mergeCell ref="D406:D407"/>
    <mergeCell ref="A396:A398"/>
    <mergeCell ref="B396:B398"/>
    <mergeCell ref="C396:C398"/>
    <mergeCell ref="D397:D398"/>
    <mergeCell ref="A399:A401"/>
    <mergeCell ref="B399:B401"/>
    <mergeCell ref="C399:C401"/>
    <mergeCell ref="D400:D401"/>
    <mergeCell ref="A390:A392"/>
    <mergeCell ref="B390:B392"/>
    <mergeCell ref="C390:C392"/>
    <mergeCell ref="D391:D392"/>
    <mergeCell ref="A393:A395"/>
    <mergeCell ref="B393:B395"/>
    <mergeCell ref="C393:C395"/>
    <mergeCell ref="D394:D395"/>
    <mergeCell ref="A384:A386"/>
    <mergeCell ref="B384:B386"/>
    <mergeCell ref="C384:C386"/>
    <mergeCell ref="D385:D386"/>
    <mergeCell ref="A387:A389"/>
    <mergeCell ref="B387:B389"/>
    <mergeCell ref="C387:C389"/>
    <mergeCell ref="D388:D389"/>
    <mergeCell ref="D373:D377"/>
    <mergeCell ref="A378:A380"/>
    <mergeCell ref="B378:B380"/>
    <mergeCell ref="C378:C380"/>
    <mergeCell ref="D379:D380"/>
    <mergeCell ref="A381:A383"/>
    <mergeCell ref="B381:B383"/>
    <mergeCell ref="C381:C383"/>
    <mergeCell ref="D382:D383"/>
    <mergeCell ref="A370:A371"/>
    <mergeCell ref="B370:B371"/>
    <mergeCell ref="C370:C371"/>
    <mergeCell ref="A372:A377"/>
    <mergeCell ref="B372:B377"/>
    <mergeCell ref="C372:C377"/>
    <mergeCell ref="D357:D359"/>
    <mergeCell ref="C360:C364"/>
    <mergeCell ref="D361:D364"/>
    <mergeCell ref="O363:O364"/>
    <mergeCell ref="B365:B369"/>
    <mergeCell ref="D366:D369"/>
    <mergeCell ref="O367:O368"/>
    <mergeCell ref="D339:D341"/>
    <mergeCell ref="C342:C345"/>
    <mergeCell ref="D343:D345"/>
    <mergeCell ref="B346:B350"/>
    <mergeCell ref="D347:D349"/>
    <mergeCell ref="C351:C355"/>
    <mergeCell ref="D352:D354"/>
    <mergeCell ref="A365:A369"/>
    <mergeCell ref="A356:A359"/>
    <mergeCell ref="B356:B359"/>
    <mergeCell ref="A360:A364"/>
    <mergeCell ref="B360:B364"/>
    <mergeCell ref="A346:A350"/>
    <mergeCell ref="A351:A355"/>
    <mergeCell ref="B351:B355"/>
    <mergeCell ref="A338:A341"/>
    <mergeCell ref="B338:B341"/>
    <mergeCell ref="A342:A345"/>
    <mergeCell ref="B342:B345"/>
    <mergeCell ref="C338:C341"/>
    <mergeCell ref="L367:L368"/>
    <mergeCell ref="M367:M368"/>
    <mergeCell ref="N367:N368"/>
    <mergeCell ref="F367:F368"/>
    <mergeCell ref="G367:G368"/>
    <mergeCell ref="H367:H368"/>
    <mergeCell ref="I367:I368"/>
    <mergeCell ref="J367:J368"/>
    <mergeCell ref="K367:K368"/>
    <mergeCell ref="J363:J364"/>
    <mergeCell ref="K363:K364"/>
    <mergeCell ref="L363:L364"/>
    <mergeCell ref="M363:M364"/>
    <mergeCell ref="N363:N364"/>
    <mergeCell ref="C366:C369"/>
    <mergeCell ref="E367:E368"/>
    <mergeCell ref="E363:E364"/>
    <mergeCell ref="F363:F364"/>
    <mergeCell ref="G363:G364"/>
    <mergeCell ref="H363:H364"/>
    <mergeCell ref="I363:I364"/>
    <mergeCell ref="C356:C359"/>
    <mergeCell ref="C347:C349"/>
    <mergeCell ref="A326:A328"/>
    <mergeCell ref="B326:B328"/>
    <mergeCell ref="A329:A332"/>
    <mergeCell ref="B329:B332"/>
    <mergeCell ref="A333:A337"/>
    <mergeCell ref="B333:B337"/>
    <mergeCell ref="A320:A322"/>
    <mergeCell ref="B320:B322"/>
    <mergeCell ref="C320:C322"/>
    <mergeCell ref="D321:D322"/>
    <mergeCell ref="A323:A325"/>
    <mergeCell ref="B323:B325"/>
    <mergeCell ref="C323:C325"/>
    <mergeCell ref="D324:D325"/>
    <mergeCell ref="A312:A314"/>
    <mergeCell ref="B312:B314"/>
    <mergeCell ref="C312:C314"/>
    <mergeCell ref="D313:D314"/>
    <mergeCell ref="A317:A319"/>
    <mergeCell ref="B317:B319"/>
    <mergeCell ref="C317:C319"/>
    <mergeCell ref="D318:D319"/>
    <mergeCell ref="C326:C328"/>
    <mergeCell ref="C329:C332"/>
    <mergeCell ref="D330:D332"/>
    <mergeCell ref="C334:C337"/>
    <mergeCell ref="D334:D336"/>
    <mergeCell ref="A304:A306"/>
    <mergeCell ref="B304:B306"/>
    <mergeCell ref="C304:C306"/>
    <mergeCell ref="D305:D306"/>
    <mergeCell ref="A307:A309"/>
    <mergeCell ref="B307:B309"/>
    <mergeCell ref="C307:C309"/>
    <mergeCell ref="D308:D309"/>
    <mergeCell ref="A298:A300"/>
    <mergeCell ref="B298:B300"/>
    <mergeCell ref="C298:C300"/>
    <mergeCell ref="D299:D300"/>
    <mergeCell ref="A301:A303"/>
    <mergeCell ref="B301:B303"/>
    <mergeCell ref="C301:C303"/>
    <mergeCell ref="D302:D303"/>
    <mergeCell ref="A285:A294"/>
    <mergeCell ref="B285:B294"/>
    <mergeCell ref="C285:C294"/>
    <mergeCell ref="D286:D294"/>
    <mergeCell ref="A295:A297"/>
    <mergeCell ref="B295:B297"/>
    <mergeCell ref="C295:C297"/>
    <mergeCell ref="D296:D297"/>
    <mergeCell ref="A279:A281"/>
    <mergeCell ref="B279:B281"/>
    <mergeCell ref="C279:C281"/>
    <mergeCell ref="D280:D281"/>
    <mergeCell ref="A282:A284"/>
    <mergeCell ref="B282:B284"/>
    <mergeCell ref="C282:C284"/>
    <mergeCell ref="D283:D284"/>
    <mergeCell ref="A273:A275"/>
    <mergeCell ref="B273:B275"/>
    <mergeCell ref="C273:C275"/>
    <mergeCell ref="D274:D275"/>
    <mergeCell ref="A276:A278"/>
    <mergeCell ref="B276:B278"/>
    <mergeCell ref="C276:C278"/>
    <mergeCell ref="D277:D278"/>
    <mergeCell ref="A267:A269"/>
    <mergeCell ref="B267:B269"/>
    <mergeCell ref="C267:C269"/>
    <mergeCell ref="D268:D269"/>
    <mergeCell ref="A270:A272"/>
    <mergeCell ref="B270:B272"/>
    <mergeCell ref="C270:C272"/>
    <mergeCell ref="D271:D272"/>
    <mergeCell ref="A261:A263"/>
    <mergeCell ref="B261:B263"/>
    <mergeCell ref="C261:C263"/>
    <mergeCell ref="D262:D263"/>
    <mergeCell ref="A264:A266"/>
    <mergeCell ref="B264:B266"/>
    <mergeCell ref="C264:C266"/>
    <mergeCell ref="D265:D266"/>
    <mergeCell ref="A255:A257"/>
    <mergeCell ref="B255:B257"/>
    <mergeCell ref="C255:C257"/>
    <mergeCell ref="D256:D257"/>
    <mergeCell ref="A258:A260"/>
    <mergeCell ref="B258:B260"/>
    <mergeCell ref="C258:C260"/>
    <mergeCell ref="D259:D260"/>
    <mergeCell ref="A249:A251"/>
    <mergeCell ref="B249:B251"/>
    <mergeCell ref="C249:C251"/>
    <mergeCell ref="D250:D251"/>
    <mergeCell ref="A252:A254"/>
    <mergeCell ref="B252:B254"/>
    <mergeCell ref="C252:C254"/>
    <mergeCell ref="D253:D254"/>
    <mergeCell ref="A243:A245"/>
    <mergeCell ref="B243:B245"/>
    <mergeCell ref="C243:C245"/>
    <mergeCell ref="D244:D245"/>
    <mergeCell ref="A246:A248"/>
    <mergeCell ref="B246:B248"/>
    <mergeCell ref="C246:C248"/>
    <mergeCell ref="D247:D248"/>
    <mergeCell ref="A237:A239"/>
    <mergeCell ref="B237:B239"/>
    <mergeCell ref="C237:C239"/>
    <mergeCell ref="D238:D239"/>
    <mergeCell ref="A240:A242"/>
    <mergeCell ref="B240:B242"/>
    <mergeCell ref="C240:C242"/>
    <mergeCell ref="D241:D242"/>
    <mergeCell ref="A231:A233"/>
    <mergeCell ref="B231:B233"/>
    <mergeCell ref="C231:C233"/>
    <mergeCell ref="D232:D233"/>
    <mergeCell ref="A234:A236"/>
    <mergeCell ref="B234:B236"/>
    <mergeCell ref="C234:C236"/>
    <mergeCell ref="D235:D236"/>
    <mergeCell ref="A225:A227"/>
    <mergeCell ref="B225:B227"/>
    <mergeCell ref="C225:C227"/>
    <mergeCell ref="D226:D227"/>
    <mergeCell ref="A228:A230"/>
    <mergeCell ref="B228:B230"/>
    <mergeCell ref="C228:C230"/>
    <mergeCell ref="D229:D230"/>
    <mergeCell ref="A219:A221"/>
    <mergeCell ref="B219:B221"/>
    <mergeCell ref="C219:C221"/>
    <mergeCell ref="D220:D221"/>
    <mergeCell ref="A222:A224"/>
    <mergeCell ref="B222:B224"/>
    <mergeCell ref="C222:C224"/>
    <mergeCell ref="D223:D224"/>
    <mergeCell ref="A213:A215"/>
    <mergeCell ref="B213:B215"/>
    <mergeCell ref="C213:C215"/>
    <mergeCell ref="D214:D215"/>
    <mergeCell ref="A216:A218"/>
    <mergeCell ref="B216:B218"/>
    <mergeCell ref="C216:C218"/>
    <mergeCell ref="D217:D218"/>
    <mergeCell ref="A207:A209"/>
    <mergeCell ref="B207:B209"/>
    <mergeCell ref="C207:C209"/>
    <mergeCell ref="D208:D209"/>
    <mergeCell ref="A210:A212"/>
    <mergeCell ref="B210:B212"/>
    <mergeCell ref="C210:C212"/>
    <mergeCell ref="D211:D212"/>
    <mergeCell ref="A201:A203"/>
    <mergeCell ref="B201:B203"/>
    <mergeCell ref="C201:C203"/>
    <mergeCell ref="D202:D203"/>
    <mergeCell ref="A204:A206"/>
    <mergeCell ref="B204:B206"/>
    <mergeCell ref="C204:C206"/>
    <mergeCell ref="D205:D206"/>
    <mergeCell ref="A195:A197"/>
    <mergeCell ref="B195:B197"/>
    <mergeCell ref="C195:C197"/>
    <mergeCell ref="D196:D197"/>
    <mergeCell ref="A198:A200"/>
    <mergeCell ref="B198:B200"/>
    <mergeCell ref="C198:C200"/>
    <mergeCell ref="D199:D200"/>
    <mergeCell ref="A189:A191"/>
    <mergeCell ref="B189:B191"/>
    <mergeCell ref="C189:C191"/>
    <mergeCell ref="D190:D191"/>
    <mergeCell ref="A192:A194"/>
    <mergeCell ref="B192:B194"/>
    <mergeCell ref="C192:C194"/>
    <mergeCell ref="D193:D194"/>
    <mergeCell ref="A9:E9"/>
    <mergeCell ref="A184:A185"/>
    <mergeCell ref="B184:B185"/>
    <mergeCell ref="C184:C185"/>
    <mergeCell ref="A186:A188"/>
    <mergeCell ref="B186:B188"/>
    <mergeCell ref="C186:C188"/>
    <mergeCell ref="D187:D188"/>
    <mergeCell ref="N4:Q5"/>
    <mergeCell ref="F5:I5"/>
    <mergeCell ref="J5:M5"/>
    <mergeCell ref="G6:I6"/>
    <mergeCell ref="K6:M6"/>
    <mergeCell ref="N6:N7"/>
    <mergeCell ref="O6:Q6"/>
    <mergeCell ref="A4:A7"/>
    <mergeCell ref="B4:B7"/>
    <mergeCell ref="C4:C7"/>
    <mergeCell ref="D4:D7"/>
    <mergeCell ref="E4:E7"/>
    <mergeCell ref="F4:M4"/>
    <mergeCell ref="A178:A183"/>
    <mergeCell ref="B178:B183"/>
    <mergeCell ref="C178:C183"/>
    <mergeCell ref="A170:A173"/>
    <mergeCell ref="B170:B173"/>
    <mergeCell ref="C170:C173"/>
    <mergeCell ref="A174:A177"/>
    <mergeCell ref="B174:B177"/>
    <mergeCell ref="C174:C177"/>
    <mergeCell ref="A162:A165"/>
    <mergeCell ref="B162:B165"/>
    <mergeCell ref="C162:C165"/>
    <mergeCell ref="A166:A169"/>
    <mergeCell ref="B166:B169"/>
    <mergeCell ref="C166:C169"/>
    <mergeCell ref="A151:A156"/>
    <mergeCell ref="B151:B156"/>
    <mergeCell ref="C151:C156"/>
    <mergeCell ref="D154:D156"/>
    <mergeCell ref="A157:A161"/>
    <mergeCell ref="B157:B161"/>
    <mergeCell ref="C157:C161"/>
    <mergeCell ref="A136:A143"/>
    <mergeCell ref="B136:B143"/>
    <mergeCell ref="C136:C143"/>
    <mergeCell ref="D139:D141"/>
    <mergeCell ref="A144:A150"/>
    <mergeCell ref="B144:B150"/>
    <mergeCell ref="C144:C150"/>
    <mergeCell ref="D147:D150"/>
    <mergeCell ref="A130:A131"/>
    <mergeCell ref="B130:B131"/>
    <mergeCell ref="C130:C131"/>
    <mergeCell ref="A132:A135"/>
    <mergeCell ref="B132:B135"/>
    <mergeCell ref="C132:C135"/>
    <mergeCell ref="A124:A125"/>
    <mergeCell ref="B124:B125"/>
    <mergeCell ref="C124:C129"/>
    <mergeCell ref="D124:D129"/>
    <mergeCell ref="A126:A129"/>
    <mergeCell ref="B126:B129"/>
    <mergeCell ref="A114:A116"/>
    <mergeCell ref="B114:B116"/>
    <mergeCell ref="A117:A120"/>
    <mergeCell ref="B117:B120"/>
    <mergeCell ref="A121:A123"/>
    <mergeCell ref="B121:B123"/>
    <mergeCell ref="A102:A103"/>
    <mergeCell ref="B102:B103"/>
    <mergeCell ref="C102:C123"/>
    <mergeCell ref="D102:D123"/>
    <mergeCell ref="A104:A109"/>
    <mergeCell ref="B104:B109"/>
    <mergeCell ref="A110:A111"/>
    <mergeCell ref="B110:B111"/>
    <mergeCell ref="A112:A113"/>
    <mergeCell ref="B112:B113"/>
    <mergeCell ref="A92:A93"/>
    <mergeCell ref="B92:B93"/>
    <mergeCell ref="A94:A97"/>
    <mergeCell ref="B94:B97"/>
    <mergeCell ref="A98:A101"/>
    <mergeCell ref="B98:B101"/>
    <mergeCell ref="A82:A83"/>
    <mergeCell ref="B82:B83"/>
    <mergeCell ref="C82:C101"/>
    <mergeCell ref="D82:D101"/>
    <mergeCell ref="A84:A87"/>
    <mergeCell ref="B84:B87"/>
    <mergeCell ref="A88:A89"/>
    <mergeCell ref="B88:B89"/>
    <mergeCell ref="A90:A91"/>
    <mergeCell ref="B90:B91"/>
    <mergeCell ref="A78:A79"/>
    <mergeCell ref="B78:B79"/>
    <mergeCell ref="C78:C81"/>
    <mergeCell ref="D78:D81"/>
    <mergeCell ref="A80:A81"/>
    <mergeCell ref="B80:B81"/>
    <mergeCell ref="A68:A69"/>
    <mergeCell ref="B68:B69"/>
    <mergeCell ref="C68:C77"/>
    <mergeCell ref="D68:D77"/>
    <mergeCell ref="A70:A71"/>
    <mergeCell ref="B70:B71"/>
    <mergeCell ref="A72:A73"/>
    <mergeCell ref="B72:B73"/>
    <mergeCell ref="A74:A77"/>
    <mergeCell ref="B74:B77"/>
    <mergeCell ref="A63:A64"/>
    <mergeCell ref="B63:B64"/>
    <mergeCell ref="A65:A67"/>
    <mergeCell ref="B65:B67"/>
    <mergeCell ref="A52:A53"/>
    <mergeCell ref="B52:B53"/>
    <mergeCell ref="C52:C67"/>
    <mergeCell ref="D52:D67"/>
    <mergeCell ref="A54:A55"/>
    <mergeCell ref="B54:B55"/>
    <mergeCell ref="A56:A58"/>
    <mergeCell ref="B56:B58"/>
    <mergeCell ref="A59:A60"/>
    <mergeCell ref="B59:B60"/>
    <mergeCell ref="A29:A45"/>
    <mergeCell ref="B29:B45"/>
    <mergeCell ref="C29:C51"/>
    <mergeCell ref="D29:D51"/>
    <mergeCell ref="A46:A49"/>
    <mergeCell ref="B46:B49"/>
    <mergeCell ref="A50:A51"/>
    <mergeCell ref="B50:B51"/>
    <mergeCell ref="A1:P1"/>
    <mergeCell ref="A2:P2"/>
    <mergeCell ref="A3:P3"/>
    <mergeCell ref="A16:A25"/>
    <mergeCell ref="B16:B25"/>
    <mergeCell ref="C16:C28"/>
    <mergeCell ref="D16:D28"/>
    <mergeCell ref="A26:A28"/>
    <mergeCell ref="B26:B28"/>
    <mergeCell ref="A10:A12"/>
    <mergeCell ref="B10:B12"/>
    <mergeCell ref="C10:C15"/>
    <mergeCell ref="D10:D15"/>
    <mergeCell ref="A13:A15"/>
    <mergeCell ref="B13:B15"/>
    <mergeCell ref="A61:A62"/>
    <mergeCell ref="B61:B62"/>
  </mergeCells>
  <hyperlinks>
    <hyperlink ref="N4" location="P7070" display="P7070"/>
  </hyperlink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2022-10-26T10:57:50Z</dcterms:modified>
</cp:coreProperties>
</file>