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Муниципальные программы\9 месяцев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" i="1" l="1"/>
  <c r="P9" i="1"/>
  <c r="O9" i="1"/>
  <c r="N9" i="1"/>
  <c r="G9" i="1" l="1"/>
  <c r="H9" i="1"/>
  <c r="I9" i="1"/>
  <c r="J9" i="1"/>
  <c r="K9" i="1"/>
  <c r="L9" i="1"/>
  <c r="M9" i="1"/>
  <c r="F10" i="1"/>
  <c r="F9" i="1" s="1"/>
  <c r="N893" i="1" l="1"/>
  <c r="F126" i="1" l="1"/>
  <c r="M932" i="1"/>
  <c r="J932" i="1"/>
  <c r="I932" i="1"/>
  <c r="F932" i="1"/>
  <c r="M930" i="1"/>
  <c r="I930" i="1"/>
  <c r="M929" i="1"/>
  <c r="I929" i="1"/>
  <c r="J928" i="1"/>
  <c r="M928" i="1" s="1"/>
  <c r="F928" i="1"/>
  <c r="I928" i="1" s="1"/>
  <c r="M901" i="1"/>
  <c r="J901" i="1"/>
  <c r="I901" i="1"/>
  <c r="F901" i="1"/>
  <c r="M897" i="1"/>
  <c r="J897" i="1"/>
  <c r="I897" i="1"/>
  <c r="H795" i="1" l="1"/>
  <c r="L795" i="1"/>
  <c r="Q883" i="1"/>
  <c r="J883" i="1"/>
  <c r="N883" i="1" s="1"/>
  <c r="F883" i="1"/>
  <c r="Q882" i="1"/>
  <c r="J882" i="1"/>
  <c r="F882" i="1"/>
  <c r="N882" i="1" s="1"/>
  <c r="Q881" i="1"/>
  <c r="J881" i="1"/>
  <c r="F881" i="1"/>
  <c r="M880" i="1"/>
  <c r="M879" i="1" s="1"/>
  <c r="L880" i="1"/>
  <c r="L879" i="1" s="1"/>
  <c r="K880" i="1"/>
  <c r="K879" i="1" s="1"/>
  <c r="I880" i="1"/>
  <c r="H880" i="1"/>
  <c r="G880" i="1"/>
  <c r="H879" i="1"/>
  <c r="M872" i="1"/>
  <c r="J872" i="1" s="1"/>
  <c r="J867" i="1" s="1"/>
  <c r="I872" i="1"/>
  <c r="F872" i="1" s="1"/>
  <c r="F867" i="1" s="1"/>
  <c r="M871" i="1"/>
  <c r="L871" i="1"/>
  <c r="K871" i="1"/>
  <c r="K866" i="1" s="1"/>
  <c r="I871" i="1"/>
  <c r="H871" i="1"/>
  <c r="H866" i="1" s="1"/>
  <c r="G871" i="1"/>
  <c r="G866" i="1" s="1"/>
  <c r="M870" i="1"/>
  <c r="L870" i="1"/>
  <c r="L869" i="1" s="1"/>
  <c r="K870" i="1"/>
  <c r="I870" i="1"/>
  <c r="I865" i="1" s="1"/>
  <c r="H870" i="1"/>
  <c r="G870" i="1"/>
  <c r="G865" i="1" s="1"/>
  <c r="F870" i="1"/>
  <c r="M867" i="1"/>
  <c r="M866" i="1"/>
  <c r="F862" i="1"/>
  <c r="M861" i="1"/>
  <c r="L861" i="1"/>
  <c r="K861" i="1"/>
  <c r="J861" i="1"/>
  <c r="I861" i="1"/>
  <c r="H861" i="1"/>
  <c r="G861" i="1"/>
  <c r="F861" i="1"/>
  <c r="M860" i="1"/>
  <c r="L860" i="1"/>
  <c r="K860" i="1"/>
  <c r="K859" i="1" s="1"/>
  <c r="K858" i="1" s="1"/>
  <c r="K857" i="1" s="1"/>
  <c r="J860" i="1"/>
  <c r="I860" i="1"/>
  <c r="I859" i="1" s="1"/>
  <c r="I858" i="1" s="1"/>
  <c r="I857" i="1" s="1"/>
  <c r="H860" i="1"/>
  <c r="G860" i="1"/>
  <c r="G859" i="1" s="1"/>
  <c r="F860" i="1"/>
  <c r="M859" i="1"/>
  <c r="M858" i="1" s="1"/>
  <c r="M857" i="1" s="1"/>
  <c r="L859" i="1"/>
  <c r="H859" i="1"/>
  <c r="H858" i="1" s="1"/>
  <c r="H857" i="1" s="1"/>
  <c r="L858" i="1"/>
  <c r="L857" i="1" s="1"/>
  <c r="J856" i="1"/>
  <c r="F856" i="1"/>
  <c r="J855" i="1"/>
  <c r="F855" i="1"/>
  <c r="J854" i="1"/>
  <c r="F854" i="1"/>
  <c r="J853" i="1"/>
  <c r="F853" i="1"/>
  <c r="Q852" i="1"/>
  <c r="J852" i="1"/>
  <c r="F852" i="1"/>
  <c r="N852" i="1" s="1"/>
  <c r="P851" i="1"/>
  <c r="J851" i="1"/>
  <c r="F851" i="1"/>
  <c r="Q850" i="1"/>
  <c r="J850" i="1"/>
  <c r="N850" i="1" s="1"/>
  <c r="F850" i="1"/>
  <c r="Q849" i="1"/>
  <c r="J849" i="1"/>
  <c r="F849" i="1"/>
  <c r="P848" i="1"/>
  <c r="J848" i="1"/>
  <c r="F848" i="1"/>
  <c r="M847" i="1"/>
  <c r="M846" i="1" s="1"/>
  <c r="L847" i="1"/>
  <c r="L846" i="1" s="1"/>
  <c r="K847" i="1"/>
  <c r="K846" i="1" s="1"/>
  <c r="I847" i="1"/>
  <c r="H847" i="1"/>
  <c r="H846" i="1" s="1"/>
  <c r="G847" i="1"/>
  <c r="I846" i="1"/>
  <c r="G846" i="1"/>
  <c r="M845" i="1"/>
  <c r="L845" i="1"/>
  <c r="K845" i="1"/>
  <c r="K796" i="1" s="1"/>
  <c r="J845" i="1"/>
  <c r="H845" i="1"/>
  <c r="F845" i="1"/>
  <c r="M844" i="1"/>
  <c r="M796" i="1" s="1"/>
  <c r="L844" i="1"/>
  <c r="P844" i="1" s="1"/>
  <c r="K844" i="1"/>
  <c r="K795" i="1" s="1"/>
  <c r="J795" i="1" s="1"/>
  <c r="N795" i="1" s="1"/>
  <c r="I844" i="1"/>
  <c r="G844" i="1"/>
  <c r="G795" i="1" s="1"/>
  <c r="F795" i="1" s="1"/>
  <c r="M843" i="1"/>
  <c r="L843" i="1"/>
  <c r="K843" i="1"/>
  <c r="I843" i="1"/>
  <c r="H843" i="1"/>
  <c r="G843" i="1"/>
  <c r="F843" i="1" s="1"/>
  <c r="L842" i="1"/>
  <c r="J842" i="1" s="1"/>
  <c r="F842" i="1"/>
  <c r="L841" i="1"/>
  <c r="J841" i="1" s="1"/>
  <c r="F841" i="1"/>
  <c r="M840" i="1"/>
  <c r="L840" i="1"/>
  <c r="J840" i="1" s="1"/>
  <c r="K840" i="1"/>
  <c r="I840" i="1"/>
  <c r="H840" i="1"/>
  <c r="H793" i="1" s="1"/>
  <c r="Q837" i="1"/>
  <c r="J837" i="1"/>
  <c r="F837" i="1"/>
  <c r="F831" i="1" s="1"/>
  <c r="M836" i="1"/>
  <c r="M835" i="1" s="1"/>
  <c r="L836" i="1"/>
  <c r="L830" i="1" s="1"/>
  <c r="L829" i="1" s="1"/>
  <c r="K836" i="1"/>
  <c r="K835" i="1" s="1"/>
  <c r="J836" i="1"/>
  <c r="J835" i="1" s="1"/>
  <c r="I836" i="1"/>
  <c r="I830" i="1" s="1"/>
  <c r="I829" i="1" s="1"/>
  <c r="H836" i="1"/>
  <c r="H835" i="1" s="1"/>
  <c r="G836" i="1"/>
  <c r="M831" i="1"/>
  <c r="L831" i="1"/>
  <c r="L790" i="1" s="1"/>
  <c r="K831" i="1"/>
  <c r="K790" i="1" s="1"/>
  <c r="J831" i="1"/>
  <c r="I831" i="1"/>
  <c r="I790" i="1" s="1"/>
  <c r="H831" i="1"/>
  <c r="H790" i="1" s="1"/>
  <c r="G831" i="1"/>
  <c r="G790" i="1" s="1"/>
  <c r="K830" i="1"/>
  <c r="K829" i="1" s="1"/>
  <c r="H830" i="1"/>
  <c r="H829" i="1" s="1"/>
  <c r="Q822" i="1"/>
  <c r="J822" i="1"/>
  <c r="J816" i="1" s="1"/>
  <c r="J814" i="1" s="1"/>
  <c r="F822" i="1"/>
  <c r="F816" i="1" s="1"/>
  <c r="M821" i="1"/>
  <c r="M820" i="1" s="1"/>
  <c r="L821" i="1"/>
  <c r="L815" i="1" s="1"/>
  <c r="K821" i="1"/>
  <c r="K820" i="1" s="1"/>
  <c r="I821" i="1"/>
  <c r="I815" i="1" s="1"/>
  <c r="H821" i="1"/>
  <c r="H820" i="1" s="1"/>
  <c r="G821" i="1"/>
  <c r="G815" i="1" s="1"/>
  <c r="I820" i="1"/>
  <c r="M816" i="1"/>
  <c r="M789" i="1" s="1"/>
  <c r="L816" i="1"/>
  <c r="K816" i="1"/>
  <c r="K814" i="1" s="1"/>
  <c r="I816" i="1"/>
  <c r="H816" i="1"/>
  <c r="H789" i="1" s="1"/>
  <c r="G816" i="1"/>
  <c r="G814" i="1" s="1"/>
  <c r="K815" i="1"/>
  <c r="L814" i="1"/>
  <c r="Q813" i="1"/>
  <c r="J813" i="1"/>
  <c r="F813" i="1"/>
  <c r="P812" i="1"/>
  <c r="J812" i="1"/>
  <c r="F812" i="1"/>
  <c r="N812" i="1" s="1"/>
  <c r="M811" i="1"/>
  <c r="M810" i="1" s="1"/>
  <c r="L811" i="1"/>
  <c r="L804" i="1" s="1"/>
  <c r="L803" i="1" s="1"/>
  <c r="K811" i="1"/>
  <c r="K810" i="1" s="1"/>
  <c r="I811" i="1"/>
  <c r="I810" i="1" s="1"/>
  <c r="H811" i="1"/>
  <c r="G811" i="1"/>
  <c r="G810" i="1" s="1"/>
  <c r="M806" i="1"/>
  <c r="L806" i="1"/>
  <c r="K806" i="1"/>
  <c r="K788" i="1" s="1"/>
  <c r="I806" i="1"/>
  <c r="F806" i="1" s="1"/>
  <c r="M805" i="1"/>
  <c r="M787" i="1" s="1"/>
  <c r="L805" i="1"/>
  <c r="K805" i="1"/>
  <c r="K787" i="1" s="1"/>
  <c r="J805" i="1"/>
  <c r="I805" i="1"/>
  <c r="H805" i="1"/>
  <c r="H804" i="1" s="1"/>
  <c r="P804" i="1" s="1"/>
  <c r="G805" i="1"/>
  <c r="F805" i="1" s="1"/>
  <c r="K804" i="1"/>
  <c r="K803" i="1" s="1"/>
  <c r="L796" i="1"/>
  <c r="H796" i="1"/>
  <c r="M794" i="1"/>
  <c r="Q794" i="1" s="1"/>
  <c r="L794" i="1"/>
  <c r="I794" i="1"/>
  <c r="M793" i="1"/>
  <c r="K793" i="1"/>
  <c r="M792" i="1"/>
  <c r="H792" i="1"/>
  <c r="F792" i="1" s="1"/>
  <c r="M791" i="1"/>
  <c r="H791" i="1"/>
  <c r="F791" i="1"/>
  <c r="L789" i="1"/>
  <c r="K789" i="1"/>
  <c r="L788" i="1"/>
  <c r="I788" i="1"/>
  <c r="F788" i="1" s="1"/>
  <c r="I787" i="1"/>
  <c r="O786" i="1"/>
  <c r="J724" i="1"/>
  <c r="F724" i="1"/>
  <c r="J723" i="1"/>
  <c r="F723" i="1"/>
  <c r="J722" i="1"/>
  <c r="F722" i="1"/>
  <c r="Q721" i="1"/>
  <c r="J721" i="1"/>
  <c r="J720" i="1" s="1"/>
  <c r="F721" i="1"/>
  <c r="M720" i="1"/>
  <c r="M719" i="1" s="1"/>
  <c r="L720" i="1"/>
  <c r="L719" i="1" s="1"/>
  <c r="K720" i="1"/>
  <c r="K719" i="1" s="1"/>
  <c r="I720" i="1"/>
  <c r="H720" i="1"/>
  <c r="H719" i="1" s="1"/>
  <c r="G720" i="1"/>
  <c r="G719" i="1" s="1"/>
  <c r="J715" i="1"/>
  <c r="I715" i="1"/>
  <c r="I634" i="1" s="1"/>
  <c r="J714" i="1"/>
  <c r="I714" i="1"/>
  <c r="F714" i="1" s="1"/>
  <c r="J713" i="1"/>
  <c r="I713" i="1"/>
  <c r="F713" i="1" s="1"/>
  <c r="M712" i="1"/>
  <c r="M711" i="1" s="1"/>
  <c r="L712" i="1"/>
  <c r="K712" i="1"/>
  <c r="K631" i="1" s="1"/>
  <c r="I712" i="1"/>
  <c r="H712" i="1"/>
  <c r="H711" i="1" s="1"/>
  <c r="H710" i="1" s="1"/>
  <c r="G712" i="1"/>
  <c r="G711" i="1" s="1"/>
  <c r="J634" i="1"/>
  <c r="H634" i="1"/>
  <c r="G634" i="1"/>
  <c r="J633" i="1"/>
  <c r="H633" i="1"/>
  <c r="G633" i="1"/>
  <c r="J632" i="1"/>
  <c r="H632" i="1"/>
  <c r="G632" i="1"/>
  <c r="L631" i="1"/>
  <c r="L630" i="1" s="1"/>
  <c r="H631" i="1"/>
  <c r="H630" i="1" s="1"/>
  <c r="H629" i="1" s="1"/>
  <c r="G631" i="1"/>
  <c r="G630" i="1"/>
  <c r="G629" i="1"/>
  <c r="J631" i="1" l="1"/>
  <c r="L792" i="1"/>
  <c r="J792" i="1" s="1"/>
  <c r="N792" i="1" s="1"/>
  <c r="H814" i="1"/>
  <c r="M830" i="1"/>
  <c r="M829" i="1" s="1"/>
  <c r="Q829" i="1" s="1"/>
  <c r="Q831" i="1"/>
  <c r="F840" i="1"/>
  <c r="N881" i="1"/>
  <c r="P846" i="1"/>
  <c r="H869" i="1"/>
  <c r="H868" i="1" s="1"/>
  <c r="G787" i="1"/>
  <c r="F787" i="1" s="1"/>
  <c r="F634" i="1"/>
  <c r="I835" i="1"/>
  <c r="Q835" i="1" s="1"/>
  <c r="J796" i="1"/>
  <c r="F846" i="1"/>
  <c r="M631" i="1"/>
  <c r="M630" i="1" s="1"/>
  <c r="H787" i="1"/>
  <c r="M790" i="1"/>
  <c r="Q790" i="1" s="1"/>
  <c r="P805" i="1"/>
  <c r="L810" i="1"/>
  <c r="H815" i="1"/>
  <c r="N816" i="1"/>
  <c r="Q836" i="1"/>
  <c r="K839" i="1"/>
  <c r="K838" i="1" s="1"/>
  <c r="N848" i="1"/>
  <c r="J870" i="1"/>
  <c r="J869" i="1" s="1"/>
  <c r="P811" i="1"/>
  <c r="N837" i="1"/>
  <c r="Q843" i="1"/>
  <c r="N851" i="1"/>
  <c r="Q870" i="1"/>
  <c r="M839" i="1"/>
  <c r="M838" i="1" s="1"/>
  <c r="G789" i="1"/>
  <c r="M804" i="1"/>
  <c r="M803" i="1" s="1"/>
  <c r="L820" i="1"/>
  <c r="N842" i="1"/>
  <c r="F847" i="1"/>
  <c r="I869" i="1"/>
  <c r="I868" i="1" s="1"/>
  <c r="J871" i="1"/>
  <c r="F880" i="1"/>
  <c r="F879" i="1" s="1"/>
  <c r="Q810" i="1"/>
  <c r="Q816" i="1"/>
  <c r="K711" i="1"/>
  <c r="N822" i="1"/>
  <c r="L791" i="1"/>
  <c r="J791" i="1" s="1"/>
  <c r="N791" i="1" s="1"/>
  <c r="M814" i="1"/>
  <c r="F836" i="1"/>
  <c r="F835" i="1" s="1"/>
  <c r="N835" i="1" s="1"/>
  <c r="H839" i="1"/>
  <c r="H838" i="1" s="1"/>
  <c r="F844" i="1"/>
  <c r="F839" i="1" s="1"/>
  <c r="H865" i="1"/>
  <c r="Q880" i="1"/>
  <c r="J712" i="1"/>
  <c r="P796" i="1"/>
  <c r="F720" i="1"/>
  <c r="F719" i="1" s="1"/>
  <c r="J630" i="1"/>
  <c r="J629" i="1" s="1"/>
  <c r="Q720" i="1"/>
  <c r="I804" i="1"/>
  <c r="J811" i="1"/>
  <c r="J810" i="1" s="1"/>
  <c r="N831" i="1"/>
  <c r="J844" i="1"/>
  <c r="Q712" i="1"/>
  <c r="F715" i="1"/>
  <c r="L787" i="1"/>
  <c r="P787" i="1" s="1"/>
  <c r="F790" i="1"/>
  <c r="K794" i="1"/>
  <c r="J794" i="1" s="1"/>
  <c r="G804" i="1"/>
  <c r="G803" i="1" s="1"/>
  <c r="N805" i="1"/>
  <c r="J806" i="1"/>
  <c r="N806" i="1" s="1"/>
  <c r="N813" i="1"/>
  <c r="J830" i="1"/>
  <c r="J829" i="1" s="1"/>
  <c r="J790" i="1"/>
  <c r="N790" i="1" s="1"/>
  <c r="J843" i="1"/>
  <c r="N843" i="1" s="1"/>
  <c r="J846" i="1"/>
  <c r="N846" i="1" s="1"/>
  <c r="J847" i="1"/>
  <c r="N847" i="1" s="1"/>
  <c r="M865" i="1"/>
  <c r="Q865" i="1" s="1"/>
  <c r="M869" i="1"/>
  <c r="Q869" i="1" s="1"/>
  <c r="G869" i="1"/>
  <c r="G864" i="1" s="1"/>
  <c r="G863" i="1" s="1"/>
  <c r="Q811" i="1"/>
  <c r="G820" i="1"/>
  <c r="Q820" i="1"/>
  <c r="N841" i="1"/>
  <c r="Q846" i="1"/>
  <c r="J859" i="1"/>
  <c r="J858" i="1" s="1"/>
  <c r="J857" i="1" s="1"/>
  <c r="Q871" i="1"/>
  <c r="G710" i="1"/>
  <c r="K786" i="1"/>
  <c r="K785" i="1" s="1"/>
  <c r="J787" i="1"/>
  <c r="J866" i="1"/>
  <c r="L629" i="1"/>
  <c r="F859" i="1"/>
  <c r="G858" i="1"/>
  <c r="N870" i="1"/>
  <c r="J865" i="1"/>
  <c r="L868" i="1"/>
  <c r="L864" i="1"/>
  <c r="L863" i="1" s="1"/>
  <c r="M710" i="1"/>
  <c r="J719" i="1"/>
  <c r="N719" i="1" s="1"/>
  <c r="N720" i="1"/>
  <c r="J788" i="1"/>
  <c r="N788" i="1" s="1"/>
  <c r="N836" i="1"/>
  <c r="F830" i="1"/>
  <c r="F829" i="1" s="1"/>
  <c r="G868" i="1"/>
  <c r="I803" i="1"/>
  <c r="Q803" i="1" s="1"/>
  <c r="Q804" i="1"/>
  <c r="J839" i="1"/>
  <c r="N840" i="1"/>
  <c r="L711" i="1"/>
  <c r="L710" i="1" s="1"/>
  <c r="I793" i="1"/>
  <c r="F793" i="1" s="1"/>
  <c r="G794" i="1"/>
  <c r="F814" i="1"/>
  <c r="N814" i="1" s="1"/>
  <c r="F821" i="1"/>
  <c r="G839" i="1"/>
  <c r="G838" i="1" s="1"/>
  <c r="P847" i="1"/>
  <c r="N849" i="1"/>
  <c r="M864" i="1"/>
  <c r="K865" i="1"/>
  <c r="I866" i="1"/>
  <c r="Q866" i="1" s="1"/>
  <c r="I867" i="1"/>
  <c r="G879" i="1"/>
  <c r="I633" i="1"/>
  <c r="F633" i="1" s="1"/>
  <c r="I789" i="1"/>
  <c r="Q789" i="1" s="1"/>
  <c r="H794" i="1"/>
  <c r="Q806" i="1"/>
  <c r="M815" i="1"/>
  <c r="Q815" i="1" s="1"/>
  <c r="Q821" i="1"/>
  <c r="G830" i="1"/>
  <c r="G829" i="1" s="1"/>
  <c r="Q830" i="1"/>
  <c r="Q847" i="1"/>
  <c r="L865" i="1"/>
  <c r="F871" i="1"/>
  <c r="F866" i="1" s="1"/>
  <c r="K630" i="1"/>
  <c r="I719" i="1"/>
  <c r="Q719" i="1" s="1"/>
  <c r="J789" i="1"/>
  <c r="L835" i="1"/>
  <c r="I839" i="1"/>
  <c r="I838" i="1" s="1"/>
  <c r="Q838" i="1" s="1"/>
  <c r="P840" i="1"/>
  <c r="M868" i="1"/>
  <c r="K869" i="1"/>
  <c r="I879" i="1"/>
  <c r="Q879" i="1" s="1"/>
  <c r="M629" i="1"/>
  <c r="I631" i="1"/>
  <c r="M788" i="1"/>
  <c r="Q788" i="1" s="1"/>
  <c r="L793" i="1"/>
  <c r="P793" i="1" s="1"/>
  <c r="I796" i="1"/>
  <c r="F796" i="1" s="1"/>
  <c r="N796" i="1" s="1"/>
  <c r="I814" i="1"/>
  <c r="Q814" i="1" s="1"/>
  <c r="F865" i="1"/>
  <c r="L866" i="1"/>
  <c r="I632" i="1"/>
  <c r="F632" i="1" s="1"/>
  <c r="F712" i="1"/>
  <c r="F631" i="1" s="1"/>
  <c r="H803" i="1"/>
  <c r="P803" i="1" s="1"/>
  <c r="H810" i="1"/>
  <c r="P810" i="1" s="1"/>
  <c r="J821" i="1"/>
  <c r="I711" i="1"/>
  <c r="I710" i="1" s="1"/>
  <c r="N721" i="1"/>
  <c r="F811" i="1"/>
  <c r="N811" i="1" s="1"/>
  <c r="G835" i="1"/>
  <c r="L839" i="1"/>
  <c r="J880" i="1"/>
  <c r="K710" i="1"/>
  <c r="F804" i="1" l="1"/>
  <c r="F803" i="1" s="1"/>
  <c r="G786" i="1"/>
  <c r="G785" i="1" s="1"/>
  <c r="H864" i="1"/>
  <c r="H863" i="1" s="1"/>
  <c r="H786" i="1"/>
  <c r="H628" i="1" s="1"/>
  <c r="H627" i="1" s="1"/>
  <c r="N844" i="1"/>
  <c r="N839" i="1"/>
  <c r="N830" i="1"/>
  <c r="J804" i="1"/>
  <c r="J803" i="1" s="1"/>
  <c r="N803" i="1" s="1"/>
  <c r="N829" i="1"/>
  <c r="N631" i="1"/>
  <c r="I864" i="1"/>
  <c r="I863" i="1" s="1"/>
  <c r="Q868" i="1"/>
  <c r="I630" i="1"/>
  <c r="Q630" i="1" s="1"/>
  <c r="F711" i="1"/>
  <c r="F710" i="1" s="1"/>
  <c r="Q711" i="1"/>
  <c r="N865" i="1"/>
  <c r="H785" i="1"/>
  <c r="K864" i="1"/>
  <c r="K863" i="1" s="1"/>
  <c r="K868" i="1"/>
  <c r="L786" i="1"/>
  <c r="N712" i="1"/>
  <c r="M786" i="1"/>
  <c r="I786" i="1"/>
  <c r="I785" i="1" s="1"/>
  <c r="Q839" i="1"/>
  <c r="F838" i="1"/>
  <c r="F869" i="1"/>
  <c r="J793" i="1"/>
  <c r="N793" i="1" s="1"/>
  <c r="Q710" i="1"/>
  <c r="Q631" i="1"/>
  <c r="F789" i="1"/>
  <c r="F786" i="1" s="1"/>
  <c r="J864" i="1"/>
  <c r="J868" i="1"/>
  <c r="F820" i="1"/>
  <c r="F815" i="1"/>
  <c r="J711" i="1"/>
  <c r="L838" i="1"/>
  <c r="P839" i="1"/>
  <c r="M863" i="1"/>
  <c r="Q863" i="1" s="1"/>
  <c r="Q864" i="1"/>
  <c r="N787" i="1"/>
  <c r="F858" i="1"/>
  <c r="F857" i="1" s="1"/>
  <c r="G857" i="1"/>
  <c r="F810" i="1"/>
  <c r="N810" i="1" s="1"/>
  <c r="N871" i="1"/>
  <c r="I629" i="1"/>
  <c r="Q629" i="1" s="1"/>
  <c r="J879" i="1"/>
  <c r="N879" i="1" s="1"/>
  <c r="N880" i="1"/>
  <c r="J815" i="1"/>
  <c r="N815" i="1" s="1"/>
  <c r="J820" i="1"/>
  <c r="N821" i="1"/>
  <c r="K628" i="1"/>
  <c r="K627" i="1" s="1"/>
  <c r="K629" i="1"/>
  <c r="F794" i="1"/>
  <c r="N794" i="1" s="1"/>
  <c r="N866" i="1"/>
  <c r="N804" i="1" l="1"/>
  <c r="G628" i="1"/>
  <c r="G627" i="1" s="1"/>
  <c r="N789" i="1"/>
  <c r="J786" i="1"/>
  <c r="F785" i="1"/>
  <c r="N820" i="1"/>
  <c r="F630" i="1"/>
  <c r="N786" i="1"/>
  <c r="J628" i="1"/>
  <c r="L785" i="1"/>
  <c r="P786" i="1"/>
  <c r="L628" i="1"/>
  <c r="I628" i="1"/>
  <c r="I627" i="1" s="1"/>
  <c r="M785" i="1"/>
  <c r="Q785" i="1" s="1"/>
  <c r="M628" i="1"/>
  <c r="Q786" i="1"/>
  <c r="F868" i="1"/>
  <c r="N868" i="1" s="1"/>
  <c r="F864" i="1"/>
  <c r="F863" i="1" s="1"/>
  <c r="J863" i="1"/>
  <c r="J710" i="1"/>
  <c r="N710" i="1" s="1"/>
  <c r="N711" i="1"/>
  <c r="F629" i="1"/>
  <c r="N629" i="1" s="1"/>
  <c r="N630" i="1"/>
  <c r="P838" i="1"/>
  <c r="J838" i="1"/>
  <c r="N838" i="1" s="1"/>
  <c r="N869" i="1"/>
  <c r="N864" i="1" l="1"/>
  <c r="N863" i="1"/>
  <c r="L627" i="1"/>
  <c r="P627" i="1" s="1"/>
  <c r="P628" i="1"/>
  <c r="M627" i="1"/>
  <c r="Q627" i="1" s="1"/>
  <c r="Q628" i="1"/>
  <c r="P785" i="1"/>
  <c r="J785" i="1"/>
  <c r="N785" i="1" s="1"/>
  <c r="F628" i="1"/>
  <c r="F627" i="1" s="1"/>
  <c r="J627" i="1"/>
  <c r="N627" i="1" l="1"/>
  <c r="N628" i="1"/>
  <c r="Q626" i="1" l="1"/>
  <c r="J626" i="1"/>
  <c r="F626" i="1"/>
  <c r="F625" i="1"/>
  <c r="J624" i="1"/>
  <c r="F624" i="1"/>
  <c r="M623" i="1"/>
  <c r="J623" i="1" s="1"/>
  <c r="I623" i="1"/>
  <c r="I618" i="1" s="1"/>
  <c r="H623" i="1"/>
  <c r="H618" i="1" s="1"/>
  <c r="G623" i="1"/>
  <c r="G618" i="1" s="1"/>
  <c r="M621" i="1"/>
  <c r="M618" i="1" s="1"/>
  <c r="I621" i="1"/>
  <c r="F621" i="1" s="1"/>
  <c r="H620" i="1"/>
  <c r="F620" i="1" s="1"/>
  <c r="J619" i="1"/>
  <c r="I619" i="1"/>
  <c r="F619" i="1"/>
  <c r="J616" i="1"/>
  <c r="F616" i="1"/>
  <c r="M615" i="1"/>
  <c r="J615" i="1" s="1"/>
  <c r="I615" i="1"/>
  <c r="H615" i="1"/>
  <c r="G615" i="1"/>
  <c r="Q613" i="1"/>
  <c r="J613" i="1"/>
  <c r="F613" i="1"/>
  <c r="J612" i="1"/>
  <c r="F612" i="1"/>
  <c r="M611" i="1"/>
  <c r="L611" i="1"/>
  <c r="I611" i="1"/>
  <c r="I606" i="1" s="1"/>
  <c r="H611" i="1"/>
  <c r="H606" i="1" s="1"/>
  <c r="G611" i="1"/>
  <c r="M609" i="1"/>
  <c r="J609" i="1" s="1"/>
  <c r="I609" i="1"/>
  <c r="F609" i="1"/>
  <c r="M608" i="1"/>
  <c r="J608" i="1" s="1"/>
  <c r="I608" i="1"/>
  <c r="H608" i="1"/>
  <c r="G608" i="1"/>
  <c r="L607" i="1"/>
  <c r="L606" i="1" s="1"/>
  <c r="H607" i="1"/>
  <c r="F607" i="1" s="1"/>
  <c r="K606" i="1"/>
  <c r="Q604" i="1"/>
  <c r="J604" i="1"/>
  <c r="N604" i="1" s="1"/>
  <c r="F604" i="1"/>
  <c r="Q603" i="1"/>
  <c r="M603" i="1"/>
  <c r="J603" i="1" s="1"/>
  <c r="N603" i="1" s="1"/>
  <c r="I603" i="1"/>
  <c r="H603" i="1"/>
  <c r="G603" i="1"/>
  <c r="F603" i="1"/>
  <c r="Q601" i="1"/>
  <c r="J601" i="1"/>
  <c r="F601" i="1"/>
  <c r="F600" i="1" s="1"/>
  <c r="M600" i="1"/>
  <c r="Q600" i="1" s="1"/>
  <c r="I600" i="1"/>
  <c r="H600" i="1"/>
  <c r="G600" i="1"/>
  <c r="J598" i="1"/>
  <c r="J597" i="1" s="1"/>
  <c r="F598" i="1"/>
  <c r="F597" i="1" s="1"/>
  <c r="M597" i="1"/>
  <c r="L597" i="1"/>
  <c r="K597" i="1"/>
  <c r="I597" i="1"/>
  <c r="H597" i="1"/>
  <c r="G597" i="1"/>
  <c r="Q595" i="1"/>
  <c r="J595" i="1"/>
  <c r="N595" i="1" s="1"/>
  <c r="F595" i="1"/>
  <c r="M594" i="1"/>
  <c r="J594" i="1" s="1"/>
  <c r="I594" i="1"/>
  <c r="I576" i="1" s="1"/>
  <c r="H594" i="1"/>
  <c r="G594" i="1"/>
  <c r="F594" i="1"/>
  <c r="Q592" i="1"/>
  <c r="J592" i="1"/>
  <c r="F592" i="1"/>
  <c r="F591" i="1" s="1"/>
  <c r="M591" i="1"/>
  <c r="J591" i="1" s="1"/>
  <c r="I591" i="1"/>
  <c r="H591" i="1"/>
  <c r="G591" i="1"/>
  <c r="Q589" i="1"/>
  <c r="J589" i="1"/>
  <c r="F589" i="1"/>
  <c r="F588" i="1" s="1"/>
  <c r="M588" i="1"/>
  <c r="L588" i="1"/>
  <c r="K588" i="1"/>
  <c r="I588" i="1"/>
  <c r="H588" i="1"/>
  <c r="G588" i="1"/>
  <c r="Q586" i="1"/>
  <c r="J586" i="1"/>
  <c r="F586" i="1"/>
  <c r="F585" i="1" s="1"/>
  <c r="Q585" i="1"/>
  <c r="M585" i="1"/>
  <c r="L585" i="1"/>
  <c r="K585" i="1"/>
  <c r="I585" i="1"/>
  <c r="H585" i="1"/>
  <c r="G585" i="1"/>
  <c r="G576" i="1" s="1"/>
  <c r="M583" i="1"/>
  <c r="J583" i="1" s="1"/>
  <c r="I583" i="1"/>
  <c r="M582" i="1"/>
  <c r="J582" i="1" s="1"/>
  <c r="I582" i="1"/>
  <c r="F582" i="1" s="1"/>
  <c r="M581" i="1"/>
  <c r="J581" i="1" s="1"/>
  <c r="I581" i="1"/>
  <c r="F581" i="1" s="1"/>
  <c r="M580" i="1"/>
  <c r="J580" i="1" s="1"/>
  <c r="I580" i="1"/>
  <c r="Q579" i="1"/>
  <c r="M579" i="1"/>
  <c r="J579" i="1" s="1"/>
  <c r="I579" i="1"/>
  <c r="F579" i="1" s="1"/>
  <c r="M578" i="1"/>
  <c r="J578" i="1" s="1"/>
  <c r="I578" i="1"/>
  <c r="F578" i="1" s="1"/>
  <c r="M577" i="1"/>
  <c r="Q577" i="1" s="1"/>
  <c r="I577" i="1"/>
  <c r="F577" i="1" s="1"/>
  <c r="Q574" i="1"/>
  <c r="J574" i="1"/>
  <c r="N574" i="1" s="1"/>
  <c r="F574" i="1"/>
  <c r="F573" i="1"/>
  <c r="M572" i="1"/>
  <c r="L572" i="1"/>
  <c r="K572" i="1"/>
  <c r="I572" i="1"/>
  <c r="H572" i="1"/>
  <c r="G572" i="1"/>
  <c r="M570" i="1"/>
  <c r="Q570" i="1" s="1"/>
  <c r="M569" i="1"/>
  <c r="L569" i="1"/>
  <c r="J569" i="1" s="1"/>
  <c r="K569" i="1"/>
  <c r="I569" i="1"/>
  <c r="I568" i="1" s="1"/>
  <c r="H569" i="1"/>
  <c r="H568" i="1" s="1"/>
  <c r="G569" i="1"/>
  <c r="F569" i="1" s="1"/>
  <c r="M568" i="1"/>
  <c r="L568" i="1"/>
  <c r="K568" i="1"/>
  <c r="J566" i="1"/>
  <c r="F566" i="1"/>
  <c r="M565" i="1"/>
  <c r="L565" i="1"/>
  <c r="K565" i="1"/>
  <c r="J565" i="1" s="1"/>
  <c r="I565" i="1"/>
  <c r="H565" i="1"/>
  <c r="G565" i="1"/>
  <c r="M563" i="1"/>
  <c r="M562" i="1" s="1"/>
  <c r="L563" i="1"/>
  <c r="K563" i="1"/>
  <c r="I563" i="1"/>
  <c r="I562" i="1" s="1"/>
  <c r="H563" i="1"/>
  <c r="G563" i="1"/>
  <c r="G562" i="1" s="1"/>
  <c r="L562" i="1"/>
  <c r="K562" i="1"/>
  <c r="P560" i="1"/>
  <c r="O560" i="1"/>
  <c r="J560" i="1"/>
  <c r="J559" i="1" s="1"/>
  <c r="F560" i="1"/>
  <c r="M559" i="1"/>
  <c r="L559" i="1"/>
  <c r="K559" i="1"/>
  <c r="I559" i="1"/>
  <c r="H559" i="1"/>
  <c r="G559" i="1"/>
  <c r="O559" i="1" s="1"/>
  <c r="F559" i="1"/>
  <c r="Q557" i="1"/>
  <c r="J557" i="1"/>
  <c r="F557" i="1"/>
  <c r="N557" i="1" s="1"/>
  <c r="F555" i="1"/>
  <c r="J554" i="1"/>
  <c r="F554" i="1"/>
  <c r="J553" i="1"/>
  <c r="F553" i="1"/>
  <c r="J552" i="1"/>
  <c r="F552" i="1"/>
  <c r="Q551" i="1"/>
  <c r="J551" i="1"/>
  <c r="N551" i="1" s="1"/>
  <c r="F551" i="1"/>
  <c r="J550" i="1"/>
  <c r="F550" i="1"/>
  <c r="Q549" i="1"/>
  <c r="M549" i="1"/>
  <c r="L549" i="1"/>
  <c r="K549" i="1"/>
  <c r="J549" i="1" s="1"/>
  <c r="I549" i="1"/>
  <c r="H549" i="1"/>
  <c r="G549" i="1"/>
  <c r="Q547" i="1"/>
  <c r="P547" i="1"/>
  <c r="O547" i="1"/>
  <c r="J547" i="1"/>
  <c r="F547" i="1"/>
  <c r="F546" i="1" s="1"/>
  <c r="M546" i="1"/>
  <c r="L546" i="1"/>
  <c r="P546" i="1" s="1"/>
  <c r="K546" i="1"/>
  <c r="O546" i="1" s="1"/>
  <c r="I546" i="1"/>
  <c r="Q546" i="1" s="1"/>
  <c r="H546" i="1"/>
  <c r="G546" i="1"/>
  <c r="M544" i="1"/>
  <c r="Q544" i="1" s="1"/>
  <c r="L544" i="1"/>
  <c r="K544" i="1"/>
  <c r="I544" i="1"/>
  <c r="F544" i="1"/>
  <c r="J543" i="1"/>
  <c r="I543" i="1"/>
  <c r="F543" i="1"/>
  <c r="J542" i="1"/>
  <c r="I542" i="1"/>
  <c r="H542" i="1"/>
  <c r="G542" i="1"/>
  <c r="J541" i="1"/>
  <c r="H541" i="1"/>
  <c r="F541" i="1" s="1"/>
  <c r="M540" i="1"/>
  <c r="L540" i="1"/>
  <c r="K540" i="1"/>
  <c r="I540" i="1"/>
  <c r="H540" i="1"/>
  <c r="G540" i="1"/>
  <c r="M539" i="1"/>
  <c r="L539" i="1"/>
  <c r="K539" i="1"/>
  <c r="I539" i="1"/>
  <c r="H539" i="1"/>
  <c r="F539" i="1" s="1"/>
  <c r="G539" i="1"/>
  <c r="M538" i="1"/>
  <c r="L538" i="1"/>
  <c r="K538" i="1"/>
  <c r="I538" i="1"/>
  <c r="H538" i="1"/>
  <c r="M537" i="1"/>
  <c r="L537" i="1"/>
  <c r="K537" i="1"/>
  <c r="J537" i="1" s="1"/>
  <c r="N537" i="1" s="1"/>
  <c r="I537" i="1"/>
  <c r="F537" i="1" s="1"/>
  <c r="M536" i="1"/>
  <c r="L536" i="1"/>
  <c r="K536" i="1"/>
  <c r="I536" i="1"/>
  <c r="H536" i="1"/>
  <c r="G536" i="1"/>
  <c r="O535" i="1"/>
  <c r="M535" i="1"/>
  <c r="L535" i="1"/>
  <c r="K535" i="1"/>
  <c r="I535" i="1"/>
  <c r="I534" i="1" s="1"/>
  <c r="H535" i="1"/>
  <c r="H534" i="1" s="1"/>
  <c r="G535" i="1"/>
  <c r="Q532" i="1"/>
  <c r="J532" i="1"/>
  <c r="N532" i="1" s="1"/>
  <c r="F532" i="1"/>
  <c r="M531" i="1"/>
  <c r="Q531" i="1" s="1"/>
  <c r="L531" i="1"/>
  <c r="K531" i="1"/>
  <c r="I531" i="1"/>
  <c r="I526" i="1" s="1"/>
  <c r="F526" i="1" s="1"/>
  <c r="H531" i="1"/>
  <c r="G531" i="1"/>
  <c r="F531" i="1"/>
  <c r="Q529" i="1"/>
  <c r="J529" i="1"/>
  <c r="F529" i="1"/>
  <c r="F528" i="1" s="1"/>
  <c r="F524" i="1" s="1"/>
  <c r="M528" i="1"/>
  <c r="Q528" i="1" s="1"/>
  <c r="L528" i="1"/>
  <c r="K528" i="1"/>
  <c r="I528" i="1"/>
  <c r="I524" i="1" s="1"/>
  <c r="H528" i="1"/>
  <c r="G528" i="1"/>
  <c r="M526" i="1"/>
  <c r="M525" i="1"/>
  <c r="J525" i="1" s="1"/>
  <c r="I525" i="1"/>
  <c r="F525" i="1" s="1"/>
  <c r="L524" i="1"/>
  <c r="K524" i="1"/>
  <c r="H524" i="1"/>
  <c r="F540" i="1" l="1"/>
  <c r="N560" i="1"/>
  <c r="J563" i="1"/>
  <c r="F572" i="1"/>
  <c r="N589" i="1"/>
  <c r="N601" i="1"/>
  <c r="J611" i="1"/>
  <c r="Q572" i="1"/>
  <c r="N592" i="1"/>
  <c r="M524" i="1"/>
  <c r="J524" i="1" s="1"/>
  <c r="N524" i="1" s="1"/>
  <c r="H576" i="1"/>
  <c r="N582" i="1"/>
  <c r="Q525" i="1"/>
  <c r="J536" i="1"/>
  <c r="J539" i="1"/>
  <c r="J568" i="1"/>
  <c r="Q580" i="1"/>
  <c r="J535" i="1"/>
  <c r="N535" i="1" s="1"/>
  <c r="Q594" i="1"/>
  <c r="F608" i="1"/>
  <c r="N572" i="1"/>
  <c r="K534" i="1"/>
  <c r="F536" i="1"/>
  <c r="F549" i="1"/>
  <c r="N559" i="1"/>
  <c r="F565" i="1"/>
  <c r="J572" i="1"/>
  <c r="Q582" i="1"/>
  <c r="Q588" i="1"/>
  <c r="F611" i="1"/>
  <c r="N611" i="1" s="1"/>
  <c r="N613" i="1"/>
  <c r="J621" i="1"/>
  <c r="Q623" i="1"/>
  <c r="F535" i="1"/>
  <c r="M534" i="1"/>
  <c r="Q534" i="1" s="1"/>
  <c r="F542" i="1"/>
  <c r="J544" i="1"/>
  <c r="N544" i="1" s="1"/>
  <c r="F563" i="1"/>
  <c r="N578" i="1"/>
  <c r="Q583" i="1"/>
  <c r="J588" i="1"/>
  <c r="N588" i="1" s="1"/>
  <c r="H521" i="1"/>
  <c r="H520" i="1" s="1"/>
  <c r="F538" i="1"/>
  <c r="J540" i="1"/>
  <c r="F576" i="1"/>
  <c r="Q621" i="1"/>
  <c r="Q568" i="1"/>
  <c r="N586" i="1"/>
  <c r="N591" i="1"/>
  <c r="Q608" i="1"/>
  <c r="F615" i="1"/>
  <c r="F618" i="1"/>
  <c r="G524" i="1"/>
  <c r="J538" i="1"/>
  <c r="N547" i="1"/>
  <c r="N579" i="1"/>
  <c r="N594" i="1"/>
  <c r="Q611" i="1"/>
  <c r="N529" i="1"/>
  <c r="L534" i="1"/>
  <c r="P534" i="1" s="1"/>
  <c r="N626" i="1"/>
  <c r="P559" i="1"/>
  <c r="J562" i="1"/>
  <c r="N621" i="1"/>
  <c r="Q618" i="1"/>
  <c r="J618" i="1"/>
  <c r="N549" i="1"/>
  <c r="N608" i="1"/>
  <c r="Q526" i="1"/>
  <c r="N525" i="1"/>
  <c r="I521" i="1"/>
  <c r="I520" i="1" s="1"/>
  <c r="J531" i="1"/>
  <c r="N531" i="1" s="1"/>
  <c r="P535" i="1"/>
  <c r="J546" i="1"/>
  <c r="N546" i="1" s="1"/>
  <c r="J577" i="1"/>
  <c r="N577" i="1" s="1"/>
  <c r="F580" i="1"/>
  <c r="N580" i="1" s="1"/>
  <c r="F583" i="1"/>
  <c r="N583" i="1" s="1"/>
  <c r="J600" i="1"/>
  <c r="N600" i="1" s="1"/>
  <c r="J607" i="1"/>
  <c r="F623" i="1"/>
  <c r="N623" i="1" s="1"/>
  <c r="Q535" i="1"/>
  <c r="Q537" i="1"/>
  <c r="Q578" i="1"/>
  <c r="J526" i="1"/>
  <c r="N526" i="1" s="1"/>
  <c r="J528" i="1"/>
  <c r="N528" i="1" s="1"/>
  <c r="G568" i="1"/>
  <c r="F568" i="1" s="1"/>
  <c r="N568" i="1" s="1"/>
  <c r="J585" i="1"/>
  <c r="N585" i="1" s="1"/>
  <c r="J570" i="1"/>
  <c r="N570" i="1" s="1"/>
  <c r="M576" i="1"/>
  <c r="M606" i="1"/>
  <c r="Q606" i="1" s="1"/>
  <c r="K521" i="1"/>
  <c r="Q591" i="1"/>
  <c r="H562" i="1"/>
  <c r="F562" i="1" s="1"/>
  <c r="G606" i="1"/>
  <c r="F606" i="1" s="1"/>
  <c r="G534" i="1"/>
  <c r="F534" i="1" s="1"/>
  <c r="M521" i="1" l="1"/>
  <c r="F521" i="1"/>
  <c r="Q524" i="1"/>
  <c r="L521" i="1"/>
  <c r="P521" i="1" s="1"/>
  <c r="N618" i="1"/>
  <c r="J534" i="1"/>
  <c r="N534" i="1" s="1"/>
  <c r="K520" i="1"/>
  <c r="G521" i="1"/>
  <c r="G520" i="1" s="1"/>
  <c r="F520" i="1" s="1"/>
  <c r="M520" i="1"/>
  <c r="Q520" i="1" s="1"/>
  <c r="Q521" i="1"/>
  <c r="J606" i="1"/>
  <c r="N606" i="1" s="1"/>
  <c r="Q576" i="1"/>
  <c r="J576" i="1"/>
  <c r="O534" i="1"/>
  <c r="L520" i="1" l="1"/>
  <c r="P520" i="1" s="1"/>
  <c r="N576" i="1"/>
  <c r="J521" i="1"/>
  <c r="N521" i="1" s="1"/>
  <c r="O520" i="1"/>
  <c r="O521" i="1"/>
  <c r="J520" i="1" l="1"/>
  <c r="N520" i="1" s="1"/>
  <c r="N518" i="1"/>
  <c r="N517" i="1"/>
  <c r="P516" i="1"/>
  <c r="O516" i="1"/>
  <c r="M516" i="1"/>
  <c r="L516" i="1"/>
  <c r="K516" i="1"/>
  <c r="J516" i="1"/>
  <c r="N516" i="1" s="1"/>
  <c r="I516" i="1"/>
  <c r="H516" i="1"/>
  <c r="G516" i="1"/>
  <c r="F516" i="1"/>
  <c r="Q514" i="1"/>
  <c r="Q513" i="1" s="1"/>
  <c r="N514" i="1"/>
  <c r="N513" i="1" s="1"/>
  <c r="P513" i="1"/>
  <c r="O513" i="1"/>
  <c r="M513" i="1"/>
  <c r="L513" i="1"/>
  <c r="K513" i="1"/>
  <c r="J513" i="1"/>
  <c r="I513" i="1"/>
  <c r="H513" i="1"/>
  <c r="G513" i="1"/>
  <c r="F513" i="1"/>
  <c r="Q510" i="1"/>
  <c r="N510" i="1"/>
  <c r="M508" i="1"/>
  <c r="J508" i="1"/>
  <c r="I508" i="1"/>
  <c r="F508" i="1"/>
  <c r="Q507" i="1"/>
  <c r="N507" i="1"/>
  <c r="Q506" i="1"/>
  <c r="N506" i="1"/>
  <c r="M504" i="1"/>
  <c r="L504" i="1"/>
  <c r="K504" i="1"/>
  <c r="J504" i="1"/>
  <c r="I504" i="1"/>
  <c r="H504" i="1"/>
  <c r="G504" i="1"/>
  <c r="F504" i="1"/>
  <c r="Q502" i="1"/>
  <c r="N502" i="1"/>
  <c r="Q501" i="1"/>
  <c r="N501" i="1"/>
  <c r="M500" i="1"/>
  <c r="L500" i="1"/>
  <c r="K500" i="1"/>
  <c r="J500" i="1"/>
  <c r="I500" i="1"/>
  <c r="H500" i="1"/>
  <c r="G500" i="1"/>
  <c r="F500" i="1"/>
  <c r="N500" i="1" s="1"/>
  <c r="Q499" i="1"/>
  <c r="N499" i="1"/>
  <c r="Q498" i="1"/>
  <c r="N498" i="1"/>
  <c r="M497" i="1"/>
  <c r="L497" i="1"/>
  <c r="J497" i="1"/>
  <c r="N497" i="1" s="1"/>
  <c r="I497" i="1"/>
  <c r="H497" i="1"/>
  <c r="G497" i="1"/>
  <c r="G489" i="1" s="1"/>
  <c r="G477" i="1" s="1"/>
  <c r="G476" i="1" s="1"/>
  <c r="G475" i="1" s="1"/>
  <c r="F497" i="1"/>
  <c r="Q496" i="1"/>
  <c r="N496" i="1"/>
  <c r="Q495" i="1"/>
  <c r="N495" i="1"/>
  <c r="Q494" i="1"/>
  <c r="N494" i="1"/>
  <c r="Q493" i="1"/>
  <c r="N493" i="1"/>
  <c r="Q492" i="1"/>
  <c r="N492" i="1"/>
  <c r="M491" i="1"/>
  <c r="L491" i="1"/>
  <c r="K491" i="1"/>
  <c r="J491" i="1"/>
  <c r="I491" i="1"/>
  <c r="H491" i="1"/>
  <c r="G491" i="1"/>
  <c r="F491" i="1"/>
  <c r="K489" i="1"/>
  <c r="Q487" i="1"/>
  <c r="N487" i="1"/>
  <c r="Q486" i="1"/>
  <c r="N486" i="1"/>
  <c r="P485" i="1"/>
  <c r="O485" i="1"/>
  <c r="M485" i="1"/>
  <c r="L485" i="1"/>
  <c r="K485" i="1"/>
  <c r="J485" i="1"/>
  <c r="I485" i="1"/>
  <c r="H485" i="1"/>
  <c r="G485" i="1"/>
  <c r="F485" i="1"/>
  <c r="Q484" i="1"/>
  <c r="N484" i="1"/>
  <c r="Q483" i="1"/>
  <c r="N483" i="1"/>
  <c r="M482" i="1"/>
  <c r="L482" i="1"/>
  <c r="K482" i="1"/>
  <c r="J482" i="1"/>
  <c r="I482" i="1"/>
  <c r="H482" i="1"/>
  <c r="G482" i="1"/>
  <c r="F482" i="1"/>
  <c r="Q481" i="1"/>
  <c r="N481" i="1"/>
  <c r="Q480" i="1"/>
  <c r="N480" i="1"/>
  <c r="Q479" i="1"/>
  <c r="N479" i="1"/>
  <c r="Q478" i="1"/>
  <c r="N478" i="1"/>
  <c r="Q477" i="1"/>
  <c r="N477" i="1"/>
  <c r="L477" i="1"/>
  <c r="L476" i="1" s="1"/>
  <c r="K477" i="1"/>
  <c r="K476" i="1" s="1"/>
  <c r="K475" i="1" s="1"/>
  <c r="M476" i="1"/>
  <c r="M475" i="1" s="1"/>
  <c r="J476" i="1"/>
  <c r="I476" i="1"/>
  <c r="F476" i="1"/>
  <c r="F459" i="1"/>
  <c r="Q458" i="1"/>
  <c r="J458" i="1"/>
  <c r="F458" i="1"/>
  <c r="L456" i="1"/>
  <c r="K456" i="1"/>
  <c r="H456" i="1"/>
  <c r="G456" i="1"/>
  <c r="Q435" i="1"/>
  <c r="N435" i="1"/>
  <c r="Q434" i="1"/>
  <c r="N434" i="1"/>
  <c r="Q433" i="1"/>
  <c r="N433" i="1"/>
  <c r="M432" i="1"/>
  <c r="L432" i="1"/>
  <c r="K432" i="1"/>
  <c r="J432" i="1"/>
  <c r="I432" i="1"/>
  <c r="H432" i="1"/>
  <c r="G432" i="1"/>
  <c r="F432" i="1"/>
  <c r="Q427" i="1"/>
  <c r="N427" i="1"/>
  <c r="Q426" i="1"/>
  <c r="N426" i="1"/>
  <c r="Q425" i="1"/>
  <c r="N425" i="1"/>
  <c r="M424" i="1"/>
  <c r="Q424" i="1" s="1"/>
  <c r="L424" i="1"/>
  <c r="K424" i="1"/>
  <c r="J424" i="1"/>
  <c r="I424" i="1"/>
  <c r="H424" i="1"/>
  <c r="G424" i="1"/>
  <c r="F424" i="1"/>
  <c r="L382" i="1"/>
  <c r="K382" i="1"/>
  <c r="J382" i="1"/>
  <c r="I382" i="1"/>
  <c r="H382" i="1"/>
  <c r="G382" i="1"/>
  <c r="F382" i="1"/>
  <c r="N381" i="1"/>
  <c r="M379" i="1"/>
  <c r="L379" i="1"/>
  <c r="K379" i="1"/>
  <c r="J379" i="1"/>
  <c r="I379" i="1"/>
  <c r="H379" i="1"/>
  <c r="G379" i="1"/>
  <c r="F379" i="1"/>
  <c r="Q377" i="1"/>
  <c r="N377" i="1"/>
  <c r="M376" i="1"/>
  <c r="L376" i="1"/>
  <c r="K376" i="1"/>
  <c r="J376" i="1"/>
  <c r="I376" i="1"/>
  <c r="H376" i="1"/>
  <c r="G376" i="1"/>
  <c r="F376" i="1"/>
  <c r="Q375" i="1"/>
  <c r="N375" i="1"/>
  <c r="Q374" i="1"/>
  <c r="N374" i="1"/>
  <c r="P372" i="1"/>
  <c r="O372" i="1"/>
  <c r="M372" i="1"/>
  <c r="L372" i="1"/>
  <c r="K372" i="1"/>
  <c r="J372" i="1"/>
  <c r="I372" i="1"/>
  <c r="H372" i="1"/>
  <c r="G372" i="1"/>
  <c r="F372" i="1"/>
  <c r="Q371" i="1"/>
  <c r="N371" i="1"/>
  <c r="Q370" i="1"/>
  <c r="N370" i="1"/>
  <c r="P369" i="1"/>
  <c r="N369" i="1"/>
  <c r="Q368" i="1"/>
  <c r="N368" i="1"/>
  <c r="Q366" i="1"/>
  <c r="N366" i="1"/>
  <c r="N365" i="1"/>
  <c r="M363" i="1"/>
  <c r="L363" i="1"/>
  <c r="K363" i="1"/>
  <c r="J363" i="1"/>
  <c r="N363" i="1" s="1"/>
  <c r="I363" i="1"/>
  <c r="H363" i="1"/>
  <c r="G363" i="1"/>
  <c r="F363" i="1"/>
  <c r="P353" i="1"/>
  <c r="N353" i="1"/>
  <c r="P352" i="1"/>
  <c r="N352" i="1"/>
  <c r="Q351" i="1"/>
  <c r="O351" i="1"/>
  <c r="M351" i="1"/>
  <c r="L351" i="1"/>
  <c r="K351" i="1"/>
  <c r="J351" i="1"/>
  <c r="I351" i="1"/>
  <c r="H351" i="1"/>
  <c r="G351" i="1"/>
  <c r="F351" i="1"/>
  <c r="P350" i="1"/>
  <c r="N350" i="1"/>
  <c r="P349" i="1"/>
  <c r="N349" i="1"/>
  <c r="M348" i="1"/>
  <c r="L348" i="1"/>
  <c r="P348" i="1" s="1"/>
  <c r="K348" i="1"/>
  <c r="J348" i="1"/>
  <c r="N348" i="1" s="1"/>
  <c r="I348" i="1"/>
  <c r="H348" i="1"/>
  <c r="G348" i="1"/>
  <c r="F348" i="1"/>
  <c r="Q344" i="1"/>
  <c r="N344" i="1"/>
  <c r="Q343" i="1"/>
  <c r="N343" i="1"/>
  <c r="Q342" i="1"/>
  <c r="N342" i="1"/>
  <c r="Q341" i="1"/>
  <c r="N341" i="1"/>
  <c r="Q340" i="1"/>
  <c r="N340" i="1"/>
  <c r="N339" i="1"/>
  <c r="Q338" i="1"/>
  <c r="N338" i="1"/>
  <c r="Q337" i="1"/>
  <c r="N337" i="1"/>
  <c r="Q335" i="1"/>
  <c r="N335" i="1"/>
  <c r="Q334" i="1"/>
  <c r="P334" i="1"/>
  <c r="N334" i="1"/>
  <c r="P333" i="1"/>
  <c r="N333" i="1"/>
  <c r="P332" i="1"/>
  <c r="N332" i="1"/>
  <c r="P331" i="1"/>
  <c r="N331" i="1"/>
  <c r="P330" i="1"/>
  <c r="N330" i="1"/>
  <c r="O329" i="1"/>
  <c r="N329" i="1"/>
  <c r="M328" i="1"/>
  <c r="L328" i="1"/>
  <c r="K328" i="1"/>
  <c r="J328" i="1"/>
  <c r="N328" i="1" s="1"/>
  <c r="I328" i="1"/>
  <c r="H328" i="1"/>
  <c r="G328" i="1"/>
  <c r="F328" i="1"/>
  <c r="Q326" i="1"/>
  <c r="N326" i="1"/>
  <c r="Q325" i="1"/>
  <c r="N325" i="1"/>
  <c r="Q324" i="1"/>
  <c r="N324" i="1"/>
  <c r="F323" i="1" l="1"/>
  <c r="F322" i="1" s="1"/>
  <c r="J475" i="1"/>
  <c r="M489" i="1"/>
  <c r="Q516" i="1"/>
  <c r="N491" i="1"/>
  <c r="Q504" i="1"/>
  <c r="N458" i="1"/>
  <c r="K323" i="1"/>
  <c r="N432" i="1"/>
  <c r="N372" i="1"/>
  <c r="H489" i="1"/>
  <c r="H477" i="1" s="1"/>
  <c r="H476" i="1" s="1"/>
  <c r="L489" i="1"/>
  <c r="N508" i="1"/>
  <c r="P328" i="1"/>
  <c r="N351" i="1"/>
  <c r="P363" i="1"/>
  <c r="N504" i="1"/>
  <c r="Q508" i="1"/>
  <c r="Q328" i="1"/>
  <c r="Q363" i="1"/>
  <c r="N379" i="1"/>
  <c r="N424" i="1"/>
  <c r="Q482" i="1"/>
  <c r="Q485" i="1"/>
  <c r="I489" i="1"/>
  <c r="Q489" i="1" s="1"/>
  <c r="P351" i="1"/>
  <c r="Q376" i="1"/>
  <c r="Q432" i="1"/>
  <c r="N476" i="1"/>
  <c r="N482" i="1"/>
  <c r="N485" i="1"/>
  <c r="J489" i="1"/>
  <c r="N376" i="1"/>
  <c r="I323" i="1"/>
  <c r="I322" i="1" s="1"/>
  <c r="Q497" i="1"/>
  <c r="Q500" i="1"/>
  <c r="H475" i="1"/>
  <c r="H323" i="1"/>
  <c r="H322" i="1" s="1"/>
  <c r="L323" i="1"/>
  <c r="L475" i="1"/>
  <c r="Q475" i="1"/>
  <c r="K322" i="1"/>
  <c r="G323" i="1"/>
  <c r="G322" i="1" s="1"/>
  <c r="I475" i="1"/>
  <c r="Q476" i="1"/>
  <c r="Q491" i="1"/>
  <c r="M323" i="1"/>
  <c r="J323" i="1"/>
  <c r="O328" i="1"/>
  <c r="F475" i="1"/>
  <c r="N475" i="1" s="1"/>
  <c r="F489" i="1"/>
  <c r="Q321" i="1"/>
  <c r="N321" i="1"/>
  <c r="Q320" i="1"/>
  <c r="N320" i="1"/>
  <c r="Q319" i="1"/>
  <c r="N319" i="1"/>
  <c r="Q318" i="1"/>
  <c r="N318" i="1"/>
  <c r="Q317" i="1"/>
  <c r="N317" i="1"/>
  <c r="Q316" i="1"/>
  <c r="N316" i="1"/>
  <c r="P315" i="1"/>
  <c r="N315" i="1"/>
  <c r="P314" i="1"/>
  <c r="N314" i="1"/>
  <c r="P313" i="1"/>
  <c r="N313" i="1"/>
  <c r="P312" i="1"/>
  <c r="N312" i="1"/>
  <c r="P311" i="1"/>
  <c r="N311" i="1"/>
  <c r="M310" i="1"/>
  <c r="L310" i="1"/>
  <c r="K310" i="1"/>
  <c r="J310" i="1"/>
  <c r="I310" i="1"/>
  <c r="H310" i="1"/>
  <c r="G310" i="1"/>
  <c r="F310" i="1"/>
  <c r="M309" i="1"/>
  <c r="L309" i="1"/>
  <c r="K309" i="1"/>
  <c r="J309" i="1"/>
  <c r="I309" i="1"/>
  <c r="H309" i="1"/>
  <c r="G309" i="1"/>
  <c r="F309" i="1"/>
  <c r="M308" i="1"/>
  <c r="L308" i="1"/>
  <c r="K308" i="1"/>
  <c r="J308" i="1"/>
  <c r="I308" i="1"/>
  <c r="H308" i="1"/>
  <c r="P308" i="1" s="1"/>
  <c r="G308" i="1"/>
  <c r="F308" i="1"/>
  <c r="P307" i="1"/>
  <c r="N307" i="1"/>
  <c r="Q306" i="1"/>
  <c r="N306" i="1"/>
  <c r="M305" i="1"/>
  <c r="Q305" i="1" s="1"/>
  <c r="L305" i="1"/>
  <c r="K305" i="1"/>
  <c r="J305" i="1"/>
  <c r="I305" i="1"/>
  <c r="H305" i="1"/>
  <c r="G305" i="1"/>
  <c r="F305" i="1"/>
  <c r="M304" i="1"/>
  <c r="Q304" i="1" s="1"/>
  <c r="L304" i="1"/>
  <c r="K304" i="1"/>
  <c r="K303" i="1" s="1"/>
  <c r="J304" i="1"/>
  <c r="J303" i="1" s="1"/>
  <c r="I304" i="1"/>
  <c r="I303" i="1" s="1"/>
  <c r="H304" i="1"/>
  <c r="H303" i="1" s="1"/>
  <c r="G304" i="1"/>
  <c r="G303" i="1" s="1"/>
  <c r="F304" i="1"/>
  <c r="F303" i="1" s="1"/>
  <c r="L303" i="1"/>
  <c r="Q299" i="1"/>
  <c r="P299" i="1"/>
  <c r="O299" i="1"/>
  <c r="J299" i="1"/>
  <c r="F299" i="1"/>
  <c r="F298" i="1" s="1"/>
  <c r="J298" i="1"/>
  <c r="I298" i="1"/>
  <c r="Q298" i="1" s="1"/>
  <c r="H298" i="1"/>
  <c r="P298" i="1" s="1"/>
  <c r="G298" i="1"/>
  <c r="G297" i="1" s="1"/>
  <c r="O297" i="1" s="1"/>
  <c r="J297" i="1"/>
  <c r="H297" i="1"/>
  <c r="P297" i="1" s="1"/>
  <c r="I292" i="1"/>
  <c r="I291" i="1" s="1"/>
  <c r="H292" i="1"/>
  <c r="H291" i="1" s="1"/>
  <c r="G292" i="1"/>
  <c r="G291" i="1" s="1"/>
  <c r="F292" i="1"/>
  <c r="F291" i="1" s="1"/>
  <c r="M290" i="1"/>
  <c r="L290" i="1"/>
  <c r="K290" i="1"/>
  <c r="J290" i="1"/>
  <c r="I290" i="1"/>
  <c r="H290" i="1"/>
  <c r="G290" i="1"/>
  <c r="F290" i="1"/>
  <c r="M289" i="1"/>
  <c r="L289" i="1"/>
  <c r="K289" i="1"/>
  <c r="J289" i="1"/>
  <c r="I289" i="1"/>
  <c r="H289" i="1"/>
  <c r="G289" i="1"/>
  <c r="F289" i="1"/>
  <c r="M288" i="1"/>
  <c r="L288" i="1"/>
  <c r="K288" i="1"/>
  <c r="J288" i="1"/>
  <c r="I288" i="1"/>
  <c r="H288" i="1"/>
  <c r="G288" i="1"/>
  <c r="F288" i="1"/>
  <c r="M287" i="1"/>
  <c r="L287" i="1"/>
  <c r="K287" i="1"/>
  <c r="J287" i="1"/>
  <c r="I287" i="1"/>
  <c r="H287" i="1"/>
  <c r="G287" i="1"/>
  <c r="F287" i="1"/>
  <c r="M286" i="1"/>
  <c r="L286" i="1"/>
  <c r="K286" i="1"/>
  <c r="J286" i="1"/>
  <c r="N286" i="1" s="1"/>
  <c r="I286" i="1"/>
  <c r="H286" i="1"/>
  <c r="H283" i="1" s="1"/>
  <c r="G286" i="1"/>
  <c r="F286" i="1"/>
  <c r="M285" i="1"/>
  <c r="L285" i="1"/>
  <c r="K285" i="1"/>
  <c r="I285" i="1"/>
  <c r="H285" i="1"/>
  <c r="G285" i="1"/>
  <c r="G283" i="1" s="1"/>
  <c r="M284" i="1"/>
  <c r="L284" i="1"/>
  <c r="K284" i="1"/>
  <c r="J284" i="1"/>
  <c r="I284" i="1"/>
  <c r="I283" i="1" s="1"/>
  <c r="H284" i="1"/>
  <c r="G284" i="1"/>
  <c r="F284" i="1"/>
  <c r="M269" i="1"/>
  <c r="L269" i="1"/>
  <c r="K269" i="1"/>
  <c r="J269" i="1"/>
  <c r="I269" i="1"/>
  <c r="H269" i="1"/>
  <c r="G269" i="1"/>
  <c r="F269" i="1"/>
  <c r="Q265" i="1"/>
  <c r="N265" i="1"/>
  <c r="M264" i="1"/>
  <c r="M263" i="1" s="1"/>
  <c r="L264" i="1"/>
  <c r="L263" i="1" s="1"/>
  <c r="K264" i="1"/>
  <c r="K263" i="1" s="1"/>
  <c r="J264" i="1"/>
  <c r="I264" i="1"/>
  <c r="I263" i="1" s="1"/>
  <c r="H264" i="1"/>
  <c r="H263" i="1" s="1"/>
  <c r="G264" i="1"/>
  <c r="G263" i="1" s="1"/>
  <c r="F264" i="1"/>
  <c r="F263" i="1" s="1"/>
  <c r="Q262" i="1"/>
  <c r="N262" i="1"/>
  <c r="L262" i="1"/>
  <c r="L261" i="1" s="1"/>
  <c r="L260" i="1" s="1"/>
  <c r="K262" i="1"/>
  <c r="K261" i="1" s="1"/>
  <c r="K260" i="1" s="1"/>
  <c r="H262" i="1"/>
  <c r="H259" i="1" s="1"/>
  <c r="G262" i="1"/>
  <c r="G261" i="1" s="1"/>
  <c r="G260" i="1" s="1"/>
  <c r="M261" i="1"/>
  <c r="M260" i="1" s="1"/>
  <c r="J261" i="1"/>
  <c r="J260" i="1" s="1"/>
  <c r="I261" i="1"/>
  <c r="F261" i="1"/>
  <c r="F260" i="1"/>
  <c r="L259" i="1"/>
  <c r="M257" i="1"/>
  <c r="L257" i="1"/>
  <c r="K257" i="1"/>
  <c r="J257" i="1"/>
  <c r="I257" i="1"/>
  <c r="H257" i="1"/>
  <c r="G257" i="1"/>
  <c r="F257" i="1"/>
  <c r="M254" i="1"/>
  <c r="L254" i="1"/>
  <c r="J254" i="1"/>
  <c r="I254" i="1"/>
  <c r="H254" i="1"/>
  <c r="F254" i="1"/>
  <c r="M251" i="1"/>
  <c r="L251" i="1"/>
  <c r="K251" i="1"/>
  <c r="J251" i="1"/>
  <c r="I251" i="1"/>
  <c r="H251" i="1"/>
  <c r="G251" i="1"/>
  <c r="F251" i="1"/>
  <c r="M242" i="1"/>
  <c r="K242" i="1"/>
  <c r="J242" i="1"/>
  <c r="I242" i="1"/>
  <c r="G242" i="1"/>
  <c r="F242" i="1"/>
  <c r="M241" i="1"/>
  <c r="K241" i="1"/>
  <c r="I241" i="1"/>
  <c r="G241" i="1"/>
  <c r="K240" i="1"/>
  <c r="K239" i="1" s="1"/>
  <c r="G240" i="1"/>
  <c r="M239" i="1"/>
  <c r="J239" i="1"/>
  <c r="I239" i="1"/>
  <c r="G239" i="1"/>
  <c r="F239" i="1"/>
  <c r="L237" i="1"/>
  <c r="L236" i="1" s="1"/>
  <c r="K237" i="1"/>
  <c r="H237" i="1"/>
  <c r="H236" i="1" s="1"/>
  <c r="G237" i="1"/>
  <c r="G231" i="1" s="1"/>
  <c r="G230" i="1" s="1"/>
  <c r="K236" i="1"/>
  <c r="L232" i="1"/>
  <c r="K232" i="1"/>
  <c r="J232" i="1"/>
  <c r="H232" i="1"/>
  <c r="G232" i="1"/>
  <c r="F232" i="1"/>
  <c r="K231" i="1"/>
  <c r="K230" i="1" s="1"/>
  <c r="H231" i="1"/>
  <c r="H230" i="1" s="1"/>
  <c r="M230" i="1"/>
  <c r="I230" i="1"/>
  <c r="P217" i="1"/>
  <c r="N217" i="1"/>
  <c r="I216" i="1"/>
  <c r="H216" i="1"/>
  <c r="H215" i="1" s="1"/>
  <c r="P215" i="1" s="1"/>
  <c r="G216" i="1"/>
  <c r="G215" i="1" s="1"/>
  <c r="F216" i="1"/>
  <c r="N216" i="1" s="1"/>
  <c r="I215" i="1"/>
  <c r="P193" i="1"/>
  <c r="H193" i="1"/>
  <c r="H192" i="1" s="1"/>
  <c r="F193" i="1"/>
  <c r="N193" i="1" s="1"/>
  <c r="K259" i="1" l="1"/>
  <c r="N264" i="1"/>
  <c r="G236" i="1"/>
  <c r="P309" i="1"/>
  <c r="I297" i="1"/>
  <c r="Q297" i="1" s="1"/>
  <c r="I282" i="1"/>
  <c r="I281" i="1" s="1"/>
  <c r="N299" i="1"/>
  <c r="L283" i="1"/>
  <c r="Q285" i="1"/>
  <c r="M303" i="1"/>
  <c r="Q303" i="1" s="1"/>
  <c r="N288" i="1"/>
  <c r="N289" i="1"/>
  <c r="N290" i="1"/>
  <c r="F192" i="1"/>
  <c r="F191" i="1" s="1"/>
  <c r="F285" i="1"/>
  <c r="F283" i="1" s="1"/>
  <c r="N305" i="1"/>
  <c r="P310" i="1"/>
  <c r="N489" i="1"/>
  <c r="G259" i="1"/>
  <c r="Q264" i="1"/>
  <c r="O298" i="1"/>
  <c r="N308" i="1"/>
  <c r="N309" i="1"/>
  <c r="N303" i="1"/>
  <c r="J263" i="1"/>
  <c r="N263" i="1" s="1"/>
  <c r="M283" i="1"/>
  <c r="Q283" i="1" s="1"/>
  <c r="P303" i="1"/>
  <c r="O322" i="1"/>
  <c r="L231" i="1"/>
  <c r="L230" i="1" s="1"/>
  <c r="L180" i="1" s="1"/>
  <c r="Q263" i="1"/>
  <c r="N323" i="1"/>
  <c r="J322" i="1"/>
  <c r="N322" i="1" s="1"/>
  <c r="O323" i="1"/>
  <c r="K283" i="1"/>
  <c r="H282" i="1"/>
  <c r="H281" i="1" s="1"/>
  <c r="F215" i="1"/>
  <c r="N215" i="1" s="1"/>
  <c r="Q261" i="1"/>
  <c r="Q286" i="1"/>
  <c r="P304" i="1"/>
  <c r="P305" i="1"/>
  <c r="N310" i="1"/>
  <c r="L322" i="1"/>
  <c r="P322" i="1" s="1"/>
  <c r="P323" i="1"/>
  <c r="L282" i="1"/>
  <c r="L281" i="1" s="1"/>
  <c r="G282" i="1"/>
  <c r="G281" i="1" s="1"/>
  <c r="G180" i="1" s="1"/>
  <c r="G181" i="1" s="1"/>
  <c r="Q323" i="1"/>
  <c r="M322" i="1"/>
  <c r="Q322" i="1" s="1"/>
  <c r="J285" i="1"/>
  <c r="J282" i="1" s="1"/>
  <c r="J281" i="1" s="1"/>
  <c r="J180" i="1" s="1"/>
  <c r="N287" i="1"/>
  <c r="N191" i="1"/>
  <c r="N298" i="1"/>
  <c r="F297" i="1"/>
  <c r="N297" i="1" s="1"/>
  <c r="N260" i="1"/>
  <c r="H191" i="1"/>
  <c r="P192" i="1"/>
  <c r="K282" i="1"/>
  <c r="K281" i="1" s="1"/>
  <c r="K180" i="1" s="1"/>
  <c r="P216" i="1"/>
  <c r="M282" i="1"/>
  <c r="N304" i="1"/>
  <c r="N261" i="1"/>
  <c r="F282" i="1"/>
  <c r="F281" i="1" s="1"/>
  <c r="F180" i="1" s="1"/>
  <c r="F181" i="1" s="1"/>
  <c r="I260" i="1"/>
  <c r="I180" i="1" s="1"/>
  <c r="I181" i="1" s="1"/>
  <c r="H261" i="1"/>
  <c r="H260" i="1" s="1"/>
  <c r="N192" i="1" l="1"/>
  <c r="J283" i="1"/>
  <c r="N283" i="1" s="1"/>
  <c r="N285" i="1"/>
  <c r="K181" i="1"/>
  <c r="O181" i="1" s="1"/>
  <c r="O180" i="1"/>
  <c r="N282" i="1"/>
  <c r="Q260" i="1"/>
  <c r="L181" i="1"/>
  <c r="N281" i="1"/>
  <c r="Q282" i="1"/>
  <c r="M281" i="1"/>
  <c r="H180" i="1"/>
  <c r="H181" i="1" s="1"/>
  <c r="P191" i="1"/>
  <c r="J181" i="1"/>
  <c r="N181" i="1" s="1"/>
  <c r="N180" i="1"/>
  <c r="P181" i="1" l="1"/>
  <c r="P180" i="1"/>
  <c r="Q281" i="1"/>
  <c r="M180" i="1"/>
  <c r="M181" i="1" l="1"/>
  <c r="Q181" i="1" s="1"/>
  <c r="Q180" i="1"/>
  <c r="Q179" i="1" l="1"/>
  <c r="J179" i="1"/>
  <c r="F179" i="1"/>
  <c r="Q178" i="1"/>
  <c r="J178" i="1"/>
  <c r="F178" i="1"/>
  <c r="Q177" i="1"/>
  <c r="N177" i="1"/>
  <c r="J177" i="1"/>
  <c r="F177" i="1"/>
  <c r="M175" i="1"/>
  <c r="M173" i="1" s="1"/>
  <c r="L175" i="1"/>
  <c r="L174" i="1" s="1"/>
  <c r="K175" i="1"/>
  <c r="K174" i="1" s="1"/>
  <c r="J175" i="1"/>
  <c r="J174" i="1" s="1"/>
  <c r="I175" i="1"/>
  <c r="I174" i="1" s="1"/>
  <c r="H175" i="1"/>
  <c r="H174" i="1" s="1"/>
  <c r="G175" i="1"/>
  <c r="G174" i="1" s="1"/>
  <c r="L171" i="1"/>
  <c r="K171" i="1"/>
  <c r="H171" i="1"/>
  <c r="G171" i="1"/>
  <c r="L170" i="1"/>
  <c r="K170" i="1"/>
  <c r="H170" i="1"/>
  <c r="G170" i="1"/>
  <c r="Q169" i="1"/>
  <c r="J169" i="1"/>
  <c r="F169" i="1"/>
  <c r="F167" i="1" s="1"/>
  <c r="F166" i="1" s="1"/>
  <c r="M167" i="1"/>
  <c r="L167" i="1"/>
  <c r="L166" i="1" s="1"/>
  <c r="K167" i="1"/>
  <c r="I167" i="1"/>
  <c r="H167" i="1"/>
  <c r="H166" i="1" s="1"/>
  <c r="G167" i="1"/>
  <c r="G166" i="1" s="1"/>
  <c r="Q165" i="1"/>
  <c r="J165" i="1"/>
  <c r="F165" i="1"/>
  <c r="F163" i="1" s="1"/>
  <c r="M163" i="1"/>
  <c r="M162" i="1" s="1"/>
  <c r="L163" i="1"/>
  <c r="L162" i="1" s="1"/>
  <c r="K163" i="1"/>
  <c r="K162" i="1" s="1"/>
  <c r="I163" i="1"/>
  <c r="H163" i="1"/>
  <c r="H162" i="1" s="1"/>
  <c r="G163" i="1"/>
  <c r="G162" i="1" s="1"/>
  <c r="H159" i="1"/>
  <c r="H158" i="1" s="1"/>
  <c r="G159" i="1"/>
  <c r="G158" i="1" s="1"/>
  <c r="J157" i="1"/>
  <c r="F157" i="1"/>
  <c r="Q156" i="1"/>
  <c r="P156" i="1"/>
  <c r="O156" i="1"/>
  <c r="J156" i="1"/>
  <c r="F156" i="1"/>
  <c r="M154" i="1"/>
  <c r="M153" i="1" s="1"/>
  <c r="L154" i="1"/>
  <c r="K154" i="1"/>
  <c r="I154" i="1"/>
  <c r="H154" i="1"/>
  <c r="H153" i="1" s="1"/>
  <c r="G154" i="1"/>
  <c r="G153" i="1" s="1"/>
  <c r="Q152" i="1"/>
  <c r="J152" i="1"/>
  <c r="F152" i="1"/>
  <c r="Q151" i="1"/>
  <c r="J151" i="1"/>
  <c r="F151" i="1"/>
  <c r="Q150" i="1"/>
  <c r="J150" i="1"/>
  <c r="F150" i="1"/>
  <c r="M148" i="1"/>
  <c r="M147" i="1" s="1"/>
  <c r="L148" i="1"/>
  <c r="L147" i="1" s="1"/>
  <c r="K148" i="1"/>
  <c r="K147" i="1" s="1"/>
  <c r="I148" i="1"/>
  <c r="I147" i="1" s="1"/>
  <c r="H148" i="1"/>
  <c r="H147" i="1" s="1"/>
  <c r="G148" i="1"/>
  <c r="G147" i="1" s="1"/>
  <c r="Q146" i="1"/>
  <c r="P146" i="1"/>
  <c r="O146" i="1"/>
  <c r="J146" i="1"/>
  <c r="F146" i="1"/>
  <c r="Q145" i="1"/>
  <c r="J145" i="1"/>
  <c r="F145" i="1"/>
  <c r="Q144" i="1"/>
  <c r="J144" i="1"/>
  <c r="F144" i="1"/>
  <c r="Q143" i="1"/>
  <c r="J143" i="1"/>
  <c r="F143" i="1"/>
  <c r="M141" i="1"/>
  <c r="Q141" i="1" s="1"/>
  <c r="L141" i="1"/>
  <c r="K141" i="1"/>
  <c r="I141" i="1"/>
  <c r="H141" i="1"/>
  <c r="H140" i="1" s="1"/>
  <c r="G141" i="1"/>
  <c r="P139" i="1"/>
  <c r="J139" i="1"/>
  <c r="F139" i="1"/>
  <c r="Q138" i="1"/>
  <c r="P138" i="1"/>
  <c r="O138" i="1"/>
  <c r="J138" i="1"/>
  <c r="F138" i="1"/>
  <c r="Q137" i="1"/>
  <c r="J137" i="1"/>
  <c r="F137" i="1"/>
  <c r="Q136" i="1"/>
  <c r="J136" i="1"/>
  <c r="I136" i="1"/>
  <c r="F136" i="1" s="1"/>
  <c r="Q135" i="1"/>
  <c r="J135" i="1"/>
  <c r="F135" i="1"/>
  <c r="N135" i="1" s="1"/>
  <c r="M133" i="1"/>
  <c r="L133" i="1"/>
  <c r="P133" i="1" s="1"/>
  <c r="K133" i="1"/>
  <c r="H133" i="1"/>
  <c r="H132" i="1" s="1"/>
  <c r="G133" i="1"/>
  <c r="G132" i="1" s="1"/>
  <c r="J133" i="1" l="1"/>
  <c r="F141" i="1"/>
  <c r="F140" i="1" s="1"/>
  <c r="M161" i="1"/>
  <c r="O154" i="1"/>
  <c r="N169" i="1"/>
  <c r="Q147" i="1"/>
  <c r="N152" i="1"/>
  <c r="F148" i="1"/>
  <c r="F147" i="1" s="1"/>
  <c r="Q163" i="1"/>
  <c r="N150" i="1"/>
  <c r="M166" i="1"/>
  <c r="N178" i="1"/>
  <c r="N143" i="1"/>
  <c r="J154" i="1"/>
  <c r="N154" i="1" s="1"/>
  <c r="M131" i="1"/>
  <c r="N138" i="1"/>
  <c r="N151" i="1"/>
  <c r="I173" i="1"/>
  <c r="I170" i="1" s="1"/>
  <c r="M159" i="1"/>
  <c r="M158" i="1" s="1"/>
  <c r="Q167" i="1"/>
  <c r="N179" i="1"/>
  <c r="Q154" i="1"/>
  <c r="K159" i="1"/>
  <c r="K158" i="1" s="1"/>
  <c r="L131" i="1"/>
  <c r="L129" i="1" s="1"/>
  <c r="N146" i="1"/>
  <c r="N137" i="1"/>
  <c r="N139" i="1"/>
  <c r="N144" i="1"/>
  <c r="N165" i="1"/>
  <c r="G131" i="1"/>
  <c r="K131" i="1"/>
  <c r="K128" i="1" s="1"/>
  <c r="N156" i="1"/>
  <c r="Q175" i="1"/>
  <c r="L132" i="1"/>
  <c r="P132" i="1" s="1"/>
  <c r="F154" i="1"/>
  <c r="F153" i="1" s="1"/>
  <c r="H131" i="1"/>
  <c r="I133" i="1"/>
  <c r="I132" i="1" s="1"/>
  <c r="G140" i="1"/>
  <c r="P141" i="1"/>
  <c r="K166" i="1"/>
  <c r="J166" i="1" s="1"/>
  <c r="N166" i="1" s="1"/>
  <c r="F175" i="1"/>
  <c r="N175" i="1" s="1"/>
  <c r="N145" i="1"/>
  <c r="Q148" i="1"/>
  <c r="I171" i="1"/>
  <c r="O133" i="1"/>
  <c r="N136" i="1"/>
  <c r="I140" i="1"/>
  <c r="F162" i="1"/>
  <c r="F161" i="1"/>
  <c r="F159" i="1" s="1"/>
  <c r="F158" i="1" s="1"/>
  <c r="M170" i="1"/>
  <c r="Q170" i="1" s="1"/>
  <c r="Q173" i="1"/>
  <c r="M171" i="1"/>
  <c r="J132" i="1"/>
  <c r="F133" i="1"/>
  <c r="N133" i="1" s="1"/>
  <c r="K140" i="1"/>
  <c r="O141" i="1"/>
  <c r="I153" i="1"/>
  <c r="Q153" i="1" s="1"/>
  <c r="M174" i="1"/>
  <c r="Q174" i="1" s="1"/>
  <c r="K132" i="1"/>
  <c r="O132" i="1" s="1"/>
  <c r="L140" i="1"/>
  <c r="P140" i="1" s="1"/>
  <c r="M128" i="1"/>
  <c r="M140" i="1"/>
  <c r="K153" i="1"/>
  <c r="O153" i="1" s="1"/>
  <c r="I161" i="1"/>
  <c r="I159" i="1" s="1"/>
  <c r="I158" i="1" s="1"/>
  <c r="Q158" i="1" s="1"/>
  <c r="I162" i="1"/>
  <c r="Q162" i="1" s="1"/>
  <c r="I166" i="1"/>
  <c r="Q166" i="1" s="1"/>
  <c r="M129" i="1"/>
  <c r="M132" i="1"/>
  <c r="J141" i="1"/>
  <c r="J148" i="1"/>
  <c r="L153" i="1"/>
  <c r="P153" i="1" s="1"/>
  <c r="P154" i="1"/>
  <c r="L159" i="1"/>
  <c r="L158" i="1" s="1"/>
  <c r="J163" i="1"/>
  <c r="J167" i="1"/>
  <c r="N167" i="1" s="1"/>
  <c r="J173" i="1"/>
  <c r="J153" i="1" l="1"/>
  <c r="N153" i="1" s="1"/>
  <c r="F173" i="1"/>
  <c r="F170" i="1" s="1"/>
  <c r="O131" i="1"/>
  <c r="L128" i="1"/>
  <c r="P131" i="1"/>
  <c r="O140" i="1"/>
  <c r="K129" i="1"/>
  <c r="F174" i="1"/>
  <c r="N174" i="1" s="1"/>
  <c r="Q140" i="1"/>
  <c r="Q159" i="1"/>
  <c r="Q133" i="1"/>
  <c r="G128" i="1"/>
  <c r="G126" i="1" s="1"/>
  <c r="G127" i="1" s="1"/>
  <c r="I131" i="1"/>
  <c r="G129" i="1"/>
  <c r="H129" i="1"/>
  <c r="P129" i="1" s="1"/>
  <c r="H128" i="1"/>
  <c r="H126" i="1" s="1"/>
  <c r="H127" i="1" s="1"/>
  <c r="J131" i="1"/>
  <c r="J129" i="1" s="1"/>
  <c r="Q132" i="1"/>
  <c r="Q171" i="1"/>
  <c r="J171" i="1"/>
  <c r="J170" i="1"/>
  <c r="M126" i="1"/>
  <c r="N148" i="1"/>
  <c r="J147" i="1"/>
  <c r="N147" i="1" s="1"/>
  <c r="K126" i="1"/>
  <c r="Q161" i="1"/>
  <c r="F132" i="1"/>
  <c r="N132" i="1" s="1"/>
  <c r="F131" i="1"/>
  <c r="L126" i="1"/>
  <c r="J140" i="1"/>
  <c r="N140" i="1" s="1"/>
  <c r="N141" i="1"/>
  <c r="J162" i="1"/>
  <c r="N162" i="1" s="1"/>
  <c r="J161" i="1"/>
  <c r="N163" i="1"/>
  <c r="F171" i="1" l="1"/>
  <c r="N173" i="1"/>
  <c r="O129" i="1"/>
  <c r="N170" i="1"/>
  <c r="N171" i="1"/>
  <c r="O128" i="1"/>
  <c r="P128" i="1"/>
  <c r="J128" i="1"/>
  <c r="Q131" i="1"/>
  <c r="I129" i="1"/>
  <c r="Q129" i="1" s="1"/>
  <c r="I128" i="1"/>
  <c r="F129" i="1"/>
  <c r="F128" i="1"/>
  <c r="F127" i="1" s="1"/>
  <c r="N129" i="1"/>
  <c r="M127" i="1"/>
  <c r="L127" i="1"/>
  <c r="P127" i="1" s="1"/>
  <c r="P126" i="1"/>
  <c r="N131" i="1"/>
  <c r="K127" i="1"/>
  <c r="O127" i="1" s="1"/>
  <c r="O126" i="1"/>
  <c r="N161" i="1"/>
  <c r="J159" i="1"/>
  <c r="I126" i="1" l="1"/>
  <c r="Q128" i="1"/>
  <c r="N128" i="1"/>
  <c r="J158" i="1"/>
  <c r="N159" i="1"/>
  <c r="I127" i="1" l="1"/>
  <c r="Q127" i="1" s="1"/>
  <c r="Q126" i="1"/>
  <c r="N158" i="1"/>
  <c r="J126" i="1"/>
  <c r="J127" i="1" l="1"/>
  <c r="N127" i="1" s="1"/>
  <c r="N126" i="1"/>
  <c r="Q125" i="1" l="1"/>
  <c r="J125" i="1"/>
  <c r="F125" i="1"/>
  <c r="N125" i="1" s="1"/>
  <c r="Q124" i="1"/>
  <c r="J124" i="1"/>
  <c r="F124" i="1"/>
  <c r="Q123" i="1"/>
  <c r="J123" i="1"/>
  <c r="F123" i="1"/>
  <c r="M122" i="1"/>
  <c r="M121" i="1" s="1"/>
  <c r="L122" i="1"/>
  <c r="K122" i="1"/>
  <c r="I122" i="1"/>
  <c r="I121" i="1" s="1"/>
  <c r="I120" i="1" s="1"/>
  <c r="H122" i="1"/>
  <c r="G122" i="1"/>
  <c r="G121" i="1" s="1"/>
  <c r="G120" i="1" s="1"/>
  <c r="K121" i="1"/>
  <c r="K120" i="1" s="1"/>
  <c r="Q119" i="1"/>
  <c r="J119" i="1"/>
  <c r="F119" i="1"/>
  <c r="N119" i="1" s="1"/>
  <c r="Q118" i="1"/>
  <c r="J118" i="1"/>
  <c r="F118" i="1"/>
  <c r="M117" i="1"/>
  <c r="Q117" i="1" s="1"/>
  <c r="L117" i="1"/>
  <c r="K117" i="1"/>
  <c r="I117" i="1"/>
  <c r="H117" i="1"/>
  <c r="G117" i="1"/>
  <c r="F117" i="1" s="1"/>
  <c r="Q116" i="1"/>
  <c r="J116" i="1"/>
  <c r="F116" i="1"/>
  <c r="Q115" i="1"/>
  <c r="J115" i="1"/>
  <c r="F115" i="1"/>
  <c r="Q114" i="1"/>
  <c r="J114" i="1"/>
  <c r="F114" i="1"/>
  <c r="N114" i="1" s="1"/>
  <c r="M113" i="1"/>
  <c r="L113" i="1"/>
  <c r="K113" i="1"/>
  <c r="I113" i="1"/>
  <c r="H113" i="1"/>
  <c r="G113" i="1"/>
  <c r="Q112" i="1"/>
  <c r="J112" i="1"/>
  <c r="F112" i="1"/>
  <c r="Q111" i="1"/>
  <c r="J111" i="1"/>
  <c r="F111" i="1"/>
  <c r="M110" i="1"/>
  <c r="L110" i="1"/>
  <c r="K110" i="1"/>
  <c r="J110" i="1" s="1"/>
  <c r="I110" i="1"/>
  <c r="H110" i="1"/>
  <c r="G110" i="1"/>
  <c r="Q109" i="1"/>
  <c r="J109" i="1"/>
  <c r="F109" i="1"/>
  <c r="M108" i="1"/>
  <c r="L108" i="1"/>
  <c r="K108" i="1"/>
  <c r="I108" i="1"/>
  <c r="H108" i="1"/>
  <c r="G108" i="1"/>
  <c r="Q107" i="1"/>
  <c r="J107" i="1"/>
  <c r="F107" i="1"/>
  <c r="M106" i="1"/>
  <c r="L106" i="1"/>
  <c r="K106" i="1"/>
  <c r="I106" i="1"/>
  <c r="H106" i="1"/>
  <c r="G106" i="1"/>
  <c r="P105" i="1"/>
  <c r="J105" i="1"/>
  <c r="F105" i="1"/>
  <c r="N105" i="1" s="1"/>
  <c r="Q104" i="1"/>
  <c r="P104" i="1"/>
  <c r="J104" i="1"/>
  <c r="F104" i="1"/>
  <c r="Q103" i="1"/>
  <c r="J103" i="1"/>
  <c r="F103" i="1"/>
  <c r="Q102" i="1"/>
  <c r="J102" i="1"/>
  <c r="F102" i="1"/>
  <c r="Q101" i="1"/>
  <c r="J101" i="1"/>
  <c r="F101" i="1"/>
  <c r="M100" i="1"/>
  <c r="L100" i="1"/>
  <c r="K100" i="1"/>
  <c r="I100" i="1"/>
  <c r="H100" i="1"/>
  <c r="G100" i="1"/>
  <c r="Q97" i="1"/>
  <c r="J97" i="1"/>
  <c r="F97" i="1"/>
  <c r="Q96" i="1"/>
  <c r="J96" i="1"/>
  <c r="F96" i="1"/>
  <c r="Q95" i="1"/>
  <c r="J95" i="1"/>
  <c r="F95" i="1"/>
  <c r="M94" i="1"/>
  <c r="L94" i="1"/>
  <c r="K94" i="1"/>
  <c r="J94" i="1"/>
  <c r="I94" i="1"/>
  <c r="F94" i="1" s="1"/>
  <c r="H94" i="1"/>
  <c r="G94" i="1"/>
  <c r="Q93" i="1"/>
  <c r="J93" i="1"/>
  <c r="F93" i="1"/>
  <c r="Q92" i="1"/>
  <c r="J92" i="1"/>
  <c r="F92" i="1"/>
  <c r="Q91" i="1"/>
  <c r="J91" i="1"/>
  <c r="F91" i="1"/>
  <c r="M90" i="1"/>
  <c r="L90" i="1"/>
  <c r="K90" i="1"/>
  <c r="I90" i="1"/>
  <c r="H90" i="1"/>
  <c r="G90" i="1"/>
  <c r="Q89" i="1"/>
  <c r="P89" i="1"/>
  <c r="J89" i="1"/>
  <c r="F89" i="1"/>
  <c r="M88" i="1"/>
  <c r="Q88" i="1" s="1"/>
  <c r="L88" i="1"/>
  <c r="P88" i="1" s="1"/>
  <c r="K88" i="1"/>
  <c r="I88" i="1"/>
  <c r="H88" i="1"/>
  <c r="G88" i="1"/>
  <c r="Q87" i="1"/>
  <c r="P87" i="1"/>
  <c r="J87" i="1"/>
  <c r="F87" i="1"/>
  <c r="M86" i="1"/>
  <c r="Q86" i="1" s="1"/>
  <c r="L86" i="1"/>
  <c r="K86" i="1"/>
  <c r="I86" i="1"/>
  <c r="H86" i="1"/>
  <c r="G86" i="1"/>
  <c r="Q85" i="1"/>
  <c r="P85" i="1"/>
  <c r="J85" i="1"/>
  <c r="F85" i="1"/>
  <c r="M84" i="1"/>
  <c r="L84" i="1"/>
  <c r="K84" i="1"/>
  <c r="I84" i="1"/>
  <c r="H84" i="1"/>
  <c r="G84" i="1"/>
  <c r="J83" i="1"/>
  <c r="F83" i="1"/>
  <c r="Q82" i="1"/>
  <c r="P82" i="1"/>
  <c r="J82" i="1"/>
  <c r="F82" i="1"/>
  <c r="Q81" i="1"/>
  <c r="P81" i="1"/>
  <c r="J81" i="1"/>
  <c r="N81" i="1" s="1"/>
  <c r="F81" i="1"/>
  <c r="M80" i="1"/>
  <c r="L80" i="1"/>
  <c r="K80" i="1"/>
  <c r="I80" i="1"/>
  <c r="H80" i="1"/>
  <c r="G80" i="1"/>
  <c r="Q77" i="1"/>
  <c r="J77" i="1"/>
  <c r="F77" i="1"/>
  <c r="M76" i="1"/>
  <c r="M75" i="1" s="1"/>
  <c r="M74" i="1" s="1"/>
  <c r="L76" i="1"/>
  <c r="L75" i="1" s="1"/>
  <c r="L74" i="1" s="1"/>
  <c r="K76" i="1"/>
  <c r="I76" i="1"/>
  <c r="I75" i="1" s="1"/>
  <c r="I74" i="1" s="1"/>
  <c r="H76" i="1"/>
  <c r="H75" i="1" s="1"/>
  <c r="H74" i="1" s="1"/>
  <c r="G76" i="1"/>
  <c r="Q73" i="1"/>
  <c r="J73" i="1"/>
  <c r="F73" i="1"/>
  <c r="Q72" i="1"/>
  <c r="J72" i="1"/>
  <c r="F72" i="1"/>
  <c r="Q71" i="1"/>
  <c r="J71" i="1"/>
  <c r="F71" i="1"/>
  <c r="M70" i="1"/>
  <c r="L70" i="1"/>
  <c r="K70" i="1"/>
  <c r="I70" i="1"/>
  <c r="H70" i="1"/>
  <c r="G70" i="1"/>
  <c r="Q69" i="1"/>
  <c r="J69" i="1"/>
  <c r="F69" i="1"/>
  <c r="M68" i="1"/>
  <c r="L68" i="1"/>
  <c r="K68" i="1"/>
  <c r="I68" i="1"/>
  <c r="Q68" i="1" s="1"/>
  <c r="H68" i="1"/>
  <c r="G68" i="1"/>
  <c r="J67" i="1"/>
  <c r="F67" i="1"/>
  <c r="M66" i="1"/>
  <c r="L66" i="1"/>
  <c r="K66" i="1"/>
  <c r="I66" i="1"/>
  <c r="H66" i="1"/>
  <c r="G66" i="1"/>
  <c r="P63" i="1"/>
  <c r="J63" i="1"/>
  <c r="N63" i="1" s="1"/>
  <c r="F63" i="1"/>
  <c r="P62" i="1"/>
  <c r="J62" i="1"/>
  <c r="F62" i="1"/>
  <c r="M61" i="1"/>
  <c r="L61" i="1"/>
  <c r="P61" i="1" s="1"/>
  <c r="K61" i="1"/>
  <c r="J61" i="1" s="1"/>
  <c r="I61" i="1"/>
  <c r="H61" i="1"/>
  <c r="G61" i="1"/>
  <c r="P60" i="1"/>
  <c r="J60" i="1"/>
  <c r="F60" i="1"/>
  <c r="M59" i="1"/>
  <c r="L59" i="1"/>
  <c r="K59" i="1"/>
  <c r="I59" i="1"/>
  <c r="H59" i="1"/>
  <c r="G59" i="1"/>
  <c r="P58" i="1"/>
  <c r="J58" i="1"/>
  <c r="F58" i="1"/>
  <c r="M57" i="1"/>
  <c r="L57" i="1"/>
  <c r="K57" i="1"/>
  <c r="I57" i="1"/>
  <c r="H57" i="1"/>
  <c r="G57" i="1"/>
  <c r="P56" i="1"/>
  <c r="J56" i="1"/>
  <c r="F56" i="1"/>
  <c r="M55" i="1"/>
  <c r="L55" i="1"/>
  <c r="K55" i="1"/>
  <c r="I55" i="1"/>
  <c r="H55" i="1"/>
  <c r="G55" i="1"/>
  <c r="P54" i="1"/>
  <c r="J54" i="1"/>
  <c r="F54" i="1"/>
  <c r="P53" i="1"/>
  <c r="J53" i="1"/>
  <c r="F53" i="1"/>
  <c r="M52" i="1"/>
  <c r="L52" i="1"/>
  <c r="K52" i="1"/>
  <c r="I52" i="1"/>
  <c r="H52" i="1"/>
  <c r="G52" i="1"/>
  <c r="J51" i="1"/>
  <c r="F51" i="1"/>
  <c r="M50" i="1"/>
  <c r="L50" i="1"/>
  <c r="K50" i="1"/>
  <c r="I50" i="1"/>
  <c r="H50" i="1"/>
  <c r="G50" i="1"/>
  <c r="Q47" i="1"/>
  <c r="J47" i="1"/>
  <c r="F47" i="1"/>
  <c r="Q46" i="1"/>
  <c r="J46" i="1"/>
  <c r="N46" i="1" s="1"/>
  <c r="F46" i="1"/>
  <c r="Q45" i="1"/>
  <c r="J45" i="1"/>
  <c r="F45" i="1"/>
  <c r="Q44" i="1"/>
  <c r="J44" i="1"/>
  <c r="F44" i="1"/>
  <c r="Q43" i="1"/>
  <c r="J43" i="1"/>
  <c r="F43" i="1"/>
  <c r="Q42" i="1"/>
  <c r="J42" i="1"/>
  <c r="F42" i="1"/>
  <c r="Q41" i="1"/>
  <c r="P41" i="1"/>
  <c r="N41" i="1"/>
  <c r="J41" i="1"/>
  <c r="F41" i="1"/>
  <c r="Q40" i="1"/>
  <c r="P40" i="1"/>
  <c r="O40" i="1"/>
  <c r="J40" i="1"/>
  <c r="F40" i="1"/>
  <c r="P39" i="1"/>
  <c r="J39" i="1"/>
  <c r="F39" i="1"/>
  <c r="P38" i="1"/>
  <c r="J38" i="1"/>
  <c r="F38" i="1"/>
  <c r="O37" i="1"/>
  <c r="J37" i="1"/>
  <c r="F37" i="1"/>
  <c r="P36" i="1"/>
  <c r="J36" i="1"/>
  <c r="N36" i="1" s="1"/>
  <c r="F36" i="1"/>
  <c r="Q35" i="1"/>
  <c r="J35" i="1"/>
  <c r="F35" i="1"/>
  <c r="Q34" i="1"/>
  <c r="J34" i="1"/>
  <c r="N34" i="1" s="1"/>
  <c r="F34" i="1"/>
  <c r="Q33" i="1"/>
  <c r="J33" i="1"/>
  <c r="F33" i="1"/>
  <c r="M32" i="1"/>
  <c r="L32" i="1"/>
  <c r="K32" i="1"/>
  <c r="I32" i="1"/>
  <c r="H32" i="1"/>
  <c r="G32" i="1"/>
  <c r="J31" i="1"/>
  <c r="F31" i="1"/>
  <c r="M30" i="1"/>
  <c r="M29" i="1" s="1"/>
  <c r="L30" i="1"/>
  <c r="K30" i="1"/>
  <c r="I30" i="1"/>
  <c r="I29" i="1" s="1"/>
  <c r="H30" i="1"/>
  <c r="H29" i="1" s="1"/>
  <c r="G30" i="1"/>
  <c r="G29" i="1" s="1"/>
  <c r="Q28" i="1"/>
  <c r="J28" i="1"/>
  <c r="F28" i="1"/>
  <c r="M27" i="1"/>
  <c r="L27" i="1"/>
  <c r="K27" i="1"/>
  <c r="I27" i="1"/>
  <c r="H27" i="1"/>
  <c r="G27" i="1"/>
  <c r="P26" i="1"/>
  <c r="J26" i="1"/>
  <c r="F26" i="1"/>
  <c r="J25" i="1"/>
  <c r="F25" i="1"/>
  <c r="P24" i="1"/>
  <c r="J24" i="1"/>
  <c r="F24" i="1"/>
  <c r="P23" i="1"/>
  <c r="J23" i="1"/>
  <c r="F23" i="1"/>
  <c r="P22" i="1"/>
  <c r="J22" i="1"/>
  <c r="F22" i="1"/>
  <c r="P21" i="1"/>
  <c r="J21" i="1"/>
  <c r="F21" i="1"/>
  <c r="Q20" i="1"/>
  <c r="J20" i="1"/>
  <c r="N20" i="1" s="1"/>
  <c r="F20" i="1"/>
  <c r="Q19" i="1"/>
  <c r="P19" i="1"/>
  <c r="J19" i="1"/>
  <c r="F19" i="1"/>
  <c r="Q18" i="1"/>
  <c r="J18" i="1"/>
  <c r="F18" i="1"/>
  <c r="M17" i="1"/>
  <c r="L17" i="1"/>
  <c r="K17" i="1"/>
  <c r="I17" i="1"/>
  <c r="H17" i="1"/>
  <c r="G17" i="1"/>
  <c r="H16" i="1"/>
  <c r="M14" i="1"/>
  <c r="P59" i="1" l="1"/>
  <c r="Q74" i="1"/>
  <c r="N95" i="1"/>
  <c r="J117" i="1"/>
  <c r="Q32" i="1"/>
  <c r="J50" i="1"/>
  <c r="J52" i="1"/>
  <c r="F66" i="1"/>
  <c r="F68" i="1"/>
  <c r="F106" i="1"/>
  <c r="N25" i="1"/>
  <c r="J27" i="1"/>
  <c r="K14" i="1"/>
  <c r="K11" i="1" s="1"/>
  <c r="N44" i="1"/>
  <c r="P52" i="1"/>
  <c r="H65" i="1"/>
  <c r="H64" i="1" s="1"/>
  <c r="F100" i="1"/>
  <c r="J106" i="1"/>
  <c r="Q113" i="1"/>
  <c r="F57" i="1"/>
  <c r="N38" i="1"/>
  <c r="N72" i="1"/>
  <c r="F84" i="1"/>
  <c r="N107" i="1"/>
  <c r="N21" i="1"/>
  <c r="J76" i="1"/>
  <c r="N93" i="1"/>
  <c r="N97" i="1"/>
  <c r="N109" i="1"/>
  <c r="N115" i="1"/>
  <c r="J80" i="1"/>
  <c r="N18" i="1"/>
  <c r="I79" i="1"/>
  <c r="I78" i="1" s="1"/>
  <c r="N87" i="1"/>
  <c r="N102" i="1"/>
  <c r="N37" i="1"/>
  <c r="J30" i="1"/>
  <c r="J29" i="1" s="1"/>
  <c r="N58" i="1"/>
  <c r="N69" i="1"/>
  <c r="K79" i="1"/>
  <c r="J90" i="1"/>
  <c r="K99" i="1"/>
  <c r="K98" i="1" s="1"/>
  <c r="F110" i="1"/>
  <c r="N110" i="1" s="1"/>
  <c r="N112" i="1"/>
  <c r="F122" i="1"/>
  <c r="N56" i="1"/>
  <c r="N96" i="1"/>
  <c r="N23" i="1"/>
  <c r="N35" i="1"/>
  <c r="N47" i="1"/>
  <c r="Q76" i="1"/>
  <c r="P80" i="1"/>
  <c r="Q90" i="1"/>
  <c r="N118" i="1"/>
  <c r="F27" i="1"/>
  <c r="N42" i="1"/>
  <c r="M79" i="1"/>
  <c r="Q79" i="1" s="1"/>
  <c r="Q84" i="1"/>
  <c r="Q94" i="1"/>
  <c r="N103" i="1"/>
  <c r="Q108" i="1"/>
  <c r="J17" i="1"/>
  <c r="J16" i="1" s="1"/>
  <c r="K15" i="1"/>
  <c r="K29" i="1"/>
  <c r="N31" i="1"/>
  <c r="K49" i="1"/>
  <c r="N53" i="1"/>
  <c r="J55" i="1"/>
  <c r="P86" i="1"/>
  <c r="J122" i="1"/>
  <c r="N26" i="1"/>
  <c r="N40" i="1"/>
  <c r="P17" i="1"/>
  <c r="G15" i="1"/>
  <c r="F50" i="1"/>
  <c r="F52" i="1"/>
  <c r="F61" i="1"/>
  <c r="N61" i="1" s="1"/>
  <c r="L65" i="1"/>
  <c r="L64" i="1" s="1"/>
  <c r="N39" i="1"/>
  <c r="N43" i="1"/>
  <c r="P57" i="1"/>
  <c r="M65" i="1"/>
  <c r="N92" i="1"/>
  <c r="G99" i="1"/>
  <c r="N104" i="1"/>
  <c r="N111" i="1"/>
  <c r="N117" i="1"/>
  <c r="J70" i="1"/>
  <c r="F76" i="1"/>
  <c r="N76" i="1" s="1"/>
  <c r="N77" i="1"/>
  <c r="F90" i="1"/>
  <c r="N101" i="1"/>
  <c r="J113" i="1"/>
  <c r="N116" i="1"/>
  <c r="M11" i="1"/>
  <c r="G16" i="1"/>
  <c r="F17" i="1"/>
  <c r="N22" i="1"/>
  <c r="N28" i="1"/>
  <c r="O32" i="1"/>
  <c r="I49" i="1"/>
  <c r="I48" i="1" s="1"/>
  <c r="P55" i="1"/>
  <c r="J57" i="1"/>
  <c r="N57" i="1" s="1"/>
  <c r="F59" i="1"/>
  <c r="N60" i="1"/>
  <c r="G65" i="1"/>
  <c r="Q70" i="1"/>
  <c r="N73" i="1"/>
  <c r="P84" i="1"/>
  <c r="F86" i="1"/>
  <c r="N124" i="1"/>
  <c r="N94" i="1"/>
  <c r="J100" i="1"/>
  <c r="N100" i="1" s="1"/>
  <c r="Q110" i="1"/>
  <c r="N106" i="1"/>
  <c r="F32" i="1"/>
  <c r="N24" i="1"/>
  <c r="G14" i="1"/>
  <c r="G11" i="1" s="1"/>
  <c r="H14" i="1"/>
  <c r="H11" i="1" s="1"/>
  <c r="Q29" i="1"/>
  <c r="L49" i="1"/>
  <c r="P49" i="1" s="1"/>
  <c r="N54" i="1"/>
  <c r="N62" i="1"/>
  <c r="N71" i="1"/>
  <c r="G79" i="1"/>
  <c r="G78" i="1" s="1"/>
  <c r="F80" i="1"/>
  <c r="N89" i="1"/>
  <c r="I99" i="1"/>
  <c r="I98" i="1" s="1"/>
  <c r="H99" i="1"/>
  <c r="H98" i="1" s="1"/>
  <c r="L15" i="1"/>
  <c r="I14" i="1"/>
  <c r="Q14" i="1" s="1"/>
  <c r="H15" i="1"/>
  <c r="P15" i="1" s="1"/>
  <c r="Q27" i="1"/>
  <c r="M49" i="1"/>
  <c r="M48" i="1" s="1"/>
  <c r="J59" i="1"/>
  <c r="N59" i="1" s="1"/>
  <c r="I65" i="1"/>
  <c r="I64" i="1" s="1"/>
  <c r="F70" i="1"/>
  <c r="F88" i="1"/>
  <c r="L99" i="1"/>
  <c r="F113" i="1"/>
  <c r="M16" i="1"/>
  <c r="H49" i="1"/>
  <c r="H48" i="1" s="1"/>
  <c r="N80" i="1"/>
  <c r="I15" i="1"/>
  <c r="I13" i="1" s="1"/>
  <c r="N33" i="1"/>
  <c r="N45" i="1"/>
  <c r="F55" i="1"/>
  <c r="N55" i="1" s="1"/>
  <c r="J66" i="1"/>
  <c r="J68" i="1"/>
  <c r="N85" i="1"/>
  <c r="N91" i="1"/>
  <c r="M99" i="1"/>
  <c r="M98" i="1" s="1"/>
  <c r="Q100" i="1"/>
  <c r="Q106" i="1"/>
  <c r="J108" i="1"/>
  <c r="N123" i="1"/>
  <c r="J14" i="1"/>
  <c r="K78" i="1"/>
  <c r="M64" i="1"/>
  <c r="O15" i="1"/>
  <c r="K13" i="1"/>
  <c r="N52" i="1"/>
  <c r="N122" i="1"/>
  <c r="M78" i="1"/>
  <c r="Q78" i="1" s="1"/>
  <c r="L98" i="1"/>
  <c r="M120" i="1"/>
  <c r="Q120" i="1" s="1"/>
  <c r="Q121" i="1"/>
  <c r="O29" i="1"/>
  <c r="I11" i="1"/>
  <c r="M15" i="1"/>
  <c r="I16" i="1"/>
  <c r="Q80" i="1"/>
  <c r="N82" i="1"/>
  <c r="P100" i="1"/>
  <c r="N19" i="1"/>
  <c r="F30" i="1"/>
  <c r="J32" i="1"/>
  <c r="G75" i="1"/>
  <c r="Q75" i="1"/>
  <c r="L79" i="1"/>
  <c r="J84" i="1"/>
  <c r="N84" i="1" s="1"/>
  <c r="J86" i="1"/>
  <c r="N86" i="1" s="1"/>
  <c r="J88" i="1"/>
  <c r="N88" i="1" s="1"/>
  <c r="H121" i="1"/>
  <c r="K16" i="1"/>
  <c r="Q17" i="1"/>
  <c r="G98" i="1"/>
  <c r="Q122" i="1"/>
  <c r="L16" i="1"/>
  <c r="P16" i="1" s="1"/>
  <c r="L29" i="1"/>
  <c r="P29" i="1" s="1"/>
  <c r="G49" i="1"/>
  <c r="K65" i="1"/>
  <c r="P32" i="1"/>
  <c r="L14" i="1"/>
  <c r="K48" i="1"/>
  <c r="K75" i="1"/>
  <c r="H79" i="1"/>
  <c r="H78" i="1" s="1"/>
  <c r="F108" i="1"/>
  <c r="N108" i="1" s="1"/>
  <c r="L121" i="1"/>
  <c r="F16" i="1" l="1"/>
  <c r="L48" i="1"/>
  <c r="P48" i="1" s="1"/>
  <c r="N68" i="1"/>
  <c r="J99" i="1"/>
  <c r="J79" i="1"/>
  <c r="N90" i="1"/>
  <c r="F65" i="1"/>
  <c r="F15" i="1"/>
  <c r="N32" i="1"/>
  <c r="N27" i="1"/>
  <c r="H13" i="1"/>
  <c r="N17" i="1"/>
  <c r="G13" i="1"/>
  <c r="O13" i="1" s="1"/>
  <c r="G12" i="1"/>
  <c r="G10" i="1" s="1"/>
  <c r="Q16" i="1"/>
  <c r="G64" i="1"/>
  <c r="F64" i="1" s="1"/>
  <c r="Q65" i="1"/>
  <c r="N70" i="1"/>
  <c r="J48" i="1"/>
  <c r="L12" i="1"/>
  <c r="Q98" i="1"/>
  <c r="Q64" i="1"/>
  <c r="J49" i="1"/>
  <c r="P99" i="1"/>
  <c r="N113" i="1"/>
  <c r="F98" i="1"/>
  <c r="P98" i="1"/>
  <c r="K12" i="1"/>
  <c r="Q99" i="1"/>
  <c r="I12" i="1"/>
  <c r="I10" i="1" s="1"/>
  <c r="F99" i="1"/>
  <c r="N99" i="1" s="1"/>
  <c r="F121" i="1"/>
  <c r="H120" i="1"/>
  <c r="F120" i="1" s="1"/>
  <c r="F29" i="1"/>
  <c r="N29" i="1" s="1"/>
  <c r="F14" i="1"/>
  <c r="N14" i="1" s="1"/>
  <c r="M12" i="1"/>
  <c r="Q15" i="1"/>
  <c r="M13" i="1"/>
  <c r="Q13" i="1" s="1"/>
  <c r="F78" i="1"/>
  <c r="N30" i="1"/>
  <c r="J11" i="1"/>
  <c r="F49" i="1"/>
  <c r="G48" i="1"/>
  <c r="F48" i="1" s="1"/>
  <c r="J75" i="1"/>
  <c r="K74" i="1"/>
  <c r="J74" i="1" s="1"/>
  <c r="Q11" i="1"/>
  <c r="L78" i="1"/>
  <c r="P78" i="1" s="1"/>
  <c r="P79" i="1"/>
  <c r="H12" i="1"/>
  <c r="H10" i="1" s="1"/>
  <c r="F79" i="1"/>
  <c r="N79" i="1" s="1"/>
  <c r="L11" i="1"/>
  <c r="L13" i="1"/>
  <c r="J98" i="1"/>
  <c r="G74" i="1"/>
  <c r="F74" i="1" s="1"/>
  <c r="F75" i="1"/>
  <c r="N16" i="1"/>
  <c r="J121" i="1"/>
  <c r="L120" i="1"/>
  <c r="J120" i="1" s="1"/>
  <c r="J65" i="1"/>
  <c r="N65" i="1" s="1"/>
  <c r="K64" i="1"/>
  <c r="J64" i="1" s="1"/>
  <c r="J15" i="1"/>
  <c r="J13" i="1" s="1"/>
  <c r="L10" i="1" l="1"/>
  <c r="P10" i="1" s="1"/>
  <c r="N120" i="1"/>
  <c r="N49" i="1"/>
  <c r="N121" i="1"/>
  <c r="O12" i="1"/>
  <c r="K10" i="1"/>
  <c r="O10" i="1" s="1"/>
  <c r="N98" i="1"/>
  <c r="P13" i="1"/>
  <c r="N64" i="1"/>
  <c r="F12" i="1"/>
  <c r="N74" i="1"/>
  <c r="N75" i="1"/>
  <c r="J78" i="1"/>
  <c r="N78" i="1" s="1"/>
  <c r="N48" i="1"/>
  <c r="Q12" i="1"/>
  <c r="M10" i="1"/>
  <c r="Q10" i="1" s="1"/>
  <c r="F11" i="1"/>
  <c r="F13" i="1"/>
  <c r="N13" i="1" s="1"/>
  <c r="J12" i="1"/>
  <c r="N15" i="1"/>
  <c r="P12" i="1"/>
  <c r="N11" i="1" l="1"/>
  <c r="N12" i="1"/>
  <c r="J10" i="1"/>
  <c r="N10" i="1" l="1"/>
</calcChain>
</file>

<file path=xl/sharedStrings.xml><?xml version="1.0" encoding="utf-8"?>
<sst xmlns="http://schemas.openxmlformats.org/spreadsheetml/2006/main" count="1854" uniqueCount="837">
  <si>
    <t>Отчет о выполнении Плана реализации муниципальных программ</t>
  </si>
  <si>
    <t>Рамонского муниципального района Воронежской области</t>
  </si>
  <si>
    <t>Статус</t>
  </si>
  <si>
    <t>Наименование муниципальной программы, подпрограммы, основного мероприятия, мероприятия</t>
  </si>
  <si>
    <t xml:space="preserve">Ожидаемый непосредственный результат реализации муниципальной программы, подпрограммы (краткое описание). Содержание основного мероприятия (мероприятия) в соответствии с принятым Планом реализации </t>
  </si>
  <si>
    <t>Исполнитель мероприятия (структурное подразделение  администрации Рамонского муниципального района, иной главный распорядитель средств  бюджета района), Ф.И.О., должность исполнителя)</t>
  </si>
  <si>
    <t xml:space="preserve">   Код бюджетной классификации (в соответствии                 с решением СНД о бюджете района )              (далее - КБК)</t>
  </si>
  <si>
    <t xml:space="preserve">Бюджетные ассигнования на реализацию муниципальной программы в соответствии с решением СНД о бюджете района, (тыс. рублей)              </t>
  </si>
  <si>
    <t>Уровень освоения бюджетных ассигнований (%) &lt;1&gt;</t>
  </si>
  <si>
    <t xml:space="preserve"> поквартальный кассовый план на отчетную дату</t>
  </si>
  <si>
    <t>Кассовое исполнение (на отчетную дату нарастающим итогом)</t>
  </si>
  <si>
    <t>в том числе по источникам</t>
  </si>
  <si>
    <t xml:space="preserve">                                         Всего</t>
  </si>
  <si>
    <t xml:space="preserve">Всего </t>
  </si>
  <si>
    <t>Федеральный бюджет</t>
  </si>
  <si>
    <t>Областной бюджет</t>
  </si>
  <si>
    <t>Местный бюджет</t>
  </si>
  <si>
    <t xml:space="preserve">по состоянию на 01.10.2022 года </t>
  </si>
  <si>
    <t>Всего по программам</t>
  </si>
  <si>
    <t>МУНИЦИПАЛЬНАЯ ПРОГРАММА</t>
  </si>
  <si>
    <t>«Развитие образования Рамонского муниципального района Воронежской области на 2014 – 2024 годы»</t>
  </si>
  <si>
    <t xml:space="preserve">Будет обеспечено высокое качество образования в соответствии с меняющимися запросами населения и перспективными задачами развития общества и экономики; будет повышена эффективность реализации молодежной политики в интересах инновационного социально ориентированного развития страны; будут  cозданы условия для успешной социализации и эффективной самореализации детей, нуждающихся в особой заботе государства
</t>
  </si>
  <si>
    <t xml:space="preserve">отдел по образованию, спорту и молодежной политике администрации Рамонского муниципального района, зам. главы администрации – 
руководитель отдела по образованию,
спорту и молодежной политике                                                      Е.И. Корчагина
</t>
  </si>
  <si>
    <t>Итого</t>
  </si>
  <si>
    <t>Всего ГРБС 914</t>
  </si>
  <si>
    <t>Всего ГРБС 924</t>
  </si>
  <si>
    <t>Подпрограмма 1</t>
  </si>
  <si>
    <t>«Развитие дошкольного и общего образования»</t>
  </si>
  <si>
    <t xml:space="preserve">Основное мероприятие 1.1 </t>
  </si>
  <si>
    <t>Развитие дошкольного образования</t>
  </si>
  <si>
    <t xml:space="preserve">Отсутствие очереди на зачисление детей в возрасте от трех до семи лет в дошкольные образовательные учреждения. Отсутствие дошкольных образовательных учреждений, требующих капитального ремонта. Будет сформирована открытая, саморазвивающаяся, информационно и технически оснащенная образовательная система, способная в полной мере удовлетворять образовательные запросы личности и социума, обеспечивать доступность качественного дошкольного и общего образования. Будут созданы условия для раскрытия творческого потенциала личности в процессе активного освоения культуры профессионального самоопределения, самообразования и саморазвития.
</t>
  </si>
  <si>
    <t>ГРБС 924</t>
  </si>
  <si>
    <t>07010210100590100</t>
  </si>
  <si>
    <t>07010210100590200</t>
  </si>
  <si>
    <t>07010210100590800</t>
  </si>
  <si>
    <t>07010210120540200</t>
  </si>
  <si>
    <t>07010210178290100</t>
  </si>
  <si>
    <t>07010210178490200</t>
  </si>
  <si>
    <t>07010210179060200</t>
  </si>
  <si>
    <t>070102101S8300200</t>
  </si>
  <si>
    <t>10040210178150300</t>
  </si>
  <si>
    <t>ГРБС 914</t>
  </si>
  <si>
    <t>07090210188100400</t>
  </si>
  <si>
    <t xml:space="preserve">Основное мероприятие 1.2 </t>
  </si>
  <si>
    <t>Развитие общего образования</t>
  </si>
  <si>
    <t xml:space="preserve">Будет сформирована открытая, саморазвивающаяся, информационно и технически оснащенная образовательная система, способная в полной мере удовлетворять образовательные запросы личности и социума, обеспечивать доступность качественного образования.
Будут созданы условия для раскрытия творческого потенциала личности в процессе активного освоения культуры профессионального самоопределения, самообразования и саморазвития.
</t>
  </si>
  <si>
    <t>070900210288100400</t>
  </si>
  <si>
    <t>07020210200590100</t>
  </si>
  <si>
    <t>07020210200590200</t>
  </si>
  <si>
    <t>07020210200590800</t>
  </si>
  <si>
    <t>07020210220540200</t>
  </si>
  <si>
    <t>07020210253030100</t>
  </si>
  <si>
    <t>07020210278120100</t>
  </si>
  <si>
    <t>07020210278120200</t>
  </si>
  <si>
    <t>070202102L3040200</t>
  </si>
  <si>
    <t>070202102S8130200</t>
  </si>
  <si>
    <t>070202102S8750200</t>
  </si>
  <si>
    <t>070202102S8810200</t>
  </si>
  <si>
    <t>070202102S8940200</t>
  </si>
  <si>
    <t>07090210200590100</t>
  </si>
  <si>
    <t>07090210200590200</t>
  </si>
  <si>
    <t>07090210200590800</t>
  </si>
  <si>
    <t>Подпрограмма 2</t>
  </si>
  <si>
    <t>«Социализация детей-сирот и детей, нуждающихся в особой заботе государства»</t>
  </si>
  <si>
    <t xml:space="preserve">Сократится число  детей-сирот и детей, оставшихся без попечения родителей, воспитывающихся  в   интернатных учреждениях. 
Увеличится доля детей-сирот и детей, оставшихся без попечения родителей, воспитывающихся в семьях граждан.
Сократится число отказов от детей среди усыновителей, опекунов, приемных родителей. 
Сократится число случаев лишения родительских прав.
Снизится численность семей, находящихся в социально опасном положении.  
Сократится число правонарушений и преступлений, совершенных детьми сиротами и детьми, оставшимися без попечения родителей.
</t>
  </si>
  <si>
    <t>Основное мероприятие 2.1.</t>
  </si>
  <si>
    <t>Выплата единовременного пособия при всех формах устройства детей, лишенных родительского попечения, в семью</t>
  </si>
  <si>
    <t>10040220152600300</t>
  </si>
  <si>
    <t>Основное мероприятие 2.2.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</si>
  <si>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</si>
  <si>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01130220278391100</t>
  </si>
  <si>
    <t>01130220278391200</t>
  </si>
  <si>
    <t>Основное мероприятие 2.3.</t>
  </si>
  <si>
    <t>Расходы на обеспечение выплат приемной семье на содержание подопечных детей</t>
  </si>
  <si>
    <t>10040220378541300</t>
  </si>
  <si>
    <t>Основное мероприятие 2.4.</t>
  </si>
  <si>
    <t>Расходы на обеспечение выплаты вознаграждения, причитающегося приемному родителю</t>
  </si>
  <si>
    <t>10040220478542300</t>
  </si>
  <si>
    <t>Основное мероприятие 2.5.</t>
  </si>
  <si>
    <t>Расходы на обеспечение выплат семьям опекунов на содержание подопечных детей</t>
  </si>
  <si>
    <t>10040220578543300</t>
  </si>
  <si>
    <t>Основное мероприятие 2.6.</t>
  </si>
  <si>
    <t>Осуществление государственных полномочий по организации и осуществлению деятельности по опеке и попечительству</t>
  </si>
  <si>
    <t>01130220878392100</t>
  </si>
  <si>
    <t>01130220878392200</t>
  </si>
  <si>
    <t>Подпрограмма 3</t>
  </si>
  <si>
    <t>«Развитие дополнительного образования  и воспитание детей и молодежи Рамонского муниципального района (2014-2024 годы)»</t>
  </si>
  <si>
    <t xml:space="preserve">Увеличится доля детей, охваченных образовательными программами дополнительного образования детей, в общей численности детей и молодежи в возрасте 5 - 18 лет;
Усовершенствуется материально-техническая база учреждений дополнительного образования;
Будут созданы условия для обеспечения доступности услуг дополнительного образования детей для граждан независимо от места жительства, социально-экономического статуса, состояния здоровья; 
Будут созданы и поддержаны инновационные программы дополнительного образования с использованием новых средств и форм образовательной деятельности внедрение которых позволит повысить качество образования.
</t>
  </si>
  <si>
    <t>Основное мероприятие 3.1.</t>
  </si>
  <si>
    <t xml:space="preserve"> Развитие кадрового потенциала  системы дополнительного образования и развития одаренности детей и молодежи </t>
  </si>
  <si>
    <t>07030230480270200</t>
  </si>
  <si>
    <t>Основное мероприятие 3.2.</t>
  </si>
  <si>
    <t>Развитие информационно-методического обеспечения системы дополнительного образования и развития одаренности детей и молодежи</t>
  </si>
  <si>
    <t>07030230580270200</t>
  </si>
  <si>
    <t>Основное мероприятие 3.3.</t>
  </si>
  <si>
    <t xml:space="preserve"> Финансовое обеспечение деятельности муниципальных учреждений дополнительного образования детей</t>
  </si>
  <si>
    <t>07030230600590100</t>
  </si>
  <si>
    <t>07030230600590200</t>
  </si>
  <si>
    <t>07030230600590800</t>
  </si>
  <si>
    <t>Подпрограмма 4</t>
  </si>
  <si>
    <t>«Вовлечение молодежи  в социальную практику (2014 -2024 годы)»</t>
  </si>
  <si>
    <t>Увеличится  количество молодых людей, вовлеченных в программы и проекты, направленные на интеграцию в жизнь общества. Увеличится количество военно-патриотических объединений, военно-спортивных молодежных  клубов.Увеличится количество мероприятий, проектов (программ), направленных на формирования правовых, культурных и нравственных ценностей среди молодежи</t>
  </si>
  <si>
    <t>Основное мероприятие 4.1.</t>
  </si>
  <si>
    <t>Вовлечение молодежи в социальную практику и обеспечение поддержки научной, творческой и предпринимательской активности молодежи</t>
  </si>
  <si>
    <t>07070240180310200</t>
  </si>
  <si>
    <t>Подпрограмма 5</t>
  </si>
  <si>
    <t>«Создание условий для организации отдыха и   оздоровления   детей и молодежи Рамонского муниципального района»</t>
  </si>
  <si>
    <t xml:space="preserve">Будет создана система нормативно-правового регулирования сферы отдыха и оздоровления детей в Рамонском муниципальном районе. Увеличится % выполненных предписаний, выданных надзорными органами по обеспечению санитарно-гигиенического и противоэпидемиологического  режима  в  учреждениях отдыха и оздоровления детей и подростков. Увеличится количество детей, охваченных организованным отдыхом и оздоровлением, в общем количестве детей школьного возраста </t>
  </si>
  <si>
    <t>Основное мероприятие 5.1.</t>
  </si>
  <si>
    <t>Организация отдыха, оздоровления и занятости детей и молодежи</t>
  </si>
  <si>
    <t>070702502S8410100</t>
  </si>
  <si>
    <t>070702502S8410200</t>
  </si>
  <si>
    <t>070702502S8410300</t>
  </si>
  <si>
    <t>Основное мероприятие 5.2.</t>
  </si>
  <si>
    <t>Организация отдыха и оздоровления детей в лагерях дневного пребывания</t>
  </si>
  <si>
    <t>070702503S8320200</t>
  </si>
  <si>
    <t>Основное мероприятие 5.3.</t>
  </si>
  <si>
    <t>Организация оборонно-спортивных профильных смен для подростков допризывного возраста</t>
  </si>
  <si>
    <t>070702504S8320200</t>
  </si>
  <si>
    <t>Основное мероприятие 5.4.</t>
  </si>
  <si>
    <t>Организация профильных и тематических смен различной направленности в учреждениях отдыха и оздоровления детей и подростков</t>
  </si>
  <si>
    <t>070702505S8320200</t>
  </si>
  <si>
    <t>Основное мероприятие 5.5.</t>
  </si>
  <si>
    <t xml:space="preserve"> Финансовое обеспечение деятельности МКУ РДОЛ "Бобренок"</t>
  </si>
  <si>
    <t>07070250700590100</t>
  </si>
  <si>
    <t>07070250700590200</t>
  </si>
  <si>
    <t>07070250700590800</t>
  </si>
  <si>
    <t>Основное мероприятие 5.6.</t>
  </si>
  <si>
    <t>Финансовое обеспечение деятельности МКУ "Рамонский центр развития образования и молодежных проектов"</t>
  </si>
  <si>
    <t>07070250800590100</t>
  </si>
  <si>
    <t>07070250800590200</t>
  </si>
  <si>
    <t>07070250800590800</t>
  </si>
  <si>
    <t>Подпрограмма 6</t>
  </si>
  <si>
    <t>«Развитие физической культуры и спорта в Рамонском муниципальном районе Воронежской области на 2014-2024 гг»</t>
  </si>
  <si>
    <t>Будут созданы благоприятных условий для занятий физической культурой и спортом всех групп населения для привития ценностей здорового образа жизни, улучшения учебного процесса в детских дошкольных учреждениях, общеобразовательных школах, клубах по месту жительства</t>
  </si>
  <si>
    <t>Основное мероприятие 6.1</t>
  </si>
  <si>
    <t>Финансовое обеспечение деятельности МКУ "Рамонский районный центр физической культуры и спорта"</t>
  </si>
  <si>
    <t>11020260100590100</t>
  </si>
  <si>
    <t>11020260100590200</t>
  </si>
  <si>
    <t>11020260100590800</t>
  </si>
  <si>
    <t>110202601S8790100</t>
  </si>
  <si>
    <t>110202601S8790200</t>
  </si>
  <si>
    <t>Основное мероприятие 6.2</t>
  </si>
  <si>
    <t>Организация и проведение физкультурных и спортивных мероприятий в Рамонском муниципальном районе Воронежской области</t>
  </si>
  <si>
    <t>11020260280410200</t>
  </si>
  <si>
    <t>Основное мероприятие 6.3</t>
  </si>
  <si>
    <t xml:space="preserve">Обеспечение функционирования центра тестирования комплекса ГТО </t>
  </si>
  <si>
    <t>11020260380410200</t>
  </si>
  <si>
    <t>Основное мероприятие 6.4</t>
  </si>
  <si>
    <t>Финансовое обеспечение деятельности (оказания услуг) спортивного комплекса "Лидер" и стадиона "Юность"</t>
  </si>
  <si>
    <t>11020260480590100</t>
  </si>
  <si>
    <t>11020260480590200</t>
  </si>
  <si>
    <t>Основное мероприятие 6.5</t>
  </si>
  <si>
    <t>Финансовое обеспечение деятельности (оказания услуг) спортивного комплекса п.ВНИИСС</t>
  </si>
  <si>
    <t>11020260580590100</t>
  </si>
  <si>
    <t>11020260580590200</t>
  </si>
  <si>
    <t>110202605S8750200</t>
  </si>
  <si>
    <t>Основное мероприятие 6.6</t>
  </si>
  <si>
    <t xml:space="preserve">Финансовое обеспечение деятельности (оказания услуг) плавательного бассейна </t>
  </si>
  <si>
    <t>11020260680590100</t>
  </si>
  <si>
    <t>11020260680590200</t>
  </si>
  <si>
    <t>Подпрограмма 7</t>
  </si>
  <si>
    <t>«Финансовое обеспечение реализации муниципальной программы»</t>
  </si>
  <si>
    <t>Будет  обеспечено выполнение целей, задач и  показателей муниципальной программы в целом, в разрезе подпрограмм и основных мероприятий.</t>
  </si>
  <si>
    <t>Основное мероприятие 7.1</t>
  </si>
  <si>
    <t xml:space="preserve">Финансовое обеспечение деятельности отдела по образования, спорту и молодежной политике </t>
  </si>
  <si>
    <t>07090270182010100</t>
  </si>
  <si>
    <t>07090270182010200</t>
  </si>
  <si>
    <t>07090270182010800</t>
  </si>
  <si>
    <t>ПОДПРОГРАММА 1</t>
  </si>
  <si>
    <t>Основное мероприятие 1.1</t>
  </si>
  <si>
    <t>Основное мероприятие 1.2</t>
  </si>
  <si>
    <t>Основное мероприятие 1.3</t>
  </si>
  <si>
    <t>Основное мероприятие 1.4</t>
  </si>
  <si>
    <t>ПОДПРОГРАММА 2</t>
  </si>
  <si>
    <t>Основное мероприятие 2.1</t>
  </si>
  <si>
    <t>Основное мероприятие 2.2</t>
  </si>
  <si>
    <t>ПОДПРОГРАММА 3</t>
  </si>
  <si>
    <t>Основное мероприятие 3.1</t>
  </si>
  <si>
    <t>«Развитие культуры и туризма в Рамонском муниципальном районе Воронежской области»</t>
  </si>
  <si>
    <t>«Развитие культуры Рамонского муниципального района»</t>
  </si>
  <si>
    <t>Создание условий для организации деятельности культурно-досуговых учреждений района</t>
  </si>
  <si>
    <t>Сохранение и развитие библиотечного обслуживания населения Рамонского муниципального района</t>
  </si>
  <si>
    <t>Система мер по сохранению и развитию дополнительного образования детей в сфере культуры Рамонского муниципального района</t>
  </si>
  <si>
    <t>Региональный проект «Творческие люди»</t>
  </si>
  <si>
    <t>«Развитие туризма в Рамонском муниципальном районе»</t>
  </si>
  <si>
    <t>Обеспечение базовых информационных и организационно-экономических условий для развития туризма в Рамонском муниципальном районе Воронежской области и продвижение туристского потенциала Рамонского муниципального района Воронежской области на региональном и межрегиональном уровне</t>
  </si>
  <si>
    <t>Поддержка некоммерческих организаций, осуществляющих деятельность на территории Рамонского района Воронежской области по приоритетным направлениям туристской деятельности в сфере внутреннего и въездного туризма</t>
  </si>
  <si>
    <t>«Обеспечение реализации Муниципальной программы»</t>
  </si>
  <si>
    <t>Финансовое обеспечение деятельности отдела по культуре администрации Рамонского муниципального района Воронежской области</t>
  </si>
  <si>
    <t>Достижение плановых значений показателей муниципальной программы</t>
  </si>
  <si>
    <t>Сохранение и развитие культурного потенциала района, создание информационно-деятельного пространства, обеспечивающего равные возможности доступа населения к историко-культурным ценностям</t>
  </si>
  <si>
    <t xml:space="preserve">Увеличение количества участников культурно-досуговых мероприятий, клубных формирований </t>
  </si>
  <si>
    <t xml:space="preserve">Увеличение числа посещений библиотеки
</t>
  </si>
  <si>
    <t>Увеличение количества учащихся ДШИ</t>
  </si>
  <si>
    <t xml:space="preserve">Исполнение плановых назначений по расходам на государственную поддержку отрасли культуры на 100%
</t>
  </si>
  <si>
    <t>Создание комфортной туристской среды, сохранение и рациональное использование природного и культурного наследия района</t>
  </si>
  <si>
    <t>Объём внутреннего и въездного туристского потока</t>
  </si>
  <si>
    <t xml:space="preserve">Сохранение количества некоммерческих организаций, осуществляющих деятельность на территории муниципального района по приоритетным направлениям туристской деятельности в сфере внутреннего и въездного туризма, - получателей муниципальной поддержки
</t>
  </si>
  <si>
    <t>Создание условий для эффективной реализации Муниципальной программы</t>
  </si>
  <si>
    <t xml:space="preserve">Уровень исполнения плановых значений по расходам на реализацию Муниципальной программы на
99,9%
</t>
  </si>
  <si>
    <t>Всего, в том числе в разрезе ГРБС:</t>
  </si>
  <si>
    <t>Отдел по культуре, Филатова Ж.Е., руководитель</t>
  </si>
  <si>
    <t>Всего, в том числе в разрезе ГРБС</t>
  </si>
  <si>
    <t>х</t>
  </si>
  <si>
    <t>всего</t>
  </si>
  <si>
    <t>в том числе по КБК</t>
  </si>
  <si>
    <t>ххххххх11ххххххххххх</t>
  </si>
  <si>
    <t>92208011110100590100</t>
  </si>
  <si>
    <t>92208011110100590200</t>
  </si>
  <si>
    <t>92208011110100590800</t>
  </si>
  <si>
    <t>927080111101L4670500</t>
  </si>
  <si>
    <t>927080111101S8750500</t>
  </si>
  <si>
    <t>92208011110200590100</t>
  </si>
  <si>
    <t>92208011110200590200</t>
  </si>
  <si>
    <t>92208011110200590800</t>
  </si>
  <si>
    <t>922080111102L5190200</t>
  </si>
  <si>
    <t xml:space="preserve">92207031110300590100 </t>
  </si>
  <si>
    <t>92207031110300590200</t>
  </si>
  <si>
    <t>92207031110300590800</t>
  </si>
  <si>
    <t xml:space="preserve"> 9220801111А255190200</t>
  </si>
  <si>
    <t xml:space="preserve"> 9220801111А255190300</t>
  </si>
  <si>
    <t>92204121120280840ххх</t>
  </si>
  <si>
    <t xml:space="preserve"> 91404121120100590600</t>
  </si>
  <si>
    <t xml:space="preserve"> 92204121120280840600</t>
  </si>
  <si>
    <t>92208041130182010ххх</t>
  </si>
  <si>
    <t>92208041130182010100</t>
  </si>
  <si>
    <t>92208041130182010200</t>
  </si>
  <si>
    <t>92208041130182010800</t>
  </si>
  <si>
    <t>Развитие сельского хозяйства на территории Рамонского муниципального района Воронежской области</t>
  </si>
  <si>
    <t>Администрация Рамонского муниципального района</t>
  </si>
  <si>
    <t>Развитие подотрасли растениеводства, переработки и реализации продукции растениеводства</t>
  </si>
  <si>
    <t xml:space="preserve">Увеличение производства продукции растениеводства. </t>
  </si>
  <si>
    <t>Всего</t>
  </si>
  <si>
    <t>КБК</t>
  </si>
  <si>
    <t>ОСНОВНОЕ МЕРОПРИЯТИЕ 1.1</t>
  </si>
  <si>
    <t>Обеспечение производства зерновых, зернобобовых, сахарной свеклы, масличных культур, картофеля</t>
  </si>
  <si>
    <t>Увеличение производства продукции растениеводства. Снижение доли семян зарубежной селекции и производства, используемых региональными сельскохозяйственными товаропроизводителями</t>
  </si>
  <si>
    <t>ОСНОВНОЕ МЕРОПРИЯТИЕ 1.2</t>
  </si>
  <si>
    <t>Сохранение и восстановление плодородия почв земель сельскохозяйственного назначения</t>
  </si>
  <si>
    <t>Предотвращение выбытия земель из сельскохозяйственного оборота, обеспечение прироста растениеводческой продукции</t>
  </si>
  <si>
    <t>Развитие подотрасли животноводства, переработки и реализации продукции животноводства</t>
  </si>
  <si>
    <t>Совершенствование развития подотрасли животноводства</t>
  </si>
  <si>
    <t>914 0405 2521078450 200</t>
  </si>
  <si>
    <t>ОСНОВНОЕ МЕРОПРИЯТИЕ 2.1</t>
  </si>
  <si>
    <t>Племенное животноводство</t>
  </si>
  <si>
    <t>Снижение зависимости сельскохозяйственных товаропроизводителей района от племенной продукции иностранного производства</t>
  </si>
  <si>
    <t>ОСНОВНОЕ МЕРОПРИЯТИЕ 2.2</t>
  </si>
  <si>
    <t>Развитие молочного скотоводства</t>
  </si>
  <si>
    <r>
      <rPr>
        <sz val="10"/>
        <color theme="1"/>
        <rFont val="Times New Roman"/>
        <family val="1"/>
        <charset val="204"/>
      </rPr>
      <t>Выравнивание сезонности производства молока, повышение уровня товарности молока во всех формах хозяйствования;
создание условий для формирования молочного кластера на территории района</t>
    </r>
    <r>
      <rPr>
        <sz val="11"/>
        <color theme="1"/>
        <rFont val="Calibri"/>
        <family val="2"/>
        <charset val="204"/>
        <scheme val="minor"/>
      </rPr>
      <t xml:space="preserve">
</t>
    </r>
  </si>
  <si>
    <t>ОСНОВНОЕ МЕРОПРИЯТИЕ 2.3</t>
  </si>
  <si>
    <t>Развитие овцеводства и козоводства</t>
  </si>
  <si>
    <t>Сохранение традиционного уклада жизни и занятости на отдельных сельских территориях, поддержание доходов сельскохозяйственных организаций, крестьянских (фермерских) хозяйств и индивидуальных предпринимателей, специализирующихся на овцеводстве и козоводстве</t>
  </si>
  <si>
    <t>ОСНОВНОЕ МЕРОПРИЯТИЕ 2.4</t>
  </si>
  <si>
    <t>Развитие кролиководства</t>
  </si>
  <si>
    <t>Развитие подотраслей животноводства, направленных на обеспечение населения района продукцией для диетического питания</t>
  </si>
  <si>
    <t>ОСНОВНОЕ МЕРОПРИЯТИЕ 2.5</t>
  </si>
  <si>
    <t>Развитие рыбоводства</t>
  </si>
  <si>
    <t>Рост объемов производства товарной аквакультуры в целях увеличения среднедушевого потребления рыбы и рыбной продукции</t>
  </si>
  <si>
    <t>ОСНОВНОЕ МЕРОПРИЯТИЕ 2.6</t>
  </si>
  <si>
    <t>Модернизация отрасли животноводства</t>
  </si>
  <si>
    <t>Внедрение новых прогрессивных технологий содержания и кормления животных, направленных на повышение конкурентоспособности продукции животноводства</t>
  </si>
  <si>
    <t>ОСНОВНОЕ МЕРОПРИЯТИЕ 2.7</t>
  </si>
  <si>
    <t xml:space="preserve">Государственная поддержка кредитования подотрасли 
животноводства, переработки ее продукции, развития инфраструктуры и логистического обеспечения рынков продукции животноводства
</t>
  </si>
  <si>
    <t>эффективности производства животноводческой продукции и продуктов ее переработки, повышение финансовой устойчивости сельскохозяйственных товаропроизводителей, организаций агропромышленного комплекса, крестьянских (фермерских) хозяйств и организаций потребительской кооперации</t>
  </si>
  <si>
    <t>ОСНОВНОЕ МЕРОПРИЯТИЕ 2.8</t>
  </si>
  <si>
    <t>Обеспечение проведения противоэпизоотических мероприятий в Рамонском муниципальном районе Воронежской области</t>
  </si>
  <si>
    <t>Обеспечение эпизоотического, ветеринарного и санитарного благополучия на территории Рамонского района</t>
  </si>
  <si>
    <t>Развитие мясного скотоводства</t>
  </si>
  <si>
    <t>Формирование племенной базы крупного рогатого скота мясного направления</t>
  </si>
  <si>
    <t>ОСНОВНОЕ МЕРОПРИЯТИЕ 3.1</t>
  </si>
  <si>
    <t>Развитие племенной базы мясного скотоводства</t>
  </si>
  <si>
    <t>Формирование племенной базы крупного рогатого скота мясного направления, удовлетворяющей потребности отечественных сельскохозяйственных товаропроизводителей в племенной продукции</t>
  </si>
  <si>
    <t>ОСНОВНОЕ МЕРОПРИЯТИЕ 3.2</t>
  </si>
  <si>
    <t>Поддержка экономически значимой программы Воронежской области по развитию мясного скотоводства</t>
  </si>
  <si>
    <t>Создание условий для устойчивого развития подотрасли мясного скотоводства на территории Рамонского района в целях ускоренного импортозамещения в отношении мяса крупного рогатого скота</t>
  </si>
  <si>
    <t>ОСНОВНОЕ МЕРОПРИЯТИЕ 3.3</t>
  </si>
  <si>
    <t>Субсидирование части процентной ставки по инвестиционным кредитам (займам) на строительство и реконструкцию объектов для мясного скотоводства</t>
  </si>
  <si>
    <t>Повышение инвестиционной привлекательности подотрасли мясного скотоводства; поддержание эффективности производства и переработки мяса крупного рогатого скота, повышение финансовой устойчивости сельскохозяйственных товаропроизводителей, организаций агропромышленного комплекса, крестьянских (фермерских) хозяйств и организаций потребительской кооперации</t>
  </si>
  <si>
    <t>ПОДПРОГРАММА 4</t>
  </si>
  <si>
    <t>Поддержка малых форм хозяйствования</t>
  </si>
  <si>
    <t>Содействие начинающим предпринимателям путем поддержки начального этапа предпринимательской деятельности</t>
  </si>
  <si>
    <t>ОСНОВНОЕ МЕРОПРИЯТИЕ 4.1</t>
  </si>
  <si>
    <t>Поддержка начинающих фермеров</t>
  </si>
  <si>
    <t>Содействие начинающим предпринимателям путем поддержки начального этапа предпринимательской деятельности, создание дополнительных постоянных рабочих мест на сельских территориях</t>
  </si>
  <si>
    <t>ОСНОВНОЕ МЕРОПРИЯТИЕ 4.2</t>
  </si>
  <si>
    <t>Развитие семейных животноводческих ферм на базе крестьянских (фермерских) хозяйств</t>
  </si>
  <si>
    <t>Развитие малых форм хозяйствования в агропромышленном комплексе, создание дополнительных постоянных рабочих мест на сельских территориях</t>
  </si>
  <si>
    <t>ОСНОВНОЕ МЕРОПРИЯТИЕ 4.3</t>
  </si>
  <si>
    <t>Государственная поддержка кредитования малых форм хозяйствования</t>
  </si>
  <si>
    <t>Повышение доступности заемных ресурсов, поддержание финансовой устойчивости малых форм хозяйствования</t>
  </si>
  <si>
    <t>ОСНОВНОЕ МЕРОПРИЯТИЕ 4.4</t>
  </si>
  <si>
    <t>Оформление земельных участков в собственность крестьянских (фермерских) хозяйств</t>
  </si>
  <si>
    <t>Повышение уровня обеспечения крестьянских (фермерских) хозяйств земельными ресурсами, снижение затрат на уплату арендных платежей за использование земельных участков из земель сельскохозяйственного назначения</t>
  </si>
  <si>
    <t>ПОДПРОГРАММА 5</t>
  </si>
  <si>
    <t>Техническая и технологическая модернизация, инновационное развитие</t>
  </si>
  <si>
    <t>Содействие технической и технологической модернизации сельскохозяйственных товаропроизводителей</t>
  </si>
  <si>
    <t>ОСНОВНОЕ МЕРОПРИЯТИЕ 5.1</t>
  </si>
  <si>
    <t>Обновление парка сельскохозяйственной техники</t>
  </si>
  <si>
    <t>Содействие технической и технологической модернизации сельскохозяйственных товаропроизводителей, предприятий пищевой и перерабатывающей промышленности, а также косвенная поддержка отечественного сельхозмашиностроения</t>
  </si>
  <si>
    <t>ОСНОВНОЕ МЕРОПРИЯТИЕ 5.2</t>
  </si>
  <si>
    <t>Развитие биотехнологий</t>
  </si>
  <si>
    <t>Развитие энергосберегающих технологий и внедрение их в сельскохозяйственное производство в целях получения высококачественных, экологически чистых продуктов питания, восстановления плодородия почв</t>
  </si>
  <si>
    <t>ОСНОВНОЕ МЕРОПРИЯТИЕ 5.3</t>
  </si>
  <si>
    <t>Государственная поддержка сельскохозяйственных товаропроизводителей в виде компенсации части затрат на оплату электроэнергии в связи с резким ростом ее стоимости</t>
  </si>
  <si>
    <t>Сохранение доходности сельскохозяйственного производства в связи с возможным резким ростом тарифов и услуг естественных монополий (прежде всего на электроэнергию), а также изменением нормативных правовых актов в сфере тарифообразования для сельскохозяйственных товаропроизводителей</t>
  </si>
  <si>
    <t>ОСНОВНОЕ МЕРОПРИЯТИЕ 5.4</t>
  </si>
  <si>
    <t>Модернизация предприятий пищевой и перерабатывающей промышленности</t>
  </si>
  <si>
    <t>Стимулирование инвестиционной деятельности предприятий пищевой и перерабатывающей промышленности, расширение масштабов производства высокотехнологичной пищевой продукции и увеличение объемов экспорта</t>
  </si>
  <si>
    <t xml:space="preserve">ПОДРОГРАММА 6 </t>
  </si>
  <si>
    <t>Финансовое обеспечение реализации программы</t>
  </si>
  <si>
    <t>Осуществление финансирования расходов МБУ "ЦП АПК и СТ" обеспечивающих его функционирование</t>
  </si>
  <si>
    <t>914 0405 2560100590 600</t>
  </si>
  <si>
    <t>ОСНОВНОЕ МЕРОПРИЯТИЕ 6.1</t>
  </si>
  <si>
    <t>Финансовое обеспечение деятельности муниципального бюджетного учреждения «Центр поддержки агропромышленного комплекса и сельских территорий Рамонского муниципального района</t>
  </si>
  <si>
    <t>Предоставление консультационных услуг, доведение необходимой информации до сельхозтоваропроизводителей, проведение семинаров по наиболее актуальным для сельского населения темам, проведение конкурсов среди сельских товаропроизводителей всех форм собственности</t>
  </si>
  <si>
    <t>ПОДРОГРАММА 7</t>
  </si>
  <si>
    <t>Осуществление деятельности по реализации ФЦП "Устойчивое развитие сельских территорий на 2014 - 2017 годы и на период до 2020 года</t>
  </si>
  <si>
    <t xml:space="preserve">Удовлетворение потребностей сельского населения </t>
  </si>
  <si>
    <t>ОСНОВНОЕ МЕРОПРИЯТИЕ 7.1</t>
  </si>
  <si>
    <t>Улучшение жилищных условий граждан, проживающих в сельской местности, в том числе молодых семей и молодых специалистов</t>
  </si>
  <si>
    <t>Удовлетворение потребностей сельского населения в благоустроенном жилье, привлечение и закрепление в сельской местности молодых специалистов</t>
  </si>
  <si>
    <t>ОСНОВНОЕ МЕРОПРИЯТИЕ 7.2</t>
  </si>
  <si>
    <t>Развитие социальной и инженерной инфраструктуры в сельской местности</t>
  </si>
  <si>
    <t>Обустройство населенных пунктов, расположенных в сельской местности, объектами социальной и инженерной инфраструктуры</t>
  </si>
  <si>
    <t>ОСНОВНОЕ МЕРОПРИЯТИЕ 7.3</t>
  </si>
  <si>
    <t>Поддержка комплексной компактной застройки и благоустройства сельских территорий</t>
  </si>
  <si>
    <t>ОСНОВНОЕ МЕРОПРИЯТИЕ 7.4</t>
  </si>
  <si>
    <t>Грантовая поддержка местных инициатив сельских сообществ по улучшению условий жизнедеятельности</t>
  </si>
  <si>
    <t>Активизация участия сельского населения в реализации общественно значимых проектов, мобилизация собственных материальных, трудовых и финансовых ресурсов граждан, их объединений, общественных организаций, предпринимательского сообщества, муниципальных образований в целях местного развития, формирование и развитие в сельской местности институтов гражданского общества, способствующих созданию условий для устойчивого развития сельских территорий</t>
  </si>
  <si>
    <t>ПОДРОГРАММА 8</t>
  </si>
  <si>
    <t>Комплексное развитие сельских территорий</t>
  </si>
  <si>
    <t>Обеспечение сельского населения комфортными условиями проживания на сельских территориях</t>
  </si>
  <si>
    <t>000 000 2580000000 000</t>
  </si>
  <si>
    <t>914 1003 25801L5760 300</t>
  </si>
  <si>
    <t>927 0412 25803L5760 500</t>
  </si>
  <si>
    <t>927 0409 25803S8850 500</t>
  </si>
  <si>
    <t>927 0502 25803S8000 500</t>
  </si>
  <si>
    <t>927 0502 25803S8140 500</t>
  </si>
  <si>
    <t>927 0503 25803S8670 500</t>
  </si>
  <si>
    <t>ОСНОВНОЕ МЕРОПРИЯТИЕ 8.1</t>
  </si>
  <si>
    <t>Создание условий для обеспечения доступным и комфортным жильем сельского населения</t>
  </si>
  <si>
    <t>Удовлетворение потребностей сельского населения в благоустроенном жилье, привлечение и закрепление в сельской местности молодых специалистов путем предоставления социальных выплат на строительство (приобретение) жилья гражданам, проживающим на сельских территориях</t>
  </si>
  <si>
    <t>ОСНОВНОЕ МЕРОПРИЯТИЕ 8.2</t>
  </si>
  <si>
    <t>Развитие рынка труда (кадрового потенциала) на сельских территориях</t>
  </si>
  <si>
    <t>Оказание содействия сельскохозяйственным товаропроизводителям (кроме граждан, ведущих личное подсобное хозяйство) в обеспечении квалифицированными специалистами путем возмещения затрат по заключенным с работниками ученическим договорам и по заключенным договорам о целевом обучении на прохождение обучения в образовательных учреждениях высшего, среднего и дополнительного профессионального образования, подведомственных Министерству сельского хозяйства Российской Федерации, а также находящихся в ведении иных федеральных органов исполнительной власти</t>
  </si>
  <si>
    <t>ОСНОВНОЕ МЕРОПРИЯТИЕ 8.3</t>
  </si>
  <si>
    <t>Создание и развитие инфраструктуры на сельских территориях (благоустройство сельских территорий)</t>
  </si>
  <si>
    <t>Повышение уровня комплексного обустройства населенных пунктов, расположенных на сельских территориях, объектами социальной и инженерной инфраструктуры</t>
  </si>
  <si>
    <t>ОСНОВНОЕ МЕРОПРИЯТИЕ 8.4</t>
  </si>
  <si>
    <t>"Региональный проект  "Комплексная система обращения с твердыми коммунальными отходами" "Создание развития инфраструктуры на сельских территориях" (в т.ч. Государственная поддержка закупки контейнеров для раздельного накопления твердых коммунальных отходов)</t>
  </si>
  <si>
    <t>ОСНОВНОЕ МЕРОПРИЯТИЕ 8.5</t>
  </si>
  <si>
    <t>Дорожное хозяйство: строительство,капитальный ремонт и ремонт  автомобильных дорог общего пользования местного значения</t>
  </si>
  <si>
    <t>8.5.1.</t>
  </si>
  <si>
    <t>осуществление дорожной деятельности</t>
  </si>
  <si>
    <t>8.5.2.</t>
  </si>
  <si>
    <t>капремонт и ремонт автодорог</t>
  </si>
  <si>
    <t>ОСНОВНОЕ МЕРОПРИЯТИЕ 8.6</t>
  </si>
  <si>
    <t>Коммунальное хозяйство</t>
  </si>
  <si>
    <t>8.6.1.</t>
  </si>
  <si>
    <t>Организация системы раздельного накопления ТКО» в рамках ГП ВО «Обеспечение качественными жилищно-коммунальными услугами населения ВО</t>
  </si>
  <si>
    <t>8.6.2.</t>
  </si>
  <si>
    <t>Модернизация уличного освещения в рамках ГП ВО «Энергоэффективность и развитие энергетики</t>
  </si>
  <si>
    <t>ОСНОВНОЕ МЕРОПРИЯТИЕ 8.7</t>
  </si>
  <si>
    <t>Обеспечение уличного освещения в рамках ГП ВО "Энергоэффективность и развитие энергетики"</t>
  </si>
  <si>
    <t>ПОДРОГРАММА 9</t>
  </si>
  <si>
    <t>Создание условий и предпосылок для развития агропромышленного комплекса Рамонского муниципального района Воронежской области</t>
  </si>
  <si>
    <t>Обеспечение деятельности по выработке эффективной политики в сфере развития агропромышленного комплекса и сельских территорий, а также реализации мероприятий государственной программы</t>
  </si>
  <si>
    <t>914 0405 2590181550 800</t>
  </si>
  <si>
    <t>ОСНОВНОЕ МЕРОПРИЯТИЕ 9.1</t>
  </si>
  <si>
    <t>Проведение конкурсов, выставок, семинаров и прочих научно – практических мероприятий</t>
  </si>
  <si>
    <t>Муниципальное управление Рамонского муниципального района Воронежской области</t>
  </si>
  <si>
    <t>Администрация Рамонского муниципального района Воронежской области</t>
  </si>
  <si>
    <t>МКУ «ЦОД ОМСУ»</t>
  </si>
  <si>
    <t>МКУ " Рамонский архив"</t>
  </si>
  <si>
    <t>МКУ "ЦБП"</t>
  </si>
  <si>
    <t>Развитие муниципального управления</t>
  </si>
  <si>
    <t>91401055910151200200</t>
  </si>
  <si>
    <t>91401135910278090100</t>
  </si>
  <si>
    <t>91401135910278090200</t>
  </si>
  <si>
    <t>91401135910378470100</t>
  </si>
  <si>
    <t>91401135910378470200</t>
  </si>
  <si>
    <t>91401135910579220200</t>
  </si>
  <si>
    <t>91401135910580200200</t>
  </si>
  <si>
    <t>91401135910580200400</t>
  </si>
  <si>
    <t>91401135910580200800</t>
  </si>
  <si>
    <t>91401135910780200200</t>
  </si>
  <si>
    <t>91402045910570350200</t>
  </si>
  <si>
    <t>91410065910680490600</t>
  </si>
  <si>
    <t>91401135910680500600</t>
  </si>
  <si>
    <t>914100659108S8890600</t>
  </si>
  <si>
    <t>92401135910580200100</t>
  </si>
  <si>
    <t>92401135910580200200</t>
  </si>
  <si>
    <t xml:space="preserve">ОСНОВНОЕ МЕРОПРИЯТИЕ
1.1
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</si>
  <si>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</si>
  <si>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Качественное и своевременное исполнение полномочий, переданных  федеральными законами и законами Воронежской области администрации муниципального района</t>
  </si>
  <si>
    <t>0</t>
  </si>
  <si>
    <t xml:space="preserve">ОСНОВНОЕ МЕРОПРИЯТИЕ
1.2
</t>
  </si>
  <si>
    <t>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Воронежской области</t>
  </si>
  <si>
    <t>ОСНОВНОЕ МЕРОПРИЯТИЕ 1.3</t>
  </si>
  <si>
    <t xml:space="preserve">Осуществление государственных полномочий по созданию и организации деятельности административных комиссий 
</t>
  </si>
  <si>
    <t>ОСНОВНОЕ МЕРОПРИЯТИЕ 1.4</t>
  </si>
  <si>
    <t xml:space="preserve">Осуществление отдельных государственных полномочий по организации деятельности по отлову и содержанию безнадзорных животных
</t>
  </si>
  <si>
    <t>ОСНОВНОЕ МЕРОПРИЯТИЕ 1.5</t>
  </si>
  <si>
    <t xml:space="preserve">Финансовое обеспечение выполнения других расходных обязательств муниципального района органами местного самоуправления, иными главными распорядителями средств районного бюджета - исполнителями 
</t>
  </si>
  <si>
    <t>Качественное и своевременное исполнение полномочий администрации муниципального района</t>
  </si>
  <si>
    <t>ОСНОВНОЕ МЕРОПРИЯТИЕ 1.6</t>
  </si>
  <si>
    <t xml:space="preserve">Предоставление 
субсидии СОНКО на обеспечение деятельности 
</t>
  </si>
  <si>
    <t xml:space="preserve">Повышение эффективности деятельности организации за счет увеличения ее финансового потенциала
 </t>
  </si>
  <si>
    <t>91410065910680500600</t>
  </si>
  <si>
    <t>ОСНОВНОЕ МЕРОПРИЯТИЕ 1.7</t>
  </si>
  <si>
    <t xml:space="preserve">Поддержка средств массовой информации 
</t>
  </si>
  <si>
    <t xml:space="preserve">Обеспечение публикаций муниципальных правовых актов в официальном издании органов местного самоуправления муниципального «Муниципальный вестник»;
Обеспечение публикаций о деятельности администрации муниципального района в общественно-политической газете «Голос Рамони»
 </t>
  </si>
  <si>
    <t>ОСНОВНОЕ МЕРОПРИЯТИЕ 1.8</t>
  </si>
  <si>
    <t xml:space="preserve">Предоставление на конкурсной основе грантов в форме субсидий СОНКО на реализацию программ (проектов) 
</t>
  </si>
  <si>
    <t>Финансовое обеспечение реализации перспективных проектов СОНКО</t>
  </si>
  <si>
    <t>ОСНОВНОЕ МЕРОПРИЯТИЕ 1.9</t>
  </si>
  <si>
    <t xml:space="preserve">Поощрение проектов, реализуемых в рамках ТОС 
</t>
  </si>
  <si>
    <t xml:space="preserve">Финансовое обеспечение реализации перспективных проектов ТОС
 </t>
  </si>
  <si>
    <t>91401135910981790200</t>
  </si>
  <si>
    <t>ОСНОВНОЕ МЕРОПРИЯТИЕ 1.10</t>
  </si>
  <si>
    <t xml:space="preserve">Обеспечение соответствия нормативной правовой базы муниципального образования действующему законодательству 
</t>
  </si>
  <si>
    <t>Приведение муниципальных правовых актов в соответствие действующему 
законодательству, устранение выявленных противоречий</t>
  </si>
  <si>
    <t>ОСНОВНОЕ МЕРОПРИЯТИЕ 1.11</t>
  </si>
  <si>
    <t xml:space="preserve">Предоставление СОНКО помещений на безвозмездной основе в соответствии с соглашениями о безвозмездной передаче части нежилого помещения 
</t>
  </si>
  <si>
    <t xml:space="preserve">Повышение эффективности деятельности организации за счет предоставления безвозмездной имущественной поддержки
 </t>
  </si>
  <si>
    <t>ОСНОВНОЕ МЕРОПРИЯТИЕ 1.12</t>
  </si>
  <si>
    <t xml:space="preserve">Освещение и пропаганда деятельности НКО (в т.ч. СОНКО, ТОС) посредством размещения тематической информации на официальном сайте органов местного самоуправления муниципального района в сети Интернет и в ОПГ «Голос Рамони» 
</t>
  </si>
  <si>
    <t>Информирование населения о деятельности НКО района, привлечение жителей к их деятельности</t>
  </si>
  <si>
    <t>ОСНОВНОЕ МЕРОПРИЯТИЕ 1.13</t>
  </si>
  <si>
    <t xml:space="preserve">Стимулирование НКО (в т.ч. СОНКО, ТОС) к созданию страничек в социальных сетях 
</t>
  </si>
  <si>
    <t>Информирование населения о деятельности НКО района, привлечение</t>
  </si>
  <si>
    <t>ОСНОВНОЕ МЕРОПРИЯТИЕ 1.14</t>
  </si>
  <si>
    <t xml:space="preserve">Оказание содействия НКО (в т.ч. СОНКО, ТОС) в освещении их деятельности 
</t>
  </si>
  <si>
    <t xml:space="preserve">Информирование населения о деятельности НКО района, привлечение жителей к их деятельности
 </t>
  </si>
  <si>
    <t>ОСНОВНОЕ МЕРОПРИЯТИЕ 1.15</t>
  </si>
  <si>
    <t xml:space="preserve">Информационная поддержка конкурса среди СОНКО на предоставление грантов в форме субсидий из бюджета муниципального района на реализацию программ (проектов) 
</t>
  </si>
  <si>
    <t>Освещение мероприятий муниципальной поддержки СОНКО, информирование населения о деятельности НКО района, привлечение жителей к их деятельности</t>
  </si>
  <si>
    <t>ОСНОВНОЕ МЕРОПРИЯТИЕ 1.16</t>
  </si>
  <si>
    <t xml:space="preserve">Информационная поддержка конкурса среди ТОС на предоставление грантов из бюджета муниципального района на реализацию проектов 
</t>
  </si>
  <si>
    <t>Освещение мероприятий муниципальной поддержки ТОС, информирование населения о деятельности НКО района, привлечение жителей к их деятельности</t>
  </si>
  <si>
    <t>ОСНОВНОЕ МЕРОПРИЯТИЕ 1.17</t>
  </si>
  <si>
    <t xml:space="preserve">Проведение круглых столов и семинаров для представителей НКО с целью консультирования по актуальным вопросам организации и совершенствования их деятельности 
</t>
  </si>
  <si>
    <t>Повышение кадрового потенциала СОНКО</t>
  </si>
  <si>
    <t>ОСНОВНОЕ МЕРОПРИЯТИЕ 1.18</t>
  </si>
  <si>
    <t xml:space="preserve">Консультирование СОНКО по вопросам участия в  конкурсе на получение президентских грантов, а также конкурсах на получение грантов, проводимых администрацией муниципального района,  департаментом социальной защиты Воронежской области и другими организациями 
</t>
  </si>
  <si>
    <t xml:space="preserve">Информирование и повышение кадрового потенциала СОНКО
 </t>
  </si>
  <si>
    <t>ОСНОВНОЕ МЕРОПРИЯТИЕ 1.19</t>
  </si>
  <si>
    <t xml:space="preserve">Консультирование органов ТОС по вопросам участия в  конкурсах на получение грантов, проводимых Ассоциацией «Совет муниципальных образований Воронежской области» и администрацией муниципального района
</t>
  </si>
  <si>
    <t xml:space="preserve"> Информирование и повышение кадрового потенциала ТОС</t>
  </si>
  <si>
    <t>ОСНОВНОЕ МЕРОПРИЯТИЕ 1.20</t>
  </si>
  <si>
    <t xml:space="preserve">Привлечение НКО к активному участию в общерайонных акциях и субботниках 
</t>
  </si>
  <si>
    <t>Повышение гражданской ответственности членов НКО</t>
  </si>
  <si>
    <t>ОСНОВНОЕ МЕРОПРИЯТИЕ 1.21</t>
  </si>
  <si>
    <t xml:space="preserve">Привлечение НКО к активному участию в культурно-массовых и патриотических мероприятиях, проводимых в районе
</t>
  </si>
  <si>
    <t>ОСНОВНОЕ МЕРОПРИЯТИЕ 1.22</t>
  </si>
  <si>
    <t xml:space="preserve">Привлечение НКО к активному участию в оказании поддержки ветеранам, инвалидам, пенсионерам и иным лицам, находящимся в трудной жизненной 
</t>
  </si>
  <si>
    <t>Осуществление материально-технического  обеспечения деятельности администрации муниципального района</t>
  </si>
  <si>
    <t>91401135920200590100</t>
  </si>
  <si>
    <t>91401135920200590200</t>
  </si>
  <si>
    <t>91401135920200590800</t>
  </si>
  <si>
    <t xml:space="preserve">Создание системы обеспечения вызова экстренных оперативных служб по единому номеру «112» на базе Единой дежурно-диспетчерской службы муниципального района </t>
  </si>
  <si>
    <t>Бесперебойное функционирование МКУ «ЦОД ОМСУ»</t>
  </si>
  <si>
    <t xml:space="preserve">Финансовое обеспечение деятельности МКУ «ЦОД ОМСУ»
 </t>
  </si>
  <si>
    <t xml:space="preserve">Бесперебойное функционирование администрации муниципального района; 
Улучшение материально-технической базы администрации муниципального района
</t>
  </si>
  <si>
    <t>Развитие информационного общества и формирование электронного муниципалитета</t>
  </si>
  <si>
    <t xml:space="preserve">Развитие информационного общества и формирование электронного муниципалитета 
</t>
  </si>
  <si>
    <t xml:space="preserve">Создание качественно новых организационных и технических условий для развития информационного общества
 </t>
  </si>
  <si>
    <t xml:space="preserve">Организация предоставления муниципальных услуг, в том числе по принципу" одного окна"
</t>
  </si>
  <si>
    <t xml:space="preserve"> Увеличение количества принятых запросов на предоставление государственных и муниципальных услуг, межведомственных запросов, устранение избыточных процедур
 </t>
  </si>
  <si>
    <t xml:space="preserve">Регистрация граждан в ЕСИА 
</t>
  </si>
  <si>
    <t xml:space="preserve">Увеличение доли граждан, имеющих доступ к получению государственных и муниципальных услуг в электронном виде
 </t>
  </si>
  <si>
    <t xml:space="preserve">ПОДПРОГРАММА 4 
</t>
  </si>
  <si>
    <t>Развитие муниципальной службы</t>
  </si>
  <si>
    <t>92701063930182010200</t>
  </si>
  <si>
    <t>ОСНОВНОЕ МЕРОПРИЯТИЕ 4.1.</t>
  </si>
  <si>
    <t xml:space="preserve">Совершенствование действующего муниципального законодательства о муниципальной службе и противодействии коррупции 
Разработка необходимых муниципальных правовых актов по обозначенным вопросам.
</t>
  </si>
  <si>
    <t>Обеспечение соответствия муниципальных правовых актов по вопросам 
муниципальной службы и противодействии коррупции
законодательству Российской Федерации и Воронежской области, устранение выявленных противоречий.</t>
  </si>
  <si>
    <t>МЕРОПРИЯТИЕ 4.2</t>
  </si>
  <si>
    <t xml:space="preserve">Повышение профессионального уровня муниципальных служащих в целях формирования высококвалифицированного кадрового состава 
</t>
  </si>
  <si>
    <t xml:space="preserve">Определение потребности в повы-шении квалификации муниципальных служащих.
Разработка и утверждение планов повышения квалификации муниципальных служа-щих.
Обновление 
теоретических и практических 
знаний и навыков  муниципальных служащих в целях повышения их профессионального уровня
 </t>
  </si>
  <si>
    <t>МЕРОПРИЯТИЕ 4.3</t>
  </si>
  <si>
    <t xml:space="preserve">Формирование эффективного кадрового резерва муниципальных служащих 
</t>
  </si>
  <si>
    <t xml:space="preserve">Создание условий 
для формирования 
кадрового состава, 
подготовленного к
реализации функций муниципального управления
 </t>
  </si>
  <si>
    <t>МЕРОПРИЯТИЕ 4.4</t>
  </si>
  <si>
    <t xml:space="preserve">Осуществление антикоррупционных мер с целью снижения уровня коррупционности на муниципальной службе 
</t>
  </si>
  <si>
    <t>Исключение фактов коррупционных проявлений на муниципальной службе.
Обеспечение прозрачности деятельности муниципальных служащих</t>
  </si>
  <si>
    <t xml:space="preserve">ПОДПРОГРАММА 5
</t>
  </si>
  <si>
    <t>Обеспечение реализации муниципальной программы</t>
  </si>
  <si>
    <t>91401045950182010100</t>
  </si>
  <si>
    <t>91401045950182010200</t>
  </si>
  <si>
    <t>91401045950182010800</t>
  </si>
  <si>
    <t>91410015950380470300</t>
  </si>
  <si>
    <t>91410035950580520300</t>
  </si>
  <si>
    <t>МКУ "Рамонский архив"</t>
  </si>
  <si>
    <t>91401135950200590100</t>
  </si>
  <si>
    <t>91401135950200590200</t>
  </si>
  <si>
    <t>91401135950600590100</t>
  </si>
  <si>
    <t>91401135950600590200</t>
  </si>
  <si>
    <t>91401135950600590800</t>
  </si>
  <si>
    <t>ОСНОВНОЕ МЕРОПРИЯТИЕ 5.1.</t>
  </si>
  <si>
    <t xml:space="preserve">Финансовое обеспечение деятельности администрации муниципального района, иных получателей средств районного бюджета-исполнителей 
</t>
  </si>
  <si>
    <t>Создание эффективной системы планирования и управления реализацией мероприятий Муниципальной программы.
Обеспечение эффективного и целенаправленного расходования бюджетных средств.</t>
  </si>
  <si>
    <t>МЕРОПРИЯТИЕ 5.2</t>
  </si>
  <si>
    <t xml:space="preserve">Финансовое обеспечение деятельности подведомственных учреждений МКУ «Рамонский архив» 
</t>
  </si>
  <si>
    <t xml:space="preserve">Финансирование подведомственных администрации муниципального района муниципальных казенных учреждений: 
- МКУ «Рамонский архив»
 </t>
  </si>
  <si>
    <t>МЕРОПРИЯТИЕ 5.3</t>
  </si>
  <si>
    <t xml:space="preserve">Осуществление выплаты пенсии за выслугу лет лицам, замещавшим выборные  муниципальные должности и должности муниципальной службы в органах местного самоуправления муниципального района
</t>
  </si>
  <si>
    <t>Ежемесячное перечисление пенсии за выслугу лет на счета лиц, замещавшим выборные муниципальные должности и должности муниципальной службы в органах местного самоуправления муниципального района</t>
  </si>
  <si>
    <t>МЕРОПРИЯТИЕ 5.4</t>
  </si>
  <si>
    <t xml:space="preserve">Оказание мер социальной поддержки отдельным категориям медицинских работников
</t>
  </si>
  <si>
    <t>Привлечение в район медицинских работников</t>
  </si>
  <si>
    <t>МЕРОПРИЯТИЕ 5.5</t>
  </si>
  <si>
    <t xml:space="preserve">Оказание мер социальной поддержки граждан, имеющих звание «Почетный гражданин Рамонского муниципального района Воронежской области»
</t>
  </si>
  <si>
    <t xml:space="preserve"> Ежемесячное перечисление выплаты гражданам имеющим звание «Почетный гражданин Рамонского муниципального района Воронежской области»
 </t>
  </si>
  <si>
    <t>МЕРОПРИЯТИЕ 5.6</t>
  </si>
  <si>
    <t xml:space="preserve">Финансовое обеспечение деятельности подведомственных учреждений МКУ «ЦБП»
</t>
  </si>
  <si>
    <t>Финансирование подведомственных администрации муниципального района муниципальных казенных учреждений: 
- МКУ «ЦБП»</t>
  </si>
  <si>
    <t>Создание благоприятных условий для населения Рамонского муниципального района Воронежской области</t>
  </si>
  <si>
    <t>Отдел экономического развития</t>
  </si>
  <si>
    <t>"Развитие и поддержка малого и среднего предпринимательства в Рамонском муниципальном районе Воронежской области"</t>
  </si>
  <si>
    <t>91404126010280380600</t>
  </si>
  <si>
    <t>91404126010380380800</t>
  </si>
  <si>
    <t>Развитие инфраструктуры поддержки предпринимательства.</t>
  </si>
  <si>
    <t>Развитие системы консультационного обслуживания субъектов малого и среднего предпринимательства</t>
  </si>
  <si>
    <t>Финансовая поддержка субъектов малого и среднего предпринимательства.</t>
  </si>
  <si>
    <t>Содействие развитию деятельности малых и средних предприятий, создание новых рабочих мест</t>
  </si>
  <si>
    <t>"Обеспечение доступным и комфортным жильем и коммунальными услугами населения Рамонского муниципального района Воронежской области"</t>
  </si>
  <si>
    <t>914100460201L4970300</t>
  </si>
  <si>
    <t>91404126020488100400</t>
  </si>
  <si>
    <t>91405056020488100400</t>
  </si>
  <si>
    <t>914050560204S8100400</t>
  </si>
  <si>
    <t>927050260204S8620500</t>
  </si>
  <si>
    <t>927050560204S8100500</t>
  </si>
  <si>
    <t>91405026020478270200</t>
  </si>
  <si>
    <t>9270505602F552430500</t>
  </si>
  <si>
    <t>91405026020480200200</t>
  </si>
  <si>
    <t>91405026020481580800</t>
  </si>
  <si>
    <t>Обеспечение жильем  молодых семей</t>
  </si>
  <si>
    <t>Создание условий для повышения качества жизни граждан путем предоставления государственной поддержки в решении жилищной проблемы молодым семьям, признанным органами местного самоуправления в установленном порядке нуждающимися в жилых помещениях и включенным в сводный список</t>
  </si>
  <si>
    <t>Отдел по образованию, спорту и молодежной политике</t>
  </si>
  <si>
    <t>Реформирование и модернизация ЖКХ</t>
  </si>
  <si>
    <t xml:space="preserve">Предоставление гражданам благоустроенного и комфортного жилья. Увеличение количества семей, улучшивших жилищные условия. </t>
  </si>
  <si>
    <t>Отдел муниципального хозяйства, промышленности и дорожной деятельности</t>
  </si>
  <si>
    <t>Региональный проект "Чистая вода"</t>
  </si>
  <si>
    <t>Строительство и реконструкция (модернизация) обьектов питьевого водоснабжения</t>
  </si>
  <si>
    <t>"Охрана окружающей среды"</t>
  </si>
  <si>
    <t>Отдел по финансам</t>
  </si>
  <si>
    <t>91406056030181120200</t>
  </si>
  <si>
    <t>Развитие системы обращения с отходами производства и потребления (ТБО) на территории муниципального района</t>
  </si>
  <si>
    <t>Отдел имущественных и земельных отношений</t>
  </si>
  <si>
    <t>"Энергосбережение на территории Рамонского муниципального района Воронежской области "</t>
  </si>
  <si>
    <t>91405026040381220200</t>
  </si>
  <si>
    <t>92405026040381220200</t>
  </si>
  <si>
    <t>Замена/установка современных окон с многокамерными стеклопакетами, входных групп</t>
  </si>
  <si>
    <t>Снижение энергопотребления и уменьшение бюджетных средств, направляемых на оплату энергетических ресурсов.</t>
  </si>
  <si>
    <t>ПОДПРОГРАММА 6</t>
  </si>
  <si>
    <t>"Профилактика правонарушений в Рамонском муниципальном районе Воронежской области"</t>
  </si>
  <si>
    <t>92208016060181880200</t>
  </si>
  <si>
    <t>92407036060281880200</t>
  </si>
  <si>
    <t>92407036060381880200</t>
  </si>
  <si>
    <t>92407036060481880200</t>
  </si>
  <si>
    <t>92407036060581880200</t>
  </si>
  <si>
    <t>92407036060681880200</t>
  </si>
  <si>
    <t>92407036060781880200</t>
  </si>
  <si>
    <t xml:space="preserve">Профилактика асоциального поведения граждан в рамках осуществления общественно- массовой и культурно-просветительской деятельности учреждений культуры </t>
  </si>
  <si>
    <t>Снижение роста преступности, культурное развитие граждан.</t>
  </si>
  <si>
    <t>ОСНОВНОЕ МЕРОПРИЯТИЕ 6.2</t>
  </si>
  <si>
    <t>Профилактика и предупреждение детского дорожно-транспортного травматизма</t>
  </si>
  <si>
    <t>Снижение детского дорожно-транспортного травматизма, правовое просвещение детей и подростков.</t>
  </si>
  <si>
    <t>ОСНОВНОЕ МЕРОПРИЯТИЕ 6.3</t>
  </si>
  <si>
    <t>Проведение рейдов с целью посещения и выявления семей социального риска и несовершеннолетних, ведущих асоциальный образ жизни</t>
  </si>
  <si>
    <t>Правовое воспитание, индивидуальная работа, своевременное разрешение вопроса о предотвращении прав и законных интересов несовершеннолетних.</t>
  </si>
  <si>
    <t>ОСНОВНОЕ МЕРОПРИЯТИЕ 6.4</t>
  </si>
  <si>
    <t xml:space="preserve">Проведение межведомственной комплексной профилактической акции «Без наркотиков» на базе образовательных организаций района и летних оздоровительных лагерей </t>
  </si>
  <si>
    <t>Формирование мотивации здорового образа жизни, правовое воспитание</t>
  </si>
  <si>
    <t>ОСНОВНОЕ МЕРОПРИЯТИЕ 6.5</t>
  </si>
  <si>
    <t>Обеспечение участия подростков, состоящих на учете в органах и учреждениях системы профилактики безнадзорности и правонарушений несовершеннолетних, в работе областного специализированного лагеря</t>
  </si>
  <si>
    <t>Организация оздоровления, физического развития детей из семей, нуждающихся в защите государства. Правовое воспитание.</t>
  </si>
  <si>
    <t>ОСНОВНОЕ МЕРОПРИЯТИЕ 6.6</t>
  </si>
  <si>
    <t>Изготовление и распространение печатной продукции, направленной на профилактику асоциального поведения несовершеннолетних и пропаганду здорового образа жизни</t>
  </si>
  <si>
    <t>Профилактическая работа.</t>
  </si>
  <si>
    <t>ОСНОВНОЕ МЕРОПРИЯТИЕ 6.7</t>
  </si>
  <si>
    <t>Производство и размещение в общественных местах наружной рекламы по проблемам асоциального поведения граждан, пропаганде здорового образа жизни</t>
  </si>
  <si>
    <t>ПОДПРОГРАММА 8</t>
  </si>
  <si>
    <t>"Защита населения и территории Рамонского муниципального района Воронежской области от чрезвычайных ситуаций, пожарной безопасности и безопасности людей на водных объектах"</t>
  </si>
  <si>
    <t>Отдел по делам ГО и ЧС</t>
  </si>
  <si>
    <t>91403106080120570200</t>
  </si>
  <si>
    <t>91403106080181430200</t>
  </si>
  <si>
    <t>91403106080281430200</t>
  </si>
  <si>
    <t>Развитие и модернизация системы защиты  населения от угроз чрезвычайных ситуаций и пожаров</t>
  </si>
  <si>
    <t>Обеспечение комплексной безопасности населения и территории Рамонского муниципального района Воронежской области</t>
  </si>
  <si>
    <t>Создание системы обеспечения вызова экстренных оперативных служб по единому номеру «112» на базе Единой дежурно-диспетчерской службы муниципального района</t>
  </si>
  <si>
    <t>ПОДПРОГРАММА 9</t>
  </si>
  <si>
    <t>"Обеспечение пассажирских перевозок по социально значимым внутримуниципальным маршрутам"</t>
  </si>
  <si>
    <t>91404086090181310800</t>
  </si>
  <si>
    <t>914040860901S9260200</t>
  </si>
  <si>
    <t>Обеспечение экономической устойчивости транспортных предприятий автомобильного транспорта</t>
  </si>
  <si>
    <t>91404086090181920200</t>
  </si>
  <si>
    <t>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поселений Рамонского муниципального района Воронежской области</t>
  </si>
  <si>
    <t>Организация управления муниципальными финансами и муниципальным долгом</t>
  </si>
  <si>
    <t>Повышение качества доступности информации о состоянии бюджетной системы, повышение доверия общества в сфере управления финансами, достижение плановых значений показателей</t>
  </si>
  <si>
    <t>927 1403 3910470100 500</t>
  </si>
  <si>
    <t>927 0111 3910420540 800</t>
  </si>
  <si>
    <t>927 0111 3910420570 800</t>
  </si>
  <si>
    <t>927 0113 3910470100 800</t>
  </si>
  <si>
    <t>Нормативное правовое регулирование бюджетного процесса и других правоотношений</t>
  </si>
  <si>
    <t>Соответствие нормативных правовых актов муниципального района , регулирующих бюджетные правоотношения, требованиям бюджетного законодательства Российской Федерации</t>
  </si>
  <si>
    <t>Мероприятие 1.1.1</t>
  </si>
  <si>
    <t>Подготовка проектов нормативных правовых актов муниципального района и изменений в нормативные правовые акты  муниципального района, регулирующие бюджетные правоотношения (включая решение Совета народных депутатов Рамонского муниципального района о бюджетном процессе в Рамонском муниципальном районе) с учетом совершенствования бюджетного законодательства Российской Федерации</t>
  </si>
  <si>
    <t>Составление проекта районного бюджета на очередной финансовый год и плановый период</t>
  </si>
  <si>
    <t>Обеспечение принятия в установленные сроки районного бюджета на очередной финансовый год и плановый период, соответствующего требованиям бюджетного законодательства</t>
  </si>
  <si>
    <t>Мероприятие 1.2.1</t>
  </si>
  <si>
    <t>Подготовка ежегодного распоряжения администрации муниципального района о разработке проекта решения о районном бюджете на очередной финансовый год и плановый период</t>
  </si>
  <si>
    <t>Обеспечение требований бюджетного законодательства</t>
  </si>
  <si>
    <t>Мероприятие 1.2.2</t>
  </si>
  <si>
    <t>Составление реестра расходных обязательств муниципального района, свода реестров расходных обязательств муниципальных образований, входящих в состав муниципального района, и их направление в департамент финансов Воронежской области</t>
  </si>
  <si>
    <t>Ведение среднесрочного финансового планирования, улучшение качества прогнозирования основных бюджетных параметров на средне- и долгосрочную перспективу</t>
  </si>
  <si>
    <t>Мероприятие 1.2.3</t>
  </si>
  <si>
    <t>Разработка основных подходов по формированию проекта районного бюджета на очередной финансовый год и на плановый период</t>
  </si>
  <si>
    <t>Выработка основных подходов к формированию проекта районного бюджета на очередной финансовый год и плановый период, обеспечение надежности и обоснованности бюджетных прогнозов</t>
  </si>
  <si>
    <t>Мероприятие 1.2.4</t>
  </si>
  <si>
    <t xml:space="preserve">Сбор, обработка и свод предложений бюджетных ассигнований на очередной финансовый год и плановый период </t>
  </si>
  <si>
    <t>Обеспечение надежности и обоснованности бюджетных прогнозов и внедрение в практику принципа результативности, установленного Бюджетным кодексом Российской Федерации</t>
  </si>
  <si>
    <t>Мероприятие 1.2.5</t>
  </si>
  <si>
    <t>Разработка расчетных проектировок (в том числе в разрезе программных мероприятий главных распорядителей бюджетных средств)</t>
  </si>
  <si>
    <t>Подготовка и расчет проектировок районного бюджета на очередной финансовый год и плановый период</t>
  </si>
  <si>
    <t>Мероприятие 1.2.6</t>
  </si>
  <si>
    <t>Осуществление сверки исходных данных с департаментом финансов Воронежской области для формирования межбюджетных отношений на очередной финансовый год и плановый период</t>
  </si>
  <si>
    <t>Проведение с департаментом финансов Воронежской области сверки исходных данных, необходимой для формирования межбюджетных отношений на очередной финансовый год и плановый период</t>
  </si>
  <si>
    <t>Мероприятие 1.2.7</t>
  </si>
  <si>
    <t>Разработка основных направлений бюджетной и налоговой политики на очередной финансовый год и плановый период</t>
  </si>
  <si>
    <t>Выработка бюджетной и налоговой политики района на очередной финансовый год и плановый период</t>
  </si>
  <si>
    <t>Мероприятие 1.2.8</t>
  </si>
  <si>
    <t>Формирование свода бюджетных проектировок и прогноза основных параметров консолидированного бюджета на очередной финансовый год и плановый период</t>
  </si>
  <si>
    <t>Обеспечение составления проекта районного бюджета на очередной финансовый год и плановый период и прогноза основных параметров консолидированного бюджета</t>
  </si>
  <si>
    <t>Мероприятие 1.2.9</t>
  </si>
  <si>
    <t>Разработка проекта решения Совета народных депутатов Рамонского муниципального района о районном бюджете на очередной финансовый год и плановый период в соответствии с правовым актом администрации  муниципального района</t>
  </si>
  <si>
    <t>Мероприятие 1.2.10</t>
  </si>
  <si>
    <t xml:space="preserve">Подготовка пояснительной записки к проекту районного бюджета на очередной финансовый год и плановый период и документов (материалов), направляемых одновременно с проектом районного бюджета на очередной финансовый год и плановый период в администрацию муниципального района и Совет народных депутатов Рамонского муниципального района </t>
  </si>
  <si>
    <t>Организация исполнения районного бюджета и формирование бюджетной отчетности</t>
  </si>
  <si>
    <t>Утверждение сводной бюджетной росписи районного бюджета</t>
  </si>
  <si>
    <t>Мероприятие 1.3.1</t>
  </si>
  <si>
    <t>Составление сводной бюджетной росписи районного бюджета</t>
  </si>
  <si>
    <t>Мероприятие 1.3.2</t>
  </si>
  <si>
    <t xml:space="preserve">Составление кассового плана районного бюджета </t>
  </si>
  <si>
    <t>Формирование кассового плана на очередной финансовый год с поквартальной разбивкой</t>
  </si>
  <si>
    <t>Мероприятие 1.3.3</t>
  </si>
  <si>
    <t>Ведение сводной бюджетной росписи районного бюджета</t>
  </si>
  <si>
    <t>Внесение изменений в сводную бюджетную роспись районного бюджета</t>
  </si>
  <si>
    <t>Мероприятие 1.3.4</t>
  </si>
  <si>
    <t>Ведение кассового плана районного бюджета</t>
  </si>
  <si>
    <t>Внесение изменений в кассовый план районного бюджета</t>
  </si>
  <si>
    <t>Мероприятие 1.3.5</t>
  </si>
  <si>
    <t>Подготовка проекта решения Совета народных депутатов Рамонского муниципального района «О внесении изменений в решение Совета народных депутатов Рамонского муниципального района Воронежской области о районном бюджете на текущий год и плановый период»</t>
  </si>
  <si>
    <t>Внесение изменений в районный бюджет</t>
  </si>
  <si>
    <t>Мероприятие 1.3.6</t>
  </si>
  <si>
    <t>Открытие и ведение лицевых счетов для учета операций по исполнению бюджета за счет районных средств, средств, получаемых из федерального, областного бюджетов и средств, получаемых от предпринимательской и иной приносящей доход деятельности</t>
  </si>
  <si>
    <t>Подготовка извещений об открытии (закрытии, переоформлении) лицевых счетов. Отражение на лицевых счетах соответствующих операций</t>
  </si>
  <si>
    <t>Мероприятие 1.3.7</t>
  </si>
  <si>
    <t>Ведение перечня главных распорядителей, распорядителей и получателей средств районного бюджета, главных администраторов и администраторов доходов районного бюджета и источников финансирования дефицита бюджета</t>
  </si>
  <si>
    <t>Направление перечня главных распорядителей, распорядителей и получателей средств районного бюджета, главных администраторов и администраторов доходов районного бюджета, главных администраторов и администраторов источников финансирования дефицита бюджета (его изменений) в Управление Федерального казначейства по Воронежской области</t>
  </si>
  <si>
    <t>Мероприятие 1.3.8</t>
  </si>
  <si>
    <t>Осуществление учета исполнения районного бюджета по доходам, расходам и источникам финансирования дефицита бюджета в соответствии с требованиями действующего законодательства Российской Федерации и Воронежской области</t>
  </si>
  <si>
    <t>Своевременное и качественное выполнение операций по кассовому исполнению районного бюджета по доходам, расходам и источникам финансирования</t>
  </si>
  <si>
    <t>Мероприятие 1.3.9</t>
  </si>
  <si>
    <t>Осуществление составления отчета об исполнении районного консолидированного бюджета муниципального района ежемесячно, ежеквартально и за истекший год и представление его в департамент финансов Воронежской области</t>
  </si>
  <si>
    <t>Составление и своевременное представление отчетности за отчетный период</t>
  </si>
  <si>
    <t>Мероприятие 1.3.10</t>
  </si>
  <si>
    <t>Осуществление составления отчета по сети, штатам и контингентам получателей средств районного и консолидированного бюджетов муниципального района за истекший год, предоставление его в департамент финансов Воронежской области</t>
  </si>
  <si>
    <t>Составление и своевременное предоставление отчетности</t>
  </si>
  <si>
    <t>Мероприятие 1.3.11</t>
  </si>
  <si>
    <t>Составление и предоставление годового отчета об исполнении районного бюджета в Совет народных депутатов Рамонского муниципального района Воронежской области</t>
  </si>
  <si>
    <t>Утверждение Советом народных депутатов Рамонского муниципального района Воронежской области отчета об исполнении районного бюджета</t>
  </si>
  <si>
    <t xml:space="preserve">Управление резервным фондом администрации  муниципального района и иными средствами на исполнение расходных обязательств муниципального района  </t>
  </si>
  <si>
    <t>Финансовое обеспечение непредвиденных расходов</t>
  </si>
  <si>
    <t>Мероприятие 1.4.1</t>
  </si>
  <si>
    <t>Подготовка проекта распоряжения о выделении денежных средств</t>
  </si>
  <si>
    <t>Мероприятие 1.4.2</t>
  </si>
  <si>
    <t>Уточнение показателей сводной бюджетной росписи районного бюджета, бюджетных ассигнований и лимитов бюджетных обязательств, выделение денежных средств в соответствии с распоряжениями администрации  муниципального района «О выделении денежных средств»</t>
  </si>
  <si>
    <t>Мероприятие 1.4.3</t>
  </si>
  <si>
    <t>Осуществление контроля за выделением средств из резервного фонда администрации муниципального района и представление отчетов об их использовании главе  муниципального района, в Совет народных депутатов Рамонского муниципального района Воронежской области</t>
  </si>
  <si>
    <t>Контроль за выделением средств из резервного фонда</t>
  </si>
  <si>
    <t>Управление муниципальным долгом муниципального района</t>
  </si>
  <si>
    <t>Обеспечение приемлемого и экономически обоснованного объема и структуры муниципального долга района. Привлечение наиболее выгодных внутренних заимствований на рынках финансовых операций</t>
  </si>
  <si>
    <t>Мероприятие 1.5.1</t>
  </si>
  <si>
    <t>Осуществление муниципальных внутренних заимствований  муниципального района от имени Рамонского муниципального района в соответствии с требованиями Бюджетного кодекса Российской Федерации</t>
  </si>
  <si>
    <t>Мероприятие 1.5.2</t>
  </si>
  <si>
    <t>Осуществление управления муниципальным долгом муниципального района и его обслуживания</t>
  </si>
  <si>
    <t>Поддержание муниципального долга на экономически безопасном уровне для районного бюджета, исключение долговых рисков</t>
  </si>
  <si>
    <t>Мероприятие 1.5.3</t>
  </si>
  <si>
    <t>Ведение муниципальной долговой книги  муниципального района</t>
  </si>
  <si>
    <t>Регистрация и учет муниципального долга Рамонского муниципального района в муниципальной долговой книге Рамонского муниципального района</t>
  </si>
  <si>
    <t>Мероприятие 1.5.4</t>
  </si>
  <si>
    <t xml:space="preserve">Составление и предоставление актов сверки по долговым обязательствам муниципального района с департаментом финансов Воронежской области
</t>
  </si>
  <si>
    <t>Своевременное предоставление актов сверки за отчетный период</t>
  </si>
  <si>
    <t>Обеспечение внутреннего муниципального финансового контроля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</si>
  <si>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районного бюджета. Своевременное и полное погашение основного долга и процентов по долговым обязательствам</t>
  </si>
  <si>
    <t>Мероприятие 1.6.1</t>
  </si>
  <si>
    <t>Осуществление учета и контроля привлечения и погашения заемных средств, полученных из областного бюджета и в кредитных организациях</t>
  </si>
  <si>
    <t>Мероприятие 1.6.2</t>
  </si>
  <si>
    <t xml:space="preserve">Осуществление контроля за выделением средств из резервного фонда администрации  муниципального района и предоставление отчетов об их использовании главе  муниципального района в Совет народных депутатов Рамонского муниципального района </t>
  </si>
  <si>
    <t>Мероприятие 1.6.3</t>
  </si>
  <si>
    <t>Проведение мониторинга качества финансового менеджмента в отношении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</si>
  <si>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Повышение качества финансового менеджмента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</si>
  <si>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ГРБС</t>
  </si>
  <si>
    <t>Мероприятие 1.6.4</t>
  </si>
  <si>
    <t>Формирование отчета о результатах мониторинга качества финансового менеджмента в отношении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</si>
  <si>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Формирование стимулов к повышению качества финансового менеджмента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</si>
  <si>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Мероприятие 1.6.5</t>
  </si>
  <si>
    <t>Проведение плановых контрольных мероприятий в части соблюдения законодательства в сфере бюджетных правоотношений и закупок</t>
  </si>
  <si>
    <t>Обеспечение соблюдения бюджетного законодательства Российской Федерации и Воронежской области, а также иных нормативных правовых актов, регулирующих бюджетные правоотношения и законодательства в сфере закупок</t>
  </si>
  <si>
    <t>Мероприятие 1.6.6</t>
  </si>
  <si>
    <t>Проведение внеплановых контрольных мероприятий в части соблюдения законодательства в сфере бюджетных правоотношений и закупок</t>
  </si>
  <si>
    <t>Предотвращение фактов неправомерного, нецелевого и неэффективного расходования средств районного бюджета и иных источников, а также имущества, находящегося в собственности Рамонского муниципального района</t>
  </si>
  <si>
    <t>Мероприятие 1.6.7</t>
  </si>
  <si>
    <t>Проведение мониторинга оценки качества управления муниципальными финансами</t>
  </si>
  <si>
    <t>Повышение качества управления муниципальными финансами</t>
  </si>
  <si>
    <t>Обеспечение доступности информации о бюджетном процессе в муниципальном районе</t>
  </si>
  <si>
    <t>Обеспечение открытости и прозрачности бюджетного процесса в муниципальном районе и деятельности Отдела по финансам. Обеспечение доступности информации о бюджетом процессе в муниципальном районе</t>
  </si>
  <si>
    <t>Мероприятие 1.7.1</t>
  </si>
  <si>
    <t>Размещение в сети Интернет на официальном сайте администрации утвержденных положений, порядков и методик расчета отдельных характеристик районного бюджета, методических рекомендаций и нормативных правовых актов, разрабатываемых Отделом по финансам</t>
  </si>
  <si>
    <t>Мероприятие 1.7.2</t>
  </si>
  <si>
    <t>Проведение публичных слушаний по годовому отчету об исполнении районного бюджета</t>
  </si>
  <si>
    <t>Обсуждение годового отчета об исполнении районного бюджета</t>
  </si>
  <si>
    <t>Мероприятие 1.7.3</t>
  </si>
  <si>
    <t>Проведение публичных слушаний по проекту районного бюджета</t>
  </si>
  <si>
    <t xml:space="preserve">Обеспечение участия населения в подготовке проекта районного бюджета, обеспечение открытости и прозрачности проекта решения о районном бюджете на очередной финансовый год и плановый период. </t>
  </si>
  <si>
    <t>Мероприятие 1.7.4</t>
  </si>
  <si>
    <t>Организация деятельности органов местного самоуправления  муниципального района, деятельности по предоставлению и размещению информации (сведений) о муниципальных учреждениях и их обособленных структурных подразделениях на официальном сайте в сети Интернет: www.bus.gov.ru</t>
  </si>
  <si>
    <t>Обеспечение открытости информации о деятельности муниципальных учреждений</t>
  </si>
  <si>
    <t>Мероприятие 1.7.5</t>
  </si>
  <si>
    <t>Регулярная публикация брошюры «Бюджет для граждан»</t>
  </si>
  <si>
    <t>Информирование населения в доступной форме о районном бюджете, планируемых и достигнутых результатах использования бюджетных средств</t>
  </si>
  <si>
    <t>Повышение устойчивости бюджетов поселений Рамонского муниципального района Воронежской области</t>
  </si>
  <si>
    <t>Совершенствование нормативного правового регулирования предоставления межбюджетных трансфертов из районного бюджета. Соответствие методик, регулирующих бюджетные правоотношения, требованиям бюджетного законодательства Российской Федерации</t>
  </si>
  <si>
    <t>927 1401 3920678050 500</t>
  </si>
  <si>
    <t>927 1401 3920688050 500</t>
  </si>
  <si>
    <t>927 1403 3920388030 500</t>
  </si>
  <si>
    <t>927 1403 3920588510 500</t>
  </si>
  <si>
    <t>927 1403 3920670100 500</t>
  </si>
  <si>
    <t>927 1403 3920679060 500</t>
  </si>
  <si>
    <t>927 1403 3920679180 500</t>
  </si>
  <si>
    <t>927 1403 3920684160 500</t>
  </si>
  <si>
    <t>927 1403 3920620570 500</t>
  </si>
  <si>
    <t>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</t>
  </si>
  <si>
    <t>Мероприятие 2.1.1</t>
  </si>
  <si>
    <t>Подготовка проектов нормативных правовых актов муниципального района и изменений в нормативные правовые акты муниципального района, регулирующие порядок предоставления межбюджетных трансфертов поселениям муниципального района</t>
  </si>
  <si>
    <t xml:space="preserve">Выравнивание бюджетной обеспеченности поселений  муниципального района </t>
  </si>
  <si>
    <t>Создание условий для устойчивого исполнения бюджетов поселений муниципального района  в результате обеспечения минимально гарантированного уровня бюджетной обеспеченности поселений. Обеспечение единого подхода ко всем поселениям муниципального района при предоставлении дотаций на выравнивание бюджетной обеспеченности</t>
  </si>
  <si>
    <t>Мероприятие 2.2.1</t>
  </si>
  <si>
    <t>Распределение средств районного бюджета, направляемых на выравнивание бюджетной обеспеченности поселений муниципального района</t>
  </si>
  <si>
    <t>Мероприятие 2.2.2</t>
  </si>
  <si>
    <t>Предоставление бюджетам поселений муниципального района дотаций на выравнивание бюджетной обеспеченности поселений</t>
  </si>
  <si>
    <t>Сокращение дифференциации финансовых возможностей поселений по осуществлению органами местного самоуправления полномочий по решению вопросов местного значения</t>
  </si>
  <si>
    <t>927 1401 3920278050 500</t>
  </si>
  <si>
    <t>927 1401 3920288050 500</t>
  </si>
  <si>
    <t xml:space="preserve">Поддержка мер по обеспечению сбалансированности бюджетов поселений муниципального района </t>
  </si>
  <si>
    <t xml:space="preserve">Обеспечение единого подхода ко всем поселениям муниципального района при предоставлении иных межбюджетных трансфертов на поддержку мер по обеспечению сбалансированности бюджетов поселений </t>
  </si>
  <si>
    <t>Мероприятие 2.3.1</t>
  </si>
  <si>
    <t>Распределение иных межбюджетных трансфертов бюджетам поселений муниципального района на поддержку мер по обеспечению сбалансированности  бюджетов поселений</t>
  </si>
  <si>
    <t>Мероприятие 2.3.2</t>
  </si>
  <si>
    <t>Предоставление иных межбюджетных трансфертов бюджетам поселений муниципального района на поддержку мер по обеспечению сбалансированности бюджетов поселений</t>
  </si>
  <si>
    <t>Финансовое обеспечение исполнения расходных обязательств поселений муниципального района</t>
  </si>
  <si>
    <t>Мероприятие 2.3.3</t>
  </si>
  <si>
    <t>Анализ и оценка основных показателей бюджетов поселений муниципального района и подготовка заключения о целесообразности выделения (невыделения) бюджетных кредитов</t>
  </si>
  <si>
    <t>Оценка параметров бюджетов поселений муниципального района</t>
  </si>
  <si>
    <t>Мероприятие 2.3.4</t>
  </si>
  <si>
    <t>Предоставление бюджетных кредитов поселениям муниципального района на покрытие временных кассовых разрывов, возникающих при исполнении бюджетов поселений муниципального района</t>
  </si>
  <si>
    <t>Обеспечение своевременного исполнения расходных обязательств поселений муниципального района</t>
  </si>
  <si>
    <t xml:space="preserve">Содействие повышению качества организации и осуществления бюджетного процесса поселений муниципального района </t>
  </si>
  <si>
    <t>Мониторинг и оценка качества организации и осуществления бюджетного процесса поселений муниципального района</t>
  </si>
  <si>
    <t>Мероприятияе 2.5.1</t>
  </si>
  <si>
    <t>Проведение мониторинга и оценки качества организации и осуществления бюджетного процесса поселений муниципального района</t>
  </si>
  <si>
    <t>Рост качества организации и осуществления бюджетного процесса поселений муниципального района</t>
  </si>
  <si>
    <t>Мероприятияе 2.5.2</t>
  </si>
  <si>
    <t>Поощрение поселений муниципального района по результатам оценки эффективности их деятельности</t>
  </si>
  <si>
    <t>Поддержка социально значимых направлений расходов бюджетов поселений муниципального района</t>
  </si>
  <si>
    <t>Софинансирование расходных обязательств, возникающих при выполнении полномочий органов местного самоуправления поселений по вопросам местного значения, за счет субсидий и иных межбюджетных трансфертов, выделяемых из других бюджетов бюджетной системы РФ, в соответствии с заключенными соглашениями</t>
  </si>
  <si>
    <t>Финансовое обеспечение исполнения расходных обязательств поселений муниципального района по вопросам местного значения, за счет субсидий и иных межбюджетных трансфертов, выделяемых из областного бюджета в соответствии с заключенными соглашениями</t>
  </si>
  <si>
    <t>Мероприятие 2.6.1</t>
  </si>
  <si>
    <t>Предоставление иных межбюджетных трансфертов бюджетам поселений муниципального района за счет субсидий и иных межбюджетных трансфертов, выделяемых из других бюджетов бюджетной системы РФ</t>
  </si>
  <si>
    <t>Региональный проект «Чистая вода»</t>
  </si>
  <si>
    <t>Финансовое обеспечение исполнения расходных обязательств бюджетов поселений муниципального района</t>
  </si>
  <si>
    <t>927 0505 392F552430 500</t>
  </si>
  <si>
    <t>Мероприятие 2.7.1</t>
  </si>
  <si>
    <t>Предоставление иных межбюджетных трансфертов бюджетам поселений муниципального района в рамках регионального проекта «Чистая вода»</t>
  </si>
  <si>
    <t>Финансовое обеспечение реализации муниципальной программы</t>
  </si>
  <si>
    <t>Формирование и развитие обеспечивающих механизмов реализации муниципальной программы, достижение плановых показателей</t>
  </si>
  <si>
    <t>927 0106 3930182010 100</t>
  </si>
  <si>
    <t>927 0106 3930182010 200</t>
  </si>
  <si>
    <t>927 0106 3930182010 800</t>
  </si>
  <si>
    <t xml:space="preserve">Финансовое обеспечение деятельности Отдела по финансам, иных главных распорядителей средств районного бюджета – исполнителей </t>
  </si>
  <si>
    <t>Осуществление финансирования расходов Отдела по финансам, обеспечивающих его функционирование. Составление корректной сметы расходов</t>
  </si>
  <si>
    <t>Мероприятияе 3.1.1</t>
  </si>
  <si>
    <t>Планирование сметы расходов Отдела по финансам на очередной финансовый год и плановый период</t>
  </si>
  <si>
    <t>Мероприятияе 3.1.2</t>
  </si>
  <si>
    <t>Проведение торгов и иных процедур закупки товаров, работ, услуг</t>
  </si>
  <si>
    <t>Эффективное проведение закупочных процедур в соответствии с законодательством РФ</t>
  </si>
  <si>
    <t>Мероприятияе 3.1.3</t>
  </si>
  <si>
    <t>Подготовка документации на оплату расходов, обеспечивающих функционирование Отдела по финансам</t>
  </si>
  <si>
    <t>Своевременная выплата заработной платы и оплата счетов на приобретение товаров, работ, услуг</t>
  </si>
  <si>
    <t>Мероприятияе 3.1.4</t>
  </si>
  <si>
    <t>Учет операций по финансовому обеспечению деятельности Отдела по финансам и составление отчетности</t>
  </si>
  <si>
    <t>Качественное и своевременное составление отчетности об исполнении бюджета Отдела по финансам</t>
  </si>
  <si>
    <t xml:space="preserve">Финансовое обеспечение выполнения других расходных обязательств муниципального района                                                                 </t>
  </si>
  <si>
    <t>Осуществление финансирования расходов Отдела по финансам, обеспечивающих выполнение других расходных обязательств муниципального района</t>
  </si>
  <si>
    <t>Мероприятие 3.2.1</t>
  </si>
  <si>
    <t>Осуществление финансирования расходов Отдела по финансам, обеспечивающих выполнение других расходных обязательств муниципального  района</t>
  </si>
  <si>
    <t>Формирование и эффективное управление муниципальной собственностью Рамонского муниципального района Воронежской области</t>
  </si>
  <si>
    <t>Совершенствование системы управления и распоряжения муниципальным имуществом Рамонского муниципального района Воронежской области путем внедрения современных форм и методов управления</t>
  </si>
  <si>
    <t>......</t>
  </si>
  <si>
    <t>Управление муниципальной собственностью Рамонского муниципального района Воронежской области</t>
  </si>
  <si>
    <t>Оптимизация состава и структуры муниципального имущества Рамонского муниципального района Воронежской области с учетом обеспечения полномочий органов муниципальной власти Рамонского муниципального района Воронежской области</t>
  </si>
  <si>
    <t>93501133810180200200</t>
  </si>
  <si>
    <t>....</t>
  </si>
  <si>
    <t>Организация управления муниципальным имуществом и земельными ресурсами Рамонского муниципального района Воронежской области</t>
  </si>
  <si>
    <t>повышение достоверности сведений о муниципальном имуществе</t>
  </si>
  <si>
    <t>Осуществление полномочий собственника в отношении имущества муниципальных унитарных предприятий и муниципальных учреждений</t>
  </si>
  <si>
    <t>повышение эффективности распоряжения имуществом муниципальными организациями</t>
  </si>
  <si>
    <t>Проведение комплексных кадастровых работ</t>
  </si>
  <si>
    <t>повышение достоверности сведений о местоположении границ объектов недвижимости</t>
  </si>
  <si>
    <t>Организация и управление муниципальным заказом Рамонского муниципального района Воронежской области</t>
  </si>
  <si>
    <t>эффективное использование бюджетных средств при размещении муниципального заказа</t>
  </si>
  <si>
    <t>расширение возможностей для участия физических и юридических лиц в размещении муниципального заказа и проведении публичных торгов</t>
  </si>
  <si>
    <t>Планирование и нормирование муниципального заказа Рамонского муниципального района  Воронежской области</t>
  </si>
  <si>
    <t>своевременное удовлетворение муниципальных нужд в товарах, работах и услугах</t>
  </si>
  <si>
    <t>Управление муниципальным заказом Рамонского муниципального района  Воронежской области</t>
  </si>
  <si>
    <t>повышение объемов и качества оказываемых услуг, снижение затрат на их оказание</t>
  </si>
  <si>
    <t>Обеспечение поступления в консолидированный бюджет Рамонского муниципального района Воронежской области максимально возможных в текущей экономической ситуации доходов от управления и распоряжения муниципальным имуществом за счет применения рациональных инструментов управления</t>
  </si>
  <si>
    <t>93501133830182010100</t>
  </si>
  <si>
    <t>93501133830182010200</t>
  </si>
  <si>
    <t>Финансовое обеспечение деятельности отдела имущественных и земельных отношений администрации Рамонского муниципального района Воронежской области</t>
  </si>
  <si>
    <t>повышение качества планирования и контроля достижения целей, решения задач и результатов деятельности отдела</t>
  </si>
  <si>
    <t>информационно-коммуникационное и материально-техническое развитие сферы имущественно-земельных отношений</t>
  </si>
  <si>
    <r>
      <t xml:space="preserve">повышение </t>
    </r>
    <r>
      <rPr>
        <sz val="10"/>
        <color theme="1"/>
        <rFont val="Times New Roman"/>
        <family val="1"/>
        <charset val="204"/>
      </rPr>
      <t>доходности Рамонского муниципального района;</t>
    </r>
  </si>
  <si>
    <t>Муниципальная программа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</si>
</sst>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#,##0.00\ _₽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b/>
      <sz val="9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49" fontId="9" fillId="0" borderId="8">
      <alignment horizontal="center" vertical="top" shrinkToFit="1"/>
    </xf>
    <xf numFmtId="164" fontId="11" fillId="0" borderId="10">
      <alignment horizontal="right" vertical="top" shrinkToFit="1"/>
    </xf>
    <xf numFmtId="164" fontId="11" fillId="0" borderId="11">
      <alignment horizontal="right" vertical="top" shrinkToFit="1"/>
    </xf>
  </cellStyleXfs>
  <cellXfs count="615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0" xfId="0" applyFont="1"/>
    <xf numFmtId="49" fontId="10" fillId="0" borderId="4" xfId="3" applyNumberFormat="1" applyFont="1" applyFill="1" applyBorder="1" applyAlignment="1" applyProtection="1">
      <alignment horizontal="center" shrinkToFit="1"/>
    </xf>
    <xf numFmtId="0" fontId="6" fillId="3" borderId="4" xfId="2" applyFont="1" applyFill="1" applyBorder="1" applyAlignment="1">
      <alignment horizontal="center"/>
    </xf>
    <xf numFmtId="49" fontId="10" fillId="0" borderId="2" xfId="3" applyNumberFormat="1" applyFont="1" applyFill="1" applyBorder="1" applyAlignment="1" applyProtection="1">
      <alignment horizontal="center" shrinkToFit="1"/>
    </xf>
    <xf numFmtId="0" fontId="5" fillId="0" borderId="7" xfId="1" applyFont="1" applyFill="1" applyBorder="1" applyAlignment="1">
      <alignment horizontal="center" vertical="top" wrapText="1"/>
    </xf>
    <xf numFmtId="0" fontId="5" fillId="0" borderId="3" xfId="2" applyFont="1" applyFill="1" applyBorder="1" applyAlignment="1">
      <alignment horizontal="center" vertical="top" wrapText="1"/>
    </xf>
    <xf numFmtId="49" fontId="12" fillId="0" borderId="2" xfId="3" applyNumberFormat="1" applyFont="1" applyFill="1" applyBorder="1" applyAlignment="1" applyProtection="1">
      <alignment horizontal="center" shrinkToFit="1"/>
    </xf>
    <xf numFmtId="49" fontId="12" fillId="0" borderId="2" xfId="3" applyFont="1" applyFill="1" applyBorder="1" applyAlignment="1" applyProtection="1">
      <alignment horizontal="center" shrinkToFit="1"/>
    </xf>
    <xf numFmtId="0" fontId="5" fillId="0" borderId="7" xfId="2" applyFont="1" applyFill="1" applyBorder="1" applyAlignment="1">
      <alignment horizontal="center" vertical="top" wrapText="1"/>
    </xf>
    <xf numFmtId="4" fontId="6" fillId="0" borderId="2" xfId="2" applyNumberFormat="1" applyFont="1" applyFill="1" applyBorder="1" applyAlignment="1"/>
    <xf numFmtId="4" fontId="8" fillId="0" borderId="2" xfId="2" applyNumberFormat="1" applyFont="1" applyFill="1" applyBorder="1" applyAlignment="1"/>
    <xf numFmtId="49" fontId="8" fillId="0" borderId="2" xfId="2" applyNumberFormat="1" applyFont="1" applyFill="1" applyBorder="1" applyAlignment="1">
      <alignment horizontal="center"/>
    </xf>
    <xf numFmtId="164" fontId="8" fillId="0" borderId="2" xfId="2" applyNumberFormat="1" applyFont="1" applyFill="1" applyBorder="1" applyAlignment="1"/>
    <xf numFmtId="49" fontId="12" fillId="0" borderId="2" xfId="3" applyNumberFormat="1" applyFont="1" applyFill="1" applyBorder="1" applyProtection="1">
      <alignment horizontal="center" vertical="top" shrinkToFit="1"/>
    </xf>
    <xf numFmtId="0" fontId="6" fillId="4" borderId="2" xfId="2" applyFont="1" applyFill="1" applyBorder="1" applyAlignment="1">
      <alignment horizont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49" fontId="10" fillId="6" borderId="5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2" fontId="14" fillId="0" borderId="2" xfId="0" applyNumberFormat="1" applyFont="1" applyFill="1" applyBorder="1" applyAlignment="1">
      <alignment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2" fontId="15" fillId="0" borderId="2" xfId="0" applyNumberFormat="1" applyFont="1" applyFill="1" applyBorder="1" applyAlignment="1">
      <alignment vertical="center" wrapText="1"/>
    </xf>
    <xf numFmtId="2" fontId="17" fillId="0" borderId="2" xfId="0" applyNumberFormat="1" applyFont="1" applyFill="1" applyBorder="1" applyAlignment="1">
      <alignment vertical="center" wrapText="1"/>
    </xf>
    <xf numFmtId="2" fontId="17" fillId="0" borderId="2" xfId="0" applyNumberFormat="1" applyFont="1" applyBorder="1" applyAlignment="1">
      <alignment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2" fontId="15" fillId="0" borderId="2" xfId="0" applyNumberFormat="1" applyFont="1" applyBorder="1" applyAlignment="1">
      <alignment vertical="center" wrapText="1"/>
    </xf>
    <xf numFmtId="2" fontId="14" fillId="0" borderId="2" xfId="0" applyNumberFormat="1" applyFont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3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0" fillId="0" borderId="3" xfId="0" applyFill="1" applyBorder="1" applyAlignment="1">
      <alignment vertical="top" wrapText="1"/>
    </xf>
    <xf numFmtId="0" fontId="0" fillId="0" borderId="9" xfId="0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17" fillId="0" borderId="2" xfId="0" applyFont="1" applyBorder="1" applyAlignment="1">
      <alignment horizontal="center" vertical="center" wrapText="1"/>
    </xf>
    <xf numFmtId="2" fontId="16" fillId="2" borderId="2" xfId="0" applyNumberFormat="1" applyFont="1" applyFill="1" applyBorder="1" applyAlignment="1">
      <alignment vertical="center" wrapText="1"/>
    </xf>
    <xf numFmtId="2" fontId="14" fillId="2" borderId="2" xfId="0" applyNumberFormat="1" applyFont="1" applyFill="1" applyBorder="1" applyAlignment="1">
      <alignment vertical="center" wrapText="1"/>
    </xf>
    <xf numFmtId="2" fontId="17" fillId="2" borderId="2" xfId="0" applyNumberFormat="1" applyFont="1" applyFill="1" applyBorder="1" applyAlignment="1">
      <alignment vertical="center" wrapText="1"/>
    </xf>
    <xf numFmtId="2" fontId="15" fillId="2" borderId="2" xfId="0" applyNumberFormat="1" applyFont="1" applyFill="1" applyBorder="1" applyAlignment="1">
      <alignment vertical="center" wrapText="1"/>
    </xf>
    <xf numFmtId="2" fontId="17" fillId="2" borderId="7" xfId="0" applyNumberFormat="1" applyFont="1" applyFill="1" applyBorder="1" applyAlignment="1">
      <alignment vertical="center" wrapText="1"/>
    </xf>
    <xf numFmtId="0" fontId="14" fillId="6" borderId="2" xfId="0" applyFont="1" applyFill="1" applyBorder="1" applyAlignment="1">
      <alignment horizontal="center" vertical="center" wrapText="1"/>
    </xf>
    <xf numFmtId="2" fontId="16" fillId="6" borderId="2" xfId="0" applyNumberFormat="1" applyFont="1" applyFill="1" applyBorder="1" applyAlignment="1">
      <alignment vertical="center" wrapText="1"/>
    </xf>
    <xf numFmtId="2" fontId="14" fillId="6" borderId="2" xfId="0" applyNumberFormat="1" applyFont="1" applyFill="1" applyBorder="1" applyAlignment="1">
      <alignment vertical="center" wrapText="1"/>
    </xf>
    <xf numFmtId="0" fontId="15" fillId="6" borderId="2" xfId="0" applyFont="1" applyFill="1" applyBorder="1" applyAlignment="1">
      <alignment horizontal="center" vertical="center" wrapText="1"/>
    </xf>
    <xf numFmtId="2" fontId="17" fillId="6" borderId="2" xfId="0" applyNumberFormat="1" applyFont="1" applyFill="1" applyBorder="1" applyAlignment="1">
      <alignment vertical="center" wrapText="1"/>
    </xf>
    <xf numFmtId="2" fontId="15" fillId="6" borderId="2" xfId="0" applyNumberFormat="1" applyFont="1" applyFill="1" applyBorder="1" applyAlignment="1">
      <alignment vertical="center" wrapText="1"/>
    </xf>
    <xf numFmtId="0" fontId="6" fillId="6" borderId="2" xfId="2" applyFont="1" applyFill="1" applyBorder="1" applyAlignment="1">
      <alignment horizontal="center"/>
    </xf>
    <xf numFmtId="0" fontId="6" fillId="5" borderId="4" xfId="2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wrapText="1"/>
    </xf>
    <xf numFmtId="164" fontId="17" fillId="0" borderId="2" xfId="0" applyNumberFormat="1" applyFont="1" applyBorder="1" applyAlignment="1">
      <alignment vertical="center" wrapText="1"/>
    </xf>
    <xf numFmtId="4" fontId="16" fillId="0" borderId="3" xfId="0" applyNumberFormat="1" applyFont="1" applyBorder="1" applyAlignment="1">
      <alignment vertical="center" wrapText="1"/>
    </xf>
    <xf numFmtId="164" fontId="15" fillId="0" borderId="2" xfId="0" applyNumberFormat="1" applyFont="1" applyBorder="1" applyAlignment="1">
      <alignment vertical="center" wrapText="1"/>
    </xf>
    <xf numFmtId="4" fontId="16" fillId="6" borderId="2" xfId="0" applyNumberFormat="1" applyFont="1" applyFill="1" applyBorder="1" applyAlignment="1">
      <alignment vertical="center" wrapText="1"/>
    </xf>
    <xf numFmtId="4" fontId="17" fillId="0" borderId="2" xfId="0" applyNumberFormat="1" applyFont="1" applyBorder="1" applyAlignment="1">
      <alignment vertical="center" wrapText="1"/>
    </xf>
    <xf numFmtId="4" fontId="17" fillId="0" borderId="2" xfId="0" applyNumberFormat="1" applyFont="1" applyBorder="1" applyAlignment="1">
      <alignment wrapText="1"/>
    </xf>
    <xf numFmtId="164" fontId="16" fillId="0" borderId="2" xfId="0" applyNumberFormat="1" applyFont="1" applyBorder="1" applyAlignment="1">
      <alignment vertical="center" wrapText="1"/>
    </xf>
    <xf numFmtId="164" fontId="17" fillId="0" borderId="2" xfId="0" applyNumberFormat="1" applyFont="1" applyBorder="1" applyAlignment="1">
      <alignment wrapText="1"/>
    </xf>
    <xf numFmtId="49" fontId="17" fillId="0" borderId="2" xfId="0" applyNumberFormat="1" applyFont="1" applyBorder="1" applyAlignment="1">
      <alignment horizontal="center" vertical="center" wrapText="1"/>
    </xf>
    <xf numFmtId="0" fontId="21" fillId="0" borderId="7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center" wrapText="1"/>
    </xf>
    <xf numFmtId="49" fontId="15" fillId="6" borderId="2" xfId="0" applyNumberFormat="1" applyFont="1" applyFill="1" applyBorder="1" applyAlignment="1">
      <alignment horizontal="center" vertical="center" wrapText="1"/>
    </xf>
    <xf numFmtId="4" fontId="17" fillId="6" borderId="2" xfId="0" applyNumberFormat="1" applyFont="1" applyFill="1" applyBorder="1" applyAlignment="1">
      <alignment wrapText="1"/>
    </xf>
    <xf numFmtId="164" fontId="17" fillId="2" borderId="2" xfId="0" applyNumberFormat="1" applyFont="1" applyFill="1" applyBorder="1" applyAlignment="1">
      <alignment wrapText="1"/>
    </xf>
    <xf numFmtId="164" fontId="15" fillId="2" borderId="2" xfId="0" applyNumberFormat="1" applyFont="1" applyFill="1" applyBorder="1" applyAlignment="1">
      <alignment wrapText="1"/>
    </xf>
    <xf numFmtId="49" fontId="14" fillId="2" borderId="2" xfId="0" applyNumberFormat="1" applyFont="1" applyFill="1" applyBorder="1" applyAlignment="1">
      <alignment horizontal="center" vertical="center" wrapText="1"/>
    </xf>
    <xf numFmtId="4" fontId="17" fillId="2" borderId="2" xfId="0" applyNumberFormat="1" applyFont="1" applyFill="1" applyBorder="1" applyAlignment="1">
      <alignment wrapText="1"/>
    </xf>
    <xf numFmtId="4" fontId="14" fillId="2" borderId="2" xfId="0" applyNumberFormat="1" applyFont="1" applyFill="1" applyBorder="1" applyAlignment="1">
      <alignment wrapText="1"/>
    </xf>
    <xf numFmtId="4" fontId="15" fillId="2" borderId="2" xfId="0" applyNumberFormat="1" applyFont="1" applyFill="1" applyBorder="1" applyAlignment="1">
      <alignment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49" fontId="15" fillId="2" borderId="9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7" xfId="0" applyBorder="1" applyAlignment="1">
      <alignment horizontal="left" vertical="top" wrapText="1"/>
    </xf>
    <xf numFmtId="0" fontId="15" fillId="0" borderId="7" xfId="0" applyFont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wrapText="1"/>
    </xf>
    <xf numFmtId="164" fontId="15" fillId="6" borderId="2" xfId="0" applyNumberFormat="1" applyFont="1" applyFill="1" applyBorder="1" applyAlignment="1">
      <alignment wrapText="1"/>
    </xf>
    <xf numFmtId="4" fontId="14" fillId="6" borderId="3" xfId="0" applyNumberFormat="1" applyFont="1" applyFill="1" applyBorder="1" applyAlignment="1">
      <alignment vertical="center" wrapText="1"/>
    </xf>
    <xf numFmtId="164" fontId="14" fillId="2" borderId="3" xfId="0" applyNumberFormat="1" applyFont="1" applyFill="1" applyBorder="1" applyAlignment="1">
      <alignment vertical="center" wrapText="1"/>
    </xf>
    <xf numFmtId="4" fontId="14" fillId="2" borderId="2" xfId="0" applyNumberFormat="1" applyFont="1" applyFill="1" applyBorder="1" applyAlignment="1">
      <alignment vertical="center" wrapText="1"/>
    </xf>
    <xf numFmtId="164" fontId="15" fillId="2" borderId="2" xfId="0" applyNumberFormat="1" applyFont="1" applyFill="1" applyBorder="1" applyAlignment="1">
      <alignment vertical="center" wrapText="1"/>
    </xf>
    <xf numFmtId="0" fontId="14" fillId="6" borderId="9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49" fontId="15" fillId="6" borderId="9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4" fontId="7" fillId="5" borderId="2" xfId="2" applyNumberFormat="1" applyFont="1" applyFill="1" applyBorder="1" applyAlignment="1">
      <alignment wrapText="1"/>
    </xf>
    <xf numFmtId="4" fontId="7" fillId="0" borderId="2" xfId="2" applyNumberFormat="1" applyFont="1" applyFill="1" applyBorder="1" applyAlignment="1">
      <alignment wrapText="1"/>
    </xf>
    <xf numFmtId="4" fontId="7" fillId="3" borderId="2" xfId="2" applyNumberFormat="1" applyFont="1" applyFill="1" applyBorder="1" applyAlignment="1">
      <alignment wrapText="1"/>
    </xf>
    <xf numFmtId="4" fontId="10" fillId="0" borderId="2" xfId="4" applyNumberFormat="1" applyFont="1" applyFill="1" applyBorder="1" applyAlignment="1" applyProtection="1">
      <alignment shrinkToFit="1"/>
    </xf>
    <xf numFmtId="4" fontId="12" fillId="0" borderId="2" xfId="4" applyNumberFormat="1" applyFont="1" applyFill="1" applyBorder="1" applyAlignment="1" applyProtection="1">
      <alignment shrinkToFit="1"/>
    </xf>
    <xf numFmtId="4" fontId="10" fillId="3" borderId="2" xfId="4" applyNumberFormat="1" applyFont="1" applyFill="1" applyBorder="1" applyAlignment="1" applyProtection="1">
      <alignment shrinkToFit="1"/>
    </xf>
    <xf numFmtId="2" fontId="10" fillId="5" borderId="2" xfId="0" applyNumberFormat="1" applyFont="1" applyFill="1" applyBorder="1" applyAlignment="1">
      <alignment vertical="center" wrapText="1"/>
    </xf>
    <xf numFmtId="2" fontId="8" fillId="0" borderId="2" xfId="0" applyNumberFormat="1" applyFont="1" applyFill="1" applyBorder="1" applyAlignment="1">
      <alignment vertical="center" wrapText="1"/>
    </xf>
    <xf numFmtId="2" fontId="6" fillId="6" borderId="2" xfId="0" applyNumberFormat="1" applyFont="1" applyFill="1" applyBorder="1" applyAlignment="1">
      <alignment vertical="center" wrapText="1"/>
    </xf>
    <xf numFmtId="2" fontId="5" fillId="0" borderId="2" xfId="0" applyNumberFormat="1" applyFont="1" applyFill="1" applyBorder="1" applyAlignment="1">
      <alignment vertical="center" wrapText="1"/>
    </xf>
    <xf numFmtId="2" fontId="7" fillId="6" borderId="2" xfId="0" applyNumberFormat="1" applyFont="1" applyFill="1" applyBorder="1" applyAlignment="1">
      <alignment vertical="center" wrapText="1"/>
    </xf>
    <xf numFmtId="2" fontId="12" fillId="0" borderId="2" xfId="0" applyNumberFormat="1" applyFont="1" applyFill="1" applyBorder="1" applyAlignment="1">
      <alignment vertical="center" wrapText="1"/>
    </xf>
    <xf numFmtId="2" fontId="10" fillId="6" borderId="2" xfId="0" applyNumberFormat="1" applyFont="1" applyFill="1" applyBorder="1" applyAlignment="1">
      <alignment vertical="center" wrapText="1"/>
    </xf>
    <xf numFmtId="166" fontId="14" fillId="5" borderId="2" xfId="0" applyNumberFormat="1" applyFont="1" applyFill="1" applyBorder="1" applyAlignment="1">
      <alignment vertical="center" wrapText="1"/>
    </xf>
    <xf numFmtId="166" fontId="14" fillId="2" borderId="3" xfId="0" applyNumberFormat="1" applyFont="1" applyFill="1" applyBorder="1" applyAlignment="1">
      <alignment vertical="center" wrapText="1"/>
    </xf>
    <xf numFmtId="4" fontId="16" fillId="5" borderId="2" xfId="0" applyNumberFormat="1" applyFont="1" applyFill="1" applyBorder="1" applyAlignment="1">
      <alignment vertical="center" wrapText="1"/>
    </xf>
    <xf numFmtId="4" fontId="14" fillId="6" borderId="2" xfId="0" applyNumberFormat="1" applyFont="1" applyFill="1" applyBorder="1" applyAlignment="1">
      <alignment wrapText="1"/>
    </xf>
    <xf numFmtId="164" fontId="16" fillId="2" borderId="9" xfId="0" applyNumberFormat="1" applyFont="1" applyFill="1" applyBorder="1" applyAlignment="1">
      <alignment wrapText="1"/>
    </xf>
    <xf numFmtId="4" fontId="17" fillId="2" borderId="9" xfId="0" applyNumberFormat="1" applyFont="1" applyFill="1" applyBorder="1" applyAlignment="1">
      <alignment wrapText="1"/>
    </xf>
    <xf numFmtId="4" fontId="15" fillId="2" borderId="9" xfId="0" applyNumberFormat="1" applyFont="1" applyFill="1" applyBorder="1" applyAlignment="1">
      <alignment wrapText="1"/>
    </xf>
    <xf numFmtId="4" fontId="15" fillId="2" borderId="3" xfId="0" applyNumberFormat="1" applyFont="1" applyFill="1" applyBorder="1" applyAlignment="1">
      <alignment wrapText="1"/>
    </xf>
    <xf numFmtId="4" fontId="14" fillId="6" borderId="3" xfId="0" applyNumberFormat="1" applyFont="1" applyFill="1" applyBorder="1" applyAlignment="1">
      <alignment wrapText="1"/>
    </xf>
    <xf numFmtId="164" fontId="15" fillId="6" borderId="3" xfId="0" applyNumberFormat="1" applyFont="1" applyFill="1" applyBorder="1" applyAlignment="1">
      <alignment wrapText="1"/>
    </xf>
    <xf numFmtId="164" fontId="14" fillId="6" borderId="9" xfId="0" applyNumberFormat="1" applyFont="1" applyFill="1" applyBorder="1" applyAlignment="1">
      <alignment wrapText="1"/>
    </xf>
    <xf numFmtId="164" fontId="15" fillId="2" borderId="9" xfId="0" applyNumberFormat="1" applyFont="1" applyFill="1" applyBorder="1" applyAlignment="1">
      <alignment wrapText="1"/>
    </xf>
    <xf numFmtId="4" fontId="15" fillId="6" borderId="2" xfId="0" applyNumberFormat="1" applyFont="1" applyFill="1" applyBorder="1" applyAlignment="1">
      <alignment wrapText="1"/>
    </xf>
    <xf numFmtId="2" fontId="8" fillId="2" borderId="2" xfId="0" applyNumberFormat="1" applyFont="1" applyFill="1" applyBorder="1" applyAlignment="1">
      <alignment vertical="center" wrapText="1"/>
    </xf>
    <xf numFmtId="0" fontId="0" fillId="0" borderId="0" xfId="0" applyAlignment="1"/>
    <xf numFmtId="164" fontId="12" fillId="0" borderId="2" xfId="4" applyNumberFormat="1" applyFont="1" applyFill="1" applyBorder="1" applyAlignment="1" applyProtection="1">
      <alignment shrinkToFit="1"/>
    </xf>
    <xf numFmtId="4" fontId="7" fillId="6" borderId="2" xfId="2" applyNumberFormat="1" applyFont="1" applyFill="1" applyBorder="1" applyAlignment="1">
      <alignment wrapText="1"/>
    </xf>
    <xf numFmtId="4" fontId="5" fillId="0" borderId="2" xfId="2" applyNumberFormat="1" applyFont="1" applyFill="1" applyBorder="1" applyAlignment="1">
      <alignment wrapText="1"/>
    </xf>
    <xf numFmtId="4" fontId="7" fillId="0" borderId="4" xfId="2" applyNumberFormat="1" applyFont="1" applyFill="1" applyBorder="1" applyAlignment="1">
      <alignment wrapText="1"/>
    </xf>
    <xf numFmtId="4" fontId="12" fillId="0" borderId="2" xfId="4" applyNumberFormat="1" applyFont="1" applyFill="1" applyBorder="1" applyAlignment="1" applyProtection="1">
      <alignment vertical="top" shrinkToFit="1"/>
    </xf>
    <xf numFmtId="4" fontId="7" fillId="4" borderId="2" xfId="2" applyNumberFormat="1" applyFont="1" applyFill="1" applyBorder="1" applyAlignment="1">
      <alignment wrapText="1"/>
    </xf>
    <xf numFmtId="164" fontId="5" fillId="0" borderId="2" xfId="2" applyNumberFormat="1" applyFont="1" applyFill="1" applyBorder="1" applyAlignment="1">
      <alignment wrapText="1"/>
    </xf>
    <xf numFmtId="164" fontId="12" fillId="0" borderId="2" xfId="4" applyNumberFormat="1" applyFont="1" applyFill="1" applyBorder="1" applyAlignment="1" applyProtection="1">
      <alignment vertical="top" shrinkToFit="1"/>
    </xf>
    <xf numFmtId="4" fontId="12" fillId="0" borderId="2" xfId="5" applyNumberFormat="1" applyFont="1" applyFill="1" applyBorder="1" applyAlignment="1" applyProtection="1">
      <alignment shrinkToFit="1"/>
    </xf>
    <xf numFmtId="0" fontId="15" fillId="2" borderId="2" xfId="0" applyFont="1" applyFill="1" applyBorder="1" applyAlignment="1">
      <alignment wrapText="1"/>
    </xf>
    <xf numFmtId="165" fontId="15" fillId="2" borderId="2" xfId="0" applyNumberFormat="1" applyFont="1" applyFill="1" applyBorder="1" applyAlignment="1">
      <alignment wrapText="1"/>
    </xf>
    <xf numFmtId="165" fontId="15" fillId="6" borderId="2" xfId="0" applyNumberFormat="1" applyFont="1" applyFill="1" applyBorder="1" applyAlignment="1">
      <alignment wrapText="1"/>
    </xf>
    <xf numFmtId="0" fontId="8" fillId="2" borderId="2" xfId="0" applyFont="1" applyFill="1" applyBorder="1" applyAlignment="1">
      <alignment vertical="center"/>
    </xf>
    <xf numFmtId="0" fontId="25" fillId="2" borderId="2" xfId="0" applyFont="1" applyFill="1" applyBorder="1" applyAlignment="1">
      <alignment vertical="center"/>
    </xf>
    <xf numFmtId="0" fontId="24" fillId="2" borderId="2" xfId="0" applyFont="1" applyFill="1" applyBorder="1" applyAlignment="1">
      <alignment vertical="center"/>
    </xf>
    <xf numFmtId="165" fontId="8" fillId="2" borderId="2" xfId="0" applyNumberFormat="1" applyFont="1" applyFill="1" applyBorder="1" applyAlignment="1">
      <alignment vertical="center"/>
    </xf>
    <xf numFmtId="165" fontId="12" fillId="2" borderId="2" xfId="0" applyNumberFormat="1" applyFont="1" applyFill="1" applyBorder="1" applyAlignment="1">
      <alignment vertical="center" wrapText="1"/>
    </xf>
    <xf numFmtId="165" fontId="8" fillId="0" borderId="2" xfId="0" applyNumberFormat="1" applyFont="1" applyFill="1" applyBorder="1" applyAlignment="1">
      <alignment vertical="center"/>
    </xf>
    <xf numFmtId="165" fontId="6" fillId="6" borderId="2" xfId="0" applyNumberFormat="1" applyFont="1" applyFill="1" applyBorder="1" applyAlignment="1">
      <alignment vertical="center"/>
    </xf>
    <xf numFmtId="166" fontId="14" fillId="6" borderId="2" xfId="0" applyNumberFormat="1" applyFont="1" applyFill="1" applyBorder="1" applyAlignment="1">
      <alignment vertical="center" wrapText="1"/>
    </xf>
    <xf numFmtId="164" fontId="14" fillId="2" borderId="2" xfId="0" applyNumberFormat="1" applyFont="1" applyFill="1" applyBorder="1" applyAlignment="1">
      <alignment wrapText="1"/>
    </xf>
    <xf numFmtId="2" fontId="6" fillId="2" borderId="2" xfId="0" applyNumberFormat="1" applyFont="1" applyFill="1" applyBorder="1" applyAlignment="1">
      <alignment vertical="center"/>
    </xf>
    <xf numFmtId="2" fontId="8" fillId="2" borderId="2" xfId="0" applyNumberFormat="1" applyFont="1" applyFill="1" applyBorder="1" applyAlignment="1">
      <alignment vertical="center"/>
    </xf>
    <xf numFmtId="2" fontId="8" fillId="0" borderId="2" xfId="0" applyNumberFormat="1" applyFont="1" applyBorder="1" applyAlignment="1">
      <alignment vertical="center"/>
    </xf>
    <xf numFmtId="2" fontId="8" fillId="0" borderId="2" xfId="0" applyNumberFormat="1" applyFont="1" applyFill="1" applyBorder="1" applyAlignment="1">
      <alignment vertical="center"/>
    </xf>
    <xf numFmtId="166" fontId="14" fillId="2" borderId="2" xfId="0" applyNumberFormat="1" applyFont="1" applyFill="1" applyBorder="1" applyAlignment="1">
      <alignment vertical="center" wrapText="1"/>
    </xf>
    <xf numFmtId="164" fontId="17" fillId="2" borderId="9" xfId="0" applyNumberFormat="1" applyFont="1" applyFill="1" applyBorder="1" applyAlignment="1">
      <alignment wrapText="1"/>
    </xf>
    <xf numFmtId="2" fontId="25" fillId="2" borderId="2" xfId="0" applyNumberFormat="1" applyFont="1" applyFill="1" applyBorder="1" applyAlignment="1">
      <alignment vertical="center"/>
    </xf>
    <xf numFmtId="2" fontId="0" fillId="0" borderId="0" xfId="0" applyNumberFormat="1" applyAlignment="1">
      <alignment vertical="center"/>
    </xf>
    <xf numFmtId="0" fontId="25" fillId="6" borderId="2" xfId="0" applyFont="1" applyFill="1" applyBorder="1" applyAlignment="1">
      <alignment vertical="center"/>
    </xf>
    <xf numFmtId="0" fontId="6" fillId="6" borderId="2" xfId="0" applyFont="1" applyFill="1" applyBorder="1" applyAlignment="1">
      <alignment vertical="center"/>
    </xf>
    <xf numFmtId="0" fontId="24" fillId="6" borderId="2" xfId="0" applyFont="1" applyFill="1" applyBorder="1" applyAlignment="1">
      <alignment vertical="center"/>
    </xf>
    <xf numFmtId="2" fontId="8" fillId="6" borderId="2" xfId="0" applyNumberFormat="1" applyFont="1" applyFill="1" applyBorder="1" applyAlignment="1">
      <alignment vertical="center"/>
    </xf>
    <xf numFmtId="2" fontId="25" fillId="6" borderId="2" xfId="0" applyNumberFormat="1" applyFont="1" applyFill="1" applyBorder="1" applyAlignment="1">
      <alignment vertical="center"/>
    </xf>
    <xf numFmtId="2" fontId="6" fillId="6" borderId="2" xfId="0" applyNumberFormat="1" applyFont="1" applyFill="1" applyBorder="1" applyAlignment="1">
      <alignment vertical="center"/>
    </xf>
    <xf numFmtId="2" fontId="24" fillId="6" borderId="2" xfId="0" applyNumberFormat="1" applyFont="1" applyFill="1" applyBorder="1" applyAlignment="1">
      <alignment vertical="center"/>
    </xf>
    <xf numFmtId="164" fontId="15" fillId="6" borderId="9" xfId="0" applyNumberFormat="1" applyFont="1" applyFill="1" applyBorder="1" applyAlignment="1">
      <alignment wrapText="1"/>
    </xf>
    <xf numFmtId="0" fontId="6" fillId="6" borderId="2" xfId="0" applyFont="1" applyFill="1" applyBorder="1" applyAlignment="1">
      <alignment horizontal="center" wrapText="1"/>
    </xf>
    <xf numFmtId="164" fontId="14" fillId="6" borderId="2" xfId="0" applyNumberFormat="1" applyFont="1" applyFill="1" applyBorder="1" applyAlignment="1">
      <alignment wrapText="1"/>
    </xf>
    <xf numFmtId="164" fontId="14" fillId="6" borderId="3" xfId="0" applyNumberFormat="1" applyFont="1" applyFill="1" applyBorder="1" applyAlignment="1">
      <alignment wrapText="1"/>
    </xf>
    <xf numFmtId="164" fontId="17" fillId="6" borderId="2" xfId="0" applyNumberFormat="1" applyFont="1" applyFill="1" applyBorder="1" applyAlignment="1">
      <alignment vertical="center" wrapText="1"/>
    </xf>
    <xf numFmtId="164" fontId="17" fillId="5" borderId="2" xfId="0" applyNumberFormat="1" applyFont="1" applyFill="1" applyBorder="1" applyAlignment="1">
      <alignment vertical="center" wrapText="1"/>
    </xf>
    <xf numFmtId="165" fontId="6" fillId="5" borderId="2" xfId="0" applyNumberFormat="1" applyFont="1" applyFill="1" applyBorder="1" applyAlignment="1">
      <alignment vertical="center"/>
    </xf>
    <xf numFmtId="164" fontId="14" fillId="0" borderId="2" xfId="0" applyNumberFormat="1" applyFont="1" applyBorder="1" applyAlignment="1">
      <alignment horizontal="right" vertical="center" wrapText="1"/>
    </xf>
    <xf numFmtId="165" fontId="14" fillId="0" borderId="2" xfId="0" applyNumberFormat="1" applyFont="1" applyBorder="1" applyAlignment="1">
      <alignment vertical="center" wrapText="1"/>
    </xf>
    <xf numFmtId="165" fontId="14" fillId="0" borderId="17" xfId="0" applyNumberFormat="1" applyFont="1" applyBorder="1" applyAlignment="1">
      <alignment vertical="center" wrapText="1"/>
    </xf>
    <xf numFmtId="164" fontId="14" fillId="0" borderId="2" xfId="0" applyNumberFormat="1" applyFont="1" applyBorder="1" applyAlignment="1">
      <alignment vertical="center" wrapText="1"/>
    </xf>
    <xf numFmtId="164" fontId="15" fillId="0" borderId="17" xfId="0" applyNumberFormat="1" applyFont="1" applyBorder="1" applyAlignment="1">
      <alignment vertical="center" wrapText="1"/>
    </xf>
    <xf numFmtId="164" fontId="15" fillId="0" borderId="2" xfId="0" applyNumberFormat="1" applyFont="1" applyBorder="1" applyAlignment="1">
      <alignment horizontal="right" vertical="center" wrapText="1"/>
    </xf>
    <xf numFmtId="165" fontId="15" fillId="0" borderId="16" xfId="0" applyNumberFormat="1" applyFont="1" applyBorder="1" applyAlignment="1">
      <alignment vertical="center" wrapText="1"/>
    </xf>
    <xf numFmtId="165" fontId="15" fillId="0" borderId="2" xfId="0" applyNumberFormat="1" applyFont="1" applyBorder="1" applyAlignment="1">
      <alignment vertical="center" wrapText="1"/>
    </xf>
    <xf numFmtId="165" fontId="15" fillId="0" borderId="17" xfId="0" applyNumberFormat="1" applyFont="1" applyBorder="1" applyAlignment="1">
      <alignment vertical="center" wrapText="1"/>
    </xf>
    <xf numFmtId="165" fontId="15" fillId="0" borderId="2" xfId="0" applyNumberFormat="1" applyFont="1" applyBorder="1" applyAlignment="1">
      <alignment horizontal="right" vertical="center" wrapText="1"/>
    </xf>
    <xf numFmtId="0" fontId="15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wrapText="1"/>
    </xf>
    <xf numFmtId="164" fontId="15" fillId="0" borderId="2" xfId="0" applyNumberFormat="1" applyFont="1" applyBorder="1" applyAlignment="1">
      <alignment wrapText="1"/>
    </xf>
    <xf numFmtId="165" fontId="15" fillId="0" borderId="2" xfId="0" applyNumberFormat="1" applyFont="1" applyBorder="1" applyAlignment="1">
      <alignment wrapText="1"/>
    </xf>
    <xf numFmtId="0" fontId="15" fillId="0" borderId="17" xfId="0" applyFont="1" applyBorder="1" applyAlignment="1">
      <alignment wrapText="1"/>
    </xf>
    <xf numFmtId="165" fontId="15" fillId="0" borderId="17" xfId="0" applyNumberFormat="1" applyFont="1" applyBorder="1" applyAlignment="1">
      <alignment wrapText="1"/>
    </xf>
    <xf numFmtId="0" fontId="6" fillId="5" borderId="2" xfId="0" applyFont="1" applyFill="1" applyBorder="1" applyAlignment="1">
      <alignment horizontal="center" wrapText="1"/>
    </xf>
    <xf numFmtId="2" fontId="6" fillId="5" borderId="2" xfId="0" applyNumberFormat="1" applyFont="1" applyFill="1" applyBorder="1" applyAlignment="1">
      <alignment vertical="center" wrapText="1"/>
    </xf>
    <xf numFmtId="2" fontId="6" fillId="5" borderId="2" xfId="0" applyNumberFormat="1" applyFont="1" applyFill="1" applyBorder="1" applyAlignment="1">
      <alignment vertical="center"/>
    </xf>
    <xf numFmtId="164" fontId="14" fillId="6" borderId="2" xfId="0" applyNumberFormat="1" applyFont="1" applyFill="1" applyBorder="1" applyAlignment="1">
      <alignment vertical="center" wrapText="1"/>
    </xf>
    <xf numFmtId="165" fontId="14" fillId="6" borderId="17" xfId="0" applyNumberFormat="1" applyFont="1" applyFill="1" applyBorder="1" applyAlignment="1">
      <alignment vertical="center" wrapText="1"/>
    </xf>
    <xf numFmtId="164" fontId="15" fillId="6" borderId="2" xfId="0" applyNumberFormat="1" applyFont="1" applyFill="1" applyBorder="1" applyAlignment="1">
      <alignment vertical="center" wrapText="1"/>
    </xf>
    <xf numFmtId="164" fontId="15" fillId="6" borderId="17" xfId="0" applyNumberFormat="1" applyFont="1" applyFill="1" applyBorder="1" applyAlignment="1">
      <alignment vertical="center" wrapText="1"/>
    </xf>
    <xf numFmtId="165" fontId="15" fillId="6" borderId="17" xfId="0" applyNumberFormat="1" applyFont="1" applyFill="1" applyBorder="1" applyAlignment="1">
      <alignment wrapText="1"/>
    </xf>
    <xf numFmtId="165" fontId="15" fillId="6" borderId="16" xfId="0" applyNumberFormat="1" applyFont="1" applyFill="1" applyBorder="1" applyAlignment="1">
      <alignment vertical="center" wrapText="1"/>
    </xf>
    <xf numFmtId="165" fontId="15" fillId="6" borderId="2" xfId="0" applyNumberFormat="1" applyFont="1" applyFill="1" applyBorder="1" applyAlignment="1">
      <alignment vertical="center" wrapText="1"/>
    </xf>
    <xf numFmtId="165" fontId="15" fillId="6" borderId="17" xfId="0" applyNumberFormat="1" applyFont="1" applyFill="1" applyBorder="1" applyAlignment="1">
      <alignment vertical="center" wrapText="1"/>
    </xf>
    <xf numFmtId="164" fontId="15" fillId="6" borderId="2" xfId="0" applyNumberFormat="1" applyFont="1" applyFill="1" applyBorder="1" applyAlignment="1">
      <alignment horizontal="right" vertical="center" wrapText="1"/>
    </xf>
    <xf numFmtId="164" fontId="14" fillId="6" borderId="2" xfId="0" applyNumberFormat="1" applyFont="1" applyFill="1" applyBorder="1" applyAlignment="1">
      <alignment horizontal="right" vertical="center" wrapText="1"/>
    </xf>
    <xf numFmtId="165" fontId="26" fillId="2" borderId="17" xfId="0" applyNumberFormat="1" applyFont="1" applyFill="1" applyBorder="1" applyAlignment="1">
      <alignment vertical="center" wrapText="1"/>
    </xf>
    <xf numFmtId="0" fontId="0" fillId="0" borderId="0" xfId="0" applyFont="1" applyAlignment="1"/>
    <xf numFmtId="0" fontId="30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vertical="center" wrapText="1"/>
    </xf>
    <xf numFmtId="0" fontId="29" fillId="0" borderId="0" xfId="0" applyFont="1"/>
    <xf numFmtId="0" fontId="29" fillId="0" borderId="0" xfId="0" applyFont="1" applyAlignment="1"/>
    <xf numFmtId="0" fontId="3" fillId="2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right"/>
    </xf>
    <xf numFmtId="4" fontId="7" fillId="5" borderId="2" xfId="2" applyNumberFormat="1" applyFont="1" applyFill="1" applyBorder="1" applyAlignment="1">
      <alignment horizontal="right" wrapText="1"/>
    </xf>
    <xf numFmtId="4" fontId="7" fillId="0" borderId="2" xfId="2" applyNumberFormat="1" applyFont="1" applyFill="1" applyBorder="1" applyAlignment="1">
      <alignment horizontal="right" wrapText="1"/>
    </xf>
    <xf numFmtId="4" fontId="7" fillId="3" borderId="2" xfId="2" applyNumberFormat="1" applyFont="1" applyFill="1" applyBorder="1" applyAlignment="1">
      <alignment horizontal="right" wrapText="1"/>
    </xf>
    <xf numFmtId="4" fontId="10" fillId="0" borderId="2" xfId="4" applyNumberFormat="1" applyFont="1" applyFill="1" applyBorder="1" applyAlignment="1" applyProtection="1">
      <alignment horizontal="right" shrinkToFit="1"/>
    </xf>
    <xf numFmtId="4" fontId="12" fillId="0" borderId="2" xfId="4" applyNumberFormat="1" applyFont="1" applyFill="1" applyBorder="1" applyAlignment="1" applyProtection="1">
      <alignment horizontal="right" shrinkToFit="1"/>
    </xf>
    <xf numFmtId="4" fontId="10" fillId="3" borderId="2" xfId="4" applyNumberFormat="1" applyFont="1" applyFill="1" applyBorder="1" applyAlignment="1" applyProtection="1">
      <alignment horizontal="right" shrinkToFit="1"/>
    </xf>
    <xf numFmtId="4" fontId="10" fillId="6" borderId="2" xfId="4" applyNumberFormat="1" applyFont="1" applyFill="1" applyBorder="1" applyAlignment="1" applyProtection="1">
      <alignment horizontal="right" shrinkToFit="1"/>
    </xf>
    <xf numFmtId="4" fontId="10" fillId="4" borderId="2" xfId="4" applyNumberFormat="1" applyFont="1" applyFill="1" applyBorder="1" applyAlignment="1" applyProtection="1">
      <alignment horizontal="right" shrinkToFit="1"/>
    </xf>
    <xf numFmtId="2" fontId="10" fillId="5" borderId="2" xfId="0" applyNumberFormat="1" applyFont="1" applyFill="1" applyBorder="1" applyAlignment="1">
      <alignment horizontal="right" vertical="center" wrapText="1"/>
    </xf>
    <xf numFmtId="2" fontId="8" fillId="0" borderId="2" xfId="0" applyNumberFormat="1" applyFont="1" applyFill="1" applyBorder="1" applyAlignment="1">
      <alignment horizontal="right" vertical="center" wrapText="1"/>
    </xf>
    <xf numFmtId="2" fontId="6" fillId="6" borderId="2" xfId="0" applyNumberFormat="1" applyFont="1" applyFill="1" applyBorder="1" applyAlignment="1">
      <alignment horizontal="right" vertical="center" wrapText="1"/>
    </xf>
    <xf numFmtId="2" fontId="5" fillId="0" borderId="2" xfId="0" applyNumberFormat="1" applyFont="1" applyFill="1" applyBorder="1" applyAlignment="1">
      <alignment horizontal="right" vertical="center" wrapText="1"/>
    </xf>
    <xf numFmtId="2" fontId="7" fillId="6" borderId="2" xfId="0" applyNumberFormat="1" applyFont="1" applyFill="1" applyBorder="1" applyAlignment="1">
      <alignment horizontal="right" vertical="center" wrapText="1"/>
    </xf>
    <xf numFmtId="2" fontId="12" fillId="0" borderId="2" xfId="0" applyNumberFormat="1" applyFont="1" applyFill="1" applyBorder="1" applyAlignment="1">
      <alignment horizontal="right" vertical="center" wrapText="1"/>
    </xf>
    <xf numFmtId="2" fontId="10" fillId="6" borderId="2" xfId="0" applyNumberFormat="1" applyFont="1" applyFill="1" applyBorder="1" applyAlignment="1">
      <alignment horizontal="right" vertical="center" wrapText="1"/>
    </xf>
    <xf numFmtId="166" fontId="14" fillId="5" borderId="2" xfId="0" applyNumberFormat="1" applyFont="1" applyFill="1" applyBorder="1" applyAlignment="1">
      <alignment horizontal="right" vertical="center" wrapText="1"/>
    </xf>
    <xf numFmtId="166" fontId="14" fillId="2" borderId="3" xfId="0" applyNumberFormat="1" applyFont="1" applyFill="1" applyBorder="1" applyAlignment="1">
      <alignment horizontal="right" vertical="center" wrapText="1"/>
    </xf>
    <xf numFmtId="2" fontId="14" fillId="0" borderId="2" xfId="0" applyNumberFormat="1" applyFont="1" applyFill="1" applyBorder="1" applyAlignment="1">
      <alignment horizontal="right" vertical="center" wrapText="1"/>
    </xf>
    <xf numFmtId="2" fontId="15" fillId="0" borderId="2" xfId="0" applyNumberFormat="1" applyFont="1" applyFill="1" applyBorder="1" applyAlignment="1">
      <alignment horizontal="right" vertical="center" wrapText="1"/>
    </xf>
    <xf numFmtId="2" fontId="16" fillId="2" borderId="2" xfId="0" applyNumberFormat="1" applyFont="1" applyFill="1" applyBorder="1" applyAlignment="1">
      <alignment horizontal="right" vertical="center" wrapText="1"/>
    </xf>
    <xf numFmtId="2" fontId="16" fillId="6" borderId="2" xfId="0" applyNumberFormat="1" applyFont="1" applyFill="1" applyBorder="1" applyAlignment="1">
      <alignment horizontal="right" vertical="center" wrapText="1"/>
    </xf>
    <xf numFmtId="2" fontId="17" fillId="2" borderId="2" xfId="0" applyNumberFormat="1" applyFont="1" applyFill="1" applyBorder="1" applyAlignment="1">
      <alignment horizontal="right" vertical="center" wrapText="1"/>
    </xf>
    <xf numFmtId="2" fontId="17" fillId="6" borderId="2" xfId="0" applyNumberFormat="1" applyFont="1" applyFill="1" applyBorder="1" applyAlignment="1">
      <alignment horizontal="right" vertical="center" wrapText="1"/>
    </xf>
    <xf numFmtId="2" fontId="17" fillId="0" borderId="2" xfId="0" applyNumberFormat="1" applyFont="1" applyFill="1" applyBorder="1" applyAlignment="1">
      <alignment horizontal="right" vertical="center" wrapText="1"/>
    </xf>
    <xf numFmtId="2" fontId="15" fillId="6" borderId="2" xfId="0" applyNumberFormat="1" applyFont="1" applyFill="1" applyBorder="1" applyAlignment="1">
      <alignment horizontal="right" vertical="center" wrapText="1"/>
    </xf>
    <xf numFmtId="2" fontId="14" fillId="2" borderId="2" xfId="0" applyNumberFormat="1" applyFont="1" applyFill="1" applyBorder="1" applyAlignment="1">
      <alignment horizontal="right" vertical="center" wrapText="1"/>
    </xf>
    <xf numFmtId="2" fontId="14" fillId="6" borderId="2" xfId="0" applyNumberFormat="1" applyFont="1" applyFill="1" applyBorder="1" applyAlignment="1">
      <alignment horizontal="right" vertical="center" wrapText="1"/>
    </xf>
    <xf numFmtId="2" fontId="15" fillId="2" borderId="2" xfId="0" applyNumberFormat="1" applyFont="1" applyFill="1" applyBorder="1" applyAlignment="1">
      <alignment horizontal="right" vertical="center" wrapText="1"/>
    </xf>
    <xf numFmtId="2" fontId="15" fillId="2" borderId="7" xfId="0" applyNumberFormat="1" applyFont="1" applyFill="1" applyBorder="1" applyAlignment="1">
      <alignment horizontal="right" vertical="center" wrapText="1"/>
    </xf>
    <xf numFmtId="2" fontId="17" fillId="0" borderId="2" xfId="0" applyNumberFormat="1" applyFont="1" applyBorder="1" applyAlignment="1">
      <alignment horizontal="right" vertical="center" wrapText="1"/>
    </xf>
    <xf numFmtId="4" fontId="16" fillId="5" borderId="2" xfId="0" applyNumberFormat="1" applyFont="1" applyFill="1" applyBorder="1" applyAlignment="1">
      <alignment horizontal="right" vertical="center" wrapText="1"/>
    </xf>
    <xf numFmtId="4" fontId="16" fillId="0" borderId="3" xfId="0" applyNumberFormat="1" applyFont="1" applyBorder="1" applyAlignment="1">
      <alignment horizontal="right" vertical="center" wrapText="1"/>
    </xf>
    <xf numFmtId="4" fontId="16" fillId="6" borderId="2" xfId="0" applyNumberFormat="1" applyFont="1" applyFill="1" applyBorder="1" applyAlignment="1">
      <alignment horizontal="right" vertical="center" wrapText="1"/>
    </xf>
    <xf numFmtId="4" fontId="17" fillId="0" borderId="2" xfId="0" applyNumberFormat="1" applyFont="1" applyBorder="1" applyAlignment="1">
      <alignment horizontal="right" vertical="center" wrapText="1"/>
    </xf>
    <xf numFmtId="4" fontId="16" fillId="6" borderId="2" xfId="0" applyNumberFormat="1" applyFont="1" applyFill="1" applyBorder="1" applyAlignment="1">
      <alignment horizontal="right" wrapText="1"/>
    </xf>
    <xf numFmtId="4" fontId="16" fillId="2" borderId="2" xfId="0" applyNumberFormat="1" applyFont="1" applyFill="1" applyBorder="1" applyAlignment="1">
      <alignment horizontal="right" wrapText="1"/>
    </xf>
    <xf numFmtId="4" fontId="14" fillId="2" borderId="2" xfId="0" applyNumberFormat="1" applyFont="1" applyFill="1" applyBorder="1" applyAlignment="1">
      <alignment horizontal="right" wrapText="1"/>
    </xf>
    <xf numFmtId="4" fontId="14" fillId="6" borderId="2" xfId="0" applyNumberFormat="1" applyFont="1" applyFill="1" applyBorder="1" applyAlignment="1">
      <alignment horizontal="right" wrapText="1"/>
    </xf>
    <xf numFmtId="164" fontId="16" fillId="2" borderId="9" xfId="0" applyNumberFormat="1" applyFont="1" applyFill="1" applyBorder="1" applyAlignment="1">
      <alignment horizontal="right" wrapText="1"/>
    </xf>
    <xf numFmtId="4" fontId="17" fillId="2" borderId="9" xfId="0" applyNumberFormat="1" applyFont="1" applyFill="1" applyBorder="1" applyAlignment="1">
      <alignment horizontal="right" wrapText="1"/>
    </xf>
    <xf numFmtId="4" fontId="15" fillId="2" borderId="9" xfId="0" applyNumberFormat="1" applyFont="1" applyFill="1" applyBorder="1" applyAlignment="1">
      <alignment horizontal="right" wrapText="1"/>
    </xf>
    <xf numFmtId="4" fontId="15" fillId="2" borderId="2" xfId="0" applyNumberFormat="1" applyFont="1" applyFill="1" applyBorder="1" applyAlignment="1">
      <alignment horizontal="right" wrapText="1"/>
    </xf>
    <xf numFmtId="4" fontId="15" fillId="2" borderId="3" xfId="0" applyNumberFormat="1" applyFont="1" applyFill="1" applyBorder="1" applyAlignment="1">
      <alignment horizontal="right" wrapText="1"/>
    </xf>
    <xf numFmtId="4" fontId="14" fillId="6" borderId="3" xfId="0" applyNumberFormat="1" applyFont="1" applyFill="1" applyBorder="1" applyAlignment="1">
      <alignment horizontal="right" wrapText="1"/>
    </xf>
    <xf numFmtId="164" fontId="15" fillId="6" borderId="3" xfId="0" applyNumberFormat="1" applyFont="1" applyFill="1" applyBorder="1" applyAlignment="1">
      <alignment horizontal="right" wrapText="1"/>
    </xf>
    <xf numFmtId="164" fontId="15" fillId="2" borderId="2" xfId="0" applyNumberFormat="1" applyFont="1" applyFill="1" applyBorder="1" applyAlignment="1">
      <alignment horizontal="right" wrapText="1"/>
    </xf>
    <xf numFmtId="164" fontId="15" fillId="2" borderId="3" xfId="0" applyNumberFormat="1" applyFont="1" applyFill="1" applyBorder="1" applyAlignment="1">
      <alignment horizontal="right" wrapText="1"/>
    </xf>
    <xf numFmtId="164" fontId="15" fillId="6" borderId="2" xfId="0" applyNumberFormat="1" applyFont="1" applyFill="1" applyBorder="1" applyAlignment="1">
      <alignment horizontal="right" wrapText="1"/>
    </xf>
    <xf numFmtId="4" fontId="14" fillId="6" borderId="3" xfId="0" applyNumberFormat="1" applyFont="1" applyFill="1" applyBorder="1" applyAlignment="1">
      <alignment horizontal="right" vertical="center" wrapText="1"/>
    </xf>
    <xf numFmtId="4" fontId="14" fillId="2" borderId="2" xfId="0" applyNumberFormat="1" applyFont="1" applyFill="1" applyBorder="1" applyAlignment="1">
      <alignment horizontal="right" vertical="center" wrapText="1"/>
    </xf>
    <xf numFmtId="164" fontId="14" fillId="6" borderId="9" xfId="0" applyNumberFormat="1" applyFont="1" applyFill="1" applyBorder="1" applyAlignment="1">
      <alignment horizontal="right" wrapText="1"/>
    </xf>
    <xf numFmtId="164" fontId="15" fillId="2" borderId="9" xfId="0" applyNumberFormat="1" applyFont="1" applyFill="1" applyBorder="1" applyAlignment="1">
      <alignment horizontal="right" wrapText="1"/>
    </xf>
    <xf numFmtId="4" fontId="15" fillId="6" borderId="2" xfId="0" applyNumberFormat="1" applyFont="1" applyFill="1" applyBorder="1" applyAlignment="1">
      <alignment horizontal="right" wrapText="1"/>
    </xf>
    <xf numFmtId="2" fontId="6" fillId="5" borderId="2" xfId="0" applyNumberFormat="1" applyFont="1" applyFill="1" applyBorder="1" applyAlignment="1">
      <alignment horizontal="righ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2" fontId="25" fillId="2" borderId="2" xfId="0" applyNumberFormat="1" applyFont="1" applyFill="1" applyBorder="1" applyAlignment="1">
      <alignment horizontal="right" vertical="center"/>
    </xf>
    <xf numFmtId="2" fontId="8" fillId="2" borderId="2" xfId="0" applyNumberFormat="1" applyFont="1" applyFill="1" applyBorder="1" applyAlignment="1">
      <alignment horizontal="right" vertical="center" wrapText="1"/>
    </xf>
    <xf numFmtId="2" fontId="8" fillId="6" borderId="2" xfId="0" applyNumberFormat="1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/>
    </xf>
    <xf numFmtId="0" fontId="0" fillId="0" borderId="0" xfId="0" applyAlignment="1">
      <alignment horizontal="right"/>
    </xf>
    <xf numFmtId="164" fontId="12" fillId="0" borderId="2" xfId="4" applyNumberFormat="1" applyFont="1" applyFill="1" applyBorder="1" applyAlignment="1" applyProtection="1">
      <alignment horizontal="right" shrinkToFit="1"/>
    </xf>
    <xf numFmtId="4" fontId="6" fillId="0" borderId="2" xfId="2" applyNumberFormat="1" applyFont="1" applyFill="1" applyBorder="1" applyAlignment="1">
      <alignment horizontal="right"/>
    </xf>
    <xf numFmtId="4" fontId="8" fillId="0" borderId="2" xfId="2" applyNumberFormat="1" applyFont="1" applyFill="1" applyBorder="1" applyAlignment="1">
      <alignment horizontal="right"/>
    </xf>
    <xf numFmtId="4" fontId="7" fillId="6" borderId="2" xfId="2" applyNumberFormat="1" applyFont="1" applyFill="1" applyBorder="1" applyAlignment="1">
      <alignment horizontal="right" wrapText="1"/>
    </xf>
    <xf numFmtId="4" fontId="5" fillId="0" borderId="2" xfId="2" applyNumberFormat="1" applyFont="1" applyFill="1" applyBorder="1" applyAlignment="1">
      <alignment horizontal="right" wrapText="1"/>
    </xf>
    <xf numFmtId="4" fontId="7" fillId="0" borderId="4" xfId="2" applyNumberFormat="1" applyFont="1" applyFill="1" applyBorder="1" applyAlignment="1">
      <alignment horizontal="right" wrapText="1"/>
    </xf>
    <xf numFmtId="164" fontId="8" fillId="0" borderId="2" xfId="2" applyNumberFormat="1" applyFont="1" applyFill="1" applyBorder="1" applyAlignment="1">
      <alignment horizontal="right"/>
    </xf>
    <xf numFmtId="4" fontId="12" fillId="0" borderId="2" xfId="4" applyNumberFormat="1" applyFont="1" applyFill="1" applyBorder="1" applyAlignment="1" applyProtection="1">
      <alignment horizontal="right" vertical="top" shrinkToFit="1"/>
    </xf>
    <xf numFmtId="4" fontId="7" fillId="4" borderId="2" xfId="2" applyNumberFormat="1" applyFont="1" applyFill="1" applyBorder="1" applyAlignment="1">
      <alignment horizontal="right" wrapText="1"/>
    </xf>
    <xf numFmtId="164" fontId="5" fillId="0" borderId="2" xfId="2" applyNumberFormat="1" applyFont="1" applyFill="1" applyBorder="1" applyAlignment="1">
      <alignment horizontal="right" wrapText="1"/>
    </xf>
    <xf numFmtId="164" fontId="12" fillId="0" borderId="2" xfId="4" applyNumberFormat="1" applyFont="1" applyFill="1" applyBorder="1" applyAlignment="1" applyProtection="1">
      <alignment horizontal="right" vertical="top" shrinkToFit="1"/>
    </xf>
    <xf numFmtId="164" fontId="21" fillId="0" borderId="2" xfId="0" applyNumberFormat="1" applyFont="1" applyBorder="1" applyAlignment="1">
      <alignment horizontal="right" vertical="center" wrapText="1"/>
    </xf>
    <xf numFmtId="164" fontId="17" fillId="0" borderId="2" xfId="0" applyNumberFormat="1" applyFont="1" applyBorder="1" applyAlignment="1">
      <alignment horizontal="right" vertical="center" wrapText="1"/>
    </xf>
    <xf numFmtId="4" fontId="12" fillId="0" borderId="2" xfId="5" applyNumberFormat="1" applyFont="1" applyFill="1" applyBorder="1" applyAlignment="1" applyProtection="1">
      <alignment horizontal="right" shrinkToFit="1"/>
    </xf>
    <xf numFmtId="164" fontId="12" fillId="0" borderId="2" xfId="5" applyNumberFormat="1" applyFont="1" applyFill="1" applyBorder="1" applyAlignment="1" applyProtection="1">
      <alignment horizontal="right" shrinkToFit="1"/>
    </xf>
    <xf numFmtId="4" fontId="12" fillId="0" borderId="2" xfId="5" applyNumberFormat="1" applyFont="1" applyFill="1" applyBorder="1" applyAlignment="1" applyProtection="1">
      <alignment horizontal="right" vertical="top" shrinkToFit="1"/>
    </xf>
    <xf numFmtId="164" fontId="12" fillId="0" borderId="2" xfId="5" applyNumberFormat="1" applyFont="1" applyFill="1" applyBorder="1" applyAlignment="1" applyProtection="1">
      <alignment horizontal="right" vertical="top" shrinkToFit="1"/>
    </xf>
    <xf numFmtId="2" fontId="14" fillId="0" borderId="2" xfId="0" applyNumberFormat="1" applyFont="1" applyBorder="1" applyAlignment="1">
      <alignment horizontal="right" vertical="center" wrapText="1"/>
    </xf>
    <xf numFmtId="2" fontId="15" fillId="0" borderId="2" xfId="0" applyNumberFormat="1" applyFont="1" applyBorder="1" applyAlignment="1">
      <alignment horizontal="right" vertical="center" wrapText="1"/>
    </xf>
    <xf numFmtId="2" fontId="17" fillId="2" borderId="7" xfId="0" applyNumberFormat="1" applyFont="1" applyFill="1" applyBorder="1" applyAlignment="1">
      <alignment horizontal="right" vertical="center" wrapText="1"/>
    </xf>
    <xf numFmtId="4" fontId="17" fillId="0" borderId="2" xfId="0" applyNumberFormat="1" applyFont="1" applyBorder="1" applyAlignment="1">
      <alignment horizontal="right" wrapText="1"/>
    </xf>
    <xf numFmtId="4" fontId="17" fillId="6" borderId="2" xfId="0" applyNumberFormat="1" applyFont="1" applyFill="1" applyBorder="1" applyAlignment="1">
      <alignment horizontal="right" wrapText="1"/>
    </xf>
    <xf numFmtId="4" fontId="17" fillId="2" borderId="2" xfId="0" applyNumberFormat="1" applyFont="1" applyFill="1" applyBorder="1" applyAlignment="1">
      <alignment horizontal="right" wrapText="1"/>
    </xf>
    <xf numFmtId="0" fontId="15" fillId="2" borderId="2" xfId="0" applyFont="1" applyFill="1" applyBorder="1" applyAlignment="1">
      <alignment horizontal="right" wrapText="1"/>
    </xf>
    <xf numFmtId="165" fontId="15" fillId="2" borderId="2" xfId="0" applyNumberFormat="1" applyFont="1" applyFill="1" applyBorder="1" applyAlignment="1">
      <alignment horizontal="right" wrapText="1"/>
    </xf>
    <xf numFmtId="165" fontId="15" fillId="6" borderId="2" xfId="0" applyNumberFormat="1" applyFont="1" applyFill="1" applyBorder="1" applyAlignment="1">
      <alignment horizontal="right" wrapText="1"/>
    </xf>
    <xf numFmtId="0" fontId="8" fillId="2" borderId="2" xfId="0" applyFont="1" applyFill="1" applyBorder="1" applyAlignment="1">
      <alignment horizontal="right" vertical="center"/>
    </xf>
    <xf numFmtId="0" fontId="6" fillId="6" borderId="2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0" fontId="8" fillId="6" borderId="2" xfId="0" applyFont="1" applyFill="1" applyBorder="1" applyAlignment="1">
      <alignment horizontal="right" vertical="center"/>
    </xf>
    <xf numFmtId="0" fontId="25" fillId="2" borderId="2" xfId="0" applyFont="1" applyFill="1" applyBorder="1" applyAlignment="1">
      <alignment horizontal="right" vertical="center"/>
    </xf>
    <xf numFmtId="0" fontId="24" fillId="6" borderId="2" xfId="0" applyFont="1" applyFill="1" applyBorder="1" applyAlignment="1">
      <alignment horizontal="right" vertical="center"/>
    </xf>
    <xf numFmtId="0" fontId="24" fillId="2" borderId="2" xfId="0" applyFont="1" applyFill="1" applyBorder="1" applyAlignment="1">
      <alignment horizontal="right" vertical="center"/>
    </xf>
    <xf numFmtId="0" fontId="25" fillId="6" borderId="2" xfId="0" applyFont="1" applyFill="1" applyBorder="1" applyAlignment="1">
      <alignment horizontal="right" vertical="center"/>
    </xf>
    <xf numFmtId="2" fontId="6" fillId="5" borderId="5" xfId="0" applyNumberFormat="1" applyFont="1" applyFill="1" applyBorder="1" applyAlignment="1">
      <alignment horizontal="right" vertical="center"/>
    </xf>
    <xf numFmtId="2" fontId="6" fillId="0" borderId="5" xfId="0" applyNumberFormat="1" applyFont="1" applyBorder="1" applyAlignment="1">
      <alignment horizontal="right"/>
    </xf>
    <xf numFmtId="2" fontId="6" fillId="0" borderId="5" xfId="0" applyNumberFormat="1" applyFont="1" applyFill="1" applyBorder="1" applyAlignment="1">
      <alignment horizontal="right"/>
    </xf>
    <xf numFmtId="2" fontId="6" fillId="6" borderId="5" xfId="0" applyNumberFormat="1" applyFont="1" applyFill="1" applyBorder="1" applyAlignment="1">
      <alignment horizontal="right"/>
    </xf>
    <xf numFmtId="165" fontId="6" fillId="5" borderId="2" xfId="0" applyNumberFormat="1" applyFont="1" applyFill="1" applyBorder="1" applyAlignment="1">
      <alignment horizontal="right" vertical="center"/>
    </xf>
    <xf numFmtId="165" fontId="8" fillId="2" borderId="2" xfId="0" applyNumberFormat="1" applyFont="1" applyFill="1" applyBorder="1" applyAlignment="1">
      <alignment horizontal="right" vertical="center"/>
    </xf>
    <xf numFmtId="165" fontId="12" fillId="2" borderId="2" xfId="0" applyNumberFormat="1" applyFont="1" applyFill="1" applyBorder="1" applyAlignment="1">
      <alignment horizontal="right" vertical="center" wrapText="1"/>
    </xf>
    <xf numFmtId="165" fontId="6" fillId="6" borderId="2" xfId="0" applyNumberFormat="1" applyFont="1" applyFill="1" applyBorder="1" applyAlignment="1">
      <alignment horizontal="right" vertical="center"/>
    </xf>
    <xf numFmtId="165" fontId="8" fillId="0" borderId="2" xfId="0" applyNumberFormat="1" applyFont="1" applyFill="1" applyBorder="1" applyAlignment="1">
      <alignment horizontal="right" vertical="center"/>
    </xf>
    <xf numFmtId="166" fontId="14" fillId="0" borderId="2" xfId="0" applyNumberFormat="1" applyFont="1" applyBorder="1" applyAlignment="1">
      <alignment horizontal="right" vertical="center" wrapText="1"/>
    </xf>
    <xf numFmtId="166" fontId="14" fillId="6" borderId="2" xfId="0" applyNumberFormat="1" applyFont="1" applyFill="1" applyBorder="1" applyAlignment="1">
      <alignment horizontal="right" vertical="center" wrapText="1"/>
    </xf>
    <xf numFmtId="164" fontId="17" fillId="5" borderId="2" xfId="0" applyNumberFormat="1" applyFont="1" applyFill="1" applyBorder="1" applyAlignment="1">
      <alignment horizontal="right" vertical="center" wrapText="1"/>
    </xf>
    <xf numFmtId="164" fontId="17" fillId="6" borderId="2" xfId="0" applyNumberFormat="1" applyFont="1" applyFill="1" applyBorder="1" applyAlignment="1">
      <alignment horizontal="right" vertical="center" wrapText="1"/>
    </xf>
    <xf numFmtId="164" fontId="17" fillId="0" borderId="2" xfId="0" applyNumberFormat="1" applyFont="1" applyBorder="1" applyAlignment="1">
      <alignment horizontal="right" wrapText="1"/>
    </xf>
    <xf numFmtId="164" fontId="17" fillId="6" borderId="2" xfId="0" applyNumberFormat="1" applyFont="1" applyFill="1" applyBorder="1" applyAlignment="1">
      <alignment horizontal="right" wrapText="1"/>
    </xf>
    <xf numFmtId="164" fontId="17" fillId="2" borderId="2" xfId="0" applyNumberFormat="1" applyFont="1" applyFill="1" applyBorder="1" applyAlignment="1">
      <alignment horizontal="right" wrapText="1"/>
    </xf>
    <xf numFmtId="164" fontId="14" fillId="6" borderId="3" xfId="0" applyNumberFormat="1" applyFont="1" applyFill="1" applyBorder="1" applyAlignment="1">
      <alignment horizontal="right" wrapText="1"/>
    </xf>
    <xf numFmtId="164" fontId="14" fillId="2" borderId="3" xfId="0" applyNumberFormat="1" applyFont="1" applyFill="1" applyBorder="1" applyAlignment="1">
      <alignment horizontal="right" vertical="center" wrapText="1"/>
    </xf>
    <xf numFmtId="164" fontId="15" fillId="2" borderId="2" xfId="0" applyNumberFormat="1" applyFont="1" applyFill="1" applyBorder="1" applyAlignment="1">
      <alignment horizontal="right" vertical="center" wrapText="1"/>
    </xf>
    <xf numFmtId="164" fontId="14" fillId="6" borderId="2" xfId="0" applyNumberFormat="1" applyFont="1" applyFill="1" applyBorder="1" applyAlignment="1">
      <alignment horizontal="right" wrapText="1"/>
    </xf>
    <xf numFmtId="164" fontId="14" fillId="2" borderId="2" xfId="0" applyNumberFormat="1" applyFont="1" applyFill="1" applyBorder="1" applyAlignment="1">
      <alignment horizontal="right" wrapText="1"/>
    </xf>
    <xf numFmtId="164" fontId="15" fillId="6" borderId="9" xfId="0" applyNumberFormat="1" applyFont="1" applyFill="1" applyBorder="1" applyAlignment="1">
      <alignment horizontal="right" wrapText="1"/>
    </xf>
    <xf numFmtId="2" fontId="6" fillId="5" borderId="2" xfId="0" applyNumberFormat="1" applyFont="1" applyFill="1" applyBorder="1" applyAlignment="1">
      <alignment horizontal="right" vertical="center"/>
    </xf>
    <xf numFmtId="2" fontId="8" fillId="2" borderId="2" xfId="0" applyNumberFormat="1" applyFont="1" applyFill="1" applyBorder="1" applyAlignment="1">
      <alignment horizontal="right" vertical="center"/>
    </xf>
    <xf numFmtId="2" fontId="6" fillId="6" borderId="2" xfId="0" applyNumberFormat="1" applyFont="1" applyFill="1" applyBorder="1" applyAlignment="1">
      <alignment horizontal="right" vertical="center"/>
    </xf>
    <xf numFmtId="2" fontId="6" fillId="2" borderId="2" xfId="0" applyNumberFormat="1" applyFont="1" applyFill="1" applyBorder="1" applyAlignment="1">
      <alignment horizontal="right" vertical="center"/>
    </xf>
    <xf numFmtId="2" fontId="8" fillId="6" borderId="2" xfId="0" applyNumberFormat="1" applyFont="1" applyFill="1" applyBorder="1" applyAlignment="1">
      <alignment horizontal="right" vertical="center"/>
    </xf>
    <xf numFmtId="165" fontId="15" fillId="0" borderId="18" xfId="0" applyNumberFormat="1" applyFont="1" applyBorder="1" applyAlignment="1">
      <alignment wrapText="1"/>
    </xf>
    <xf numFmtId="2" fontId="29" fillId="0" borderId="2" xfId="0" applyNumberFormat="1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/>
    </xf>
    <xf numFmtId="165" fontId="15" fillId="6" borderId="2" xfId="0" applyNumberFormat="1" applyFont="1" applyFill="1" applyBorder="1" applyAlignment="1">
      <alignment horizontal="right" vertical="center" wrapText="1"/>
    </xf>
    <xf numFmtId="165" fontId="15" fillId="0" borderId="2" xfId="0" applyNumberFormat="1" applyFont="1" applyBorder="1" applyAlignment="1">
      <alignment horizontal="right" wrapText="1"/>
    </xf>
    <xf numFmtId="164" fontId="15" fillId="0" borderId="5" xfId="0" applyNumberFormat="1" applyFont="1" applyBorder="1" applyAlignment="1">
      <alignment vertical="center" wrapText="1"/>
    </xf>
    <xf numFmtId="164" fontId="15" fillId="6" borderId="5" xfId="0" applyNumberFormat="1" applyFont="1" applyFill="1" applyBorder="1" applyAlignment="1">
      <alignment vertical="center" wrapText="1"/>
    </xf>
    <xf numFmtId="165" fontId="15" fillId="0" borderId="5" xfId="0" applyNumberFormat="1" applyFont="1" applyBorder="1" applyAlignment="1">
      <alignment vertical="center" wrapText="1"/>
    </xf>
    <xf numFmtId="165" fontId="15" fillId="6" borderId="5" xfId="0" applyNumberFormat="1" applyFont="1" applyFill="1" applyBorder="1" applyAlignment="1">
      <alignment vertical="center" wrapText="1"/>
    </xf>
    <xf numFmtId="165" fontId="14" fillId="0" borderId="5" xfId="0" applyNumberFormat="1" applyFont="1" applyBorder="1" applyAlignment="1">
      <alignment vertical="center" wrapText="1"/>
    </xf>
    <xf numFmtId="165" fontId="14" fillId="6" borderId="5" xfId="0" applyNumberFormat="1" applyFont="1" applyFill="1" applyBorder="1" applyAlignment="1">
      <alignment vertical="center" wrapText="1"/>
    </xf>
    <xf numFmtId="0" fontId="15" fillId="6" borderId="5" xfId="0" applyFont="1" applyFill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5" xfId="0" applyFont="1" applyBorder="1" applyAlignment="1">
      <alignment wrapText="1"/>
    </xf>
    <xf numFmtId="165" fontId="15" fillId="0" borderId="5" xfId="0" applyNumberFormat="1" applyFont="1" applyBorder="1" applyAlignment="1">
      <alignment wrapText="1"/>
    </xf>
    <xf numFmtId="165" fontId="15" fillId="6" borderId="5" xfId="0" applyNumberFormat="1" applyFont="1" applyFill="1" applyBorder="1" applyAlignment="1">
      <alignment wrapText="1"/>
    </xf>
    <xf numFmtId="165" fontId="15" fillId="0" borderId="19" xfId="0" applyNumberFormat="1" applyFont="1" applyBorder="1" applyAlignment="1">
      <alignment wrapText="1"/>
    </xf>
    <xf numFmtId="2" fontId="29" fillId="0" borderId="5" xfId="0" applyNumberFormat="1" applyFont="1" applyBorder="1" applyAlignment="1">
      <alignment horizontal="center" vertical="center"/>
    </xf>
    <xf numFmtId="165" fontId="14" fillId="0" borderId="2" xfId="0" applyNumberFormat="1" applyFont="1" applyBorder="1" applyAlignment="1">
      <alignment horizontal="right" vertical="center" wrapText="1"/>
    </xf>
    <xf numFmtId="165" fontId="14" fillId="6" borderId="2" xfId="0" applyNumberFormat="1" applyFont="1" applyFill="1" applyBorder="1" applyAlignment="1">
      <alignment horizontal="right" vertical="center" wrapText="1"/>
    </xf>
    <xf numFmtId="164" fontId="15" fillId="0" borderId="2" xfId="0" applyNumberFormat="1" applyFont="1" applyBorder="1" applyAlignment="1">
      <alignment horizontal="right" wrapText="1"/>
    </xf>
    <xf numFmtId="0" fontId="15" fillId="0" borderId="2" xfId="0" applyFont="1" applyBorder="1" applyAlignment="1">
      <alignment horizontal="right" wrapText="1"/>
    </xf>
    <xf numFmtId="0" fontId="15" fillId="5" borderId="2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right" vertical="center" wrapText="1"/>
    </xf>
    <xf numFmtId="2" fontId="29" fillId="6" borderId="2" xfId="0" applyNumberFormat="1" applyFont="1" applyFill="1" applyBorder="1" applyAlignment="1">
      <alignment horizontal="center" vertical="center"/>
    </xf>
    <xf numFmtId="2" fontId="0" fillId="6" borderId="2" xfId="0" applyNumberFormat="1" applyFont="1" applyFill="1" applyBorder="1" applyAlignment="1">
      <alignment horizontal="center" vertical="center"/>
    </xf>
    <xf numFmtId="2" fontId="15" fillId="6" borderId="2" xfId="0" applyNumberFormat="1" applyFont="1" applyFill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2" fontId="15" fillId="5" borderId="2" xfId="0" applyNumberFormat="1" applyFont="1" applyFill="1" applyBorder="1" applyAlignment="1">
      <alignment horizontal="right" vertical="center" wrapText="1"/>
    </xf>
    <xf numFmtId="165" fontId="15" fillId="5" borderId="2" xfId="0" applyNumberFormat="1" applyFont="1" applyFill="1" applyBorder="1" applyAlignment="1">
      <alignment wrapText="1"/>
    </xf>
    <xf numFmtId="165" fontId="15" fillId="5" borderId="19" xfId="0" applyNumberFormat="1" applyFont="1" applyFill="1" applyBorder="1" applyAlignment="1">
      <alignment wrapText="1"/>
    </xf>
    <xf numFmtId="4" fontId="2" fillId="7" borderId="2" xfId="0" applyNumberFormat="1" applyFont="1" applyFill="1" applyBorder="1" applyAlignment="1">
      <alignment horizontal="right"/>
    </xf>
    <xf numFmtId="1" fontId="15" fillId="5" borderId="2" xfId="0" applyNumberFormat="1" applyFont="1" applyFill="1" applyBorder="1" applyAlignment="1">
      <alignment horizontal="right" vertical="center" wrapText="1"/>
    </xf>
    <xf numFmtId="1" fontId="15" fillId="5" borderId="18" xfId="0" applyNumberFormat="1" applyFont="1" applyFill="1" applyBorder="1" applyAlignment="1">
      <alignment wrapText="1"/>
    </xf>
    <xf numFmtId="1" fontId="0" fillId="0" borderId="2" xfId="0" applyNumberFormat="1" applyFont="1" applyBorder="1" applyAlignment="1">
      <alignment horizontal="center" vertical="center"/>
    </xf>
    <xf numFmtId="1" fontId="0" fillId="6" borderId="2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 wrapText="1"/>
    </xf>
    <xf numFmtId="1" fontId="0" fillId="0" borderId="3" xfId="0" applyNumberFormat="1" applyFont="1" applyBorder="1" applyAlignment="1">
      <alignment horizontal="center" vertical="center"/>
    </xf>
    <xf numFmtId="1" fontId="0" fillId="0" borderId="9" xfId="0" applyNumberFormat="1" applyFont="1" applyBorder="1" applyAlignment="1">
      <alignment horizontal="center" vertical="center"/>
    </xf>
    <xf numFmtId="2" fontId="29" fillId="0" borderId="3" xfId="0" applyNumberFormat="1" applyFont="1" applyBorder="1" applyAlignment="1">
      <alignment horizontal="center" vertical="center"/>
    </xf>
    <xf numFmtId="2" fontId="29" fillId="0" borderId="9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right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right" vertical="center" wrapText="1"/>
    </xf>
    <xf numFmtId="0" fontId="27" fillId="0" borderId="2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5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27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5" fillId="0" borderId="3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center" vertical="center" wrapText="1"/>
    </xf>
    <xf numFmtId="0" fontId="14" fillId="0" borderId="3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14" fillId="0" borderId="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center" vertical="center" wrapText="1"/>
    </xf>
    <xf numFmtId="0" fontId="15" fillId="0" borderId="7" xfId="0" applyFont="1" applyBorder="1" applyAlignment="1">
      <alignment vertical="top" wrapText="1"/>
    </xf>
    <xf numFmtId="0" fontId="15" fillId="0" borderId="7" xfId="0" applyFont="1" applyBorder="1" applyAlignment="1">
      <alignment horizontal="left" vertical="top" wrapText="1"/>
    </xf>
    <xf numFmtId="0" fontId="2" fillId="0" borderId="9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>
      <alignment horizontal="center" vertical="center" wrapText="1"/>
    </xf>
    <xf numFmtId="0" fontId="13" fillId="7" borderId="5" xfId="0" applyFont="1" applyFill="1" applyBorder="1" applyAlignment="1">
      <alignment horizontal="center" vertical="center" wrapText="1"/>
    </xf>
    <xf numFmtId="0" fontId="7" fillId="5" borderId="3" xfId="1" applyFont="1" applyFill="1" applyBorder="1" applyAlignment="1">
      <alignment horizontal="center" vertical="top" wrapText="1"/>
    </xf>
    <xf numFmtId="0" fontId="7" fillId="5" borderId="7" xfId="1" applyFont="1" applyFill="1" applyBorder="1" applyAlignment="1">
      <alignment horizontal="center" vertical="top" wrapText="1"/>
    </xf>
    <xf numFmtId="0" fontId="7" fillId="0" borderId="3" xfId="1" applyFont="1" applyFill="1" applyBorder="1" applyAlignment="1">
      <alignment horizontal="center" vertical="top" wrapText="1"/>
    </xf>
    <xf numFmtId="0" fontId="7" fillId="0" borderId="7" xfId="1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horizontal="center" vertical="top" wrapText="1"/>
    </xf>
    <xf numFmtId="0" fontId="5" fillId="0" borderId="7" xfId="1" applyFont="1" applyFill="1" applyBorder="1" applyAlignment="1">
      <alignment horizontal="center" vertical="top" wrapText="1"/>
    </xf>
    <xf numFmtId="0" fontId="5" fillId="0" borderId="9" xfId="1" applyFont="1" applyFill="1" applyBorder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right" vertical="center" wrapText="1"/>
    </xf>
    <xf numFmtId="0" fontId="5" fillId="0" borderId="3" xfId="2" applyFont="1" applyFill="1" applyBorder="1" applyAlignment="1">
      <alignment horizontal="center" vertical="top" wrapText="1"/>
    </xf>
    <xf numFmtId="0" fontId="5" fillId="0" borderId="7" xfId="2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top" wrapText="1"/>
    </xf>
    <xf numFmtId="0" fontId="5" fillId="0" borderId="2" xfId="2" applyFont="1" applyFill="1" applyBorder="1" applyAlignment="1">
      <alignment horizontal="center" vertical="top" wrapText="1"/>
    </xf>
    <xf numFmtId="0" fontId="5" fillId="0" borderId="9" xfId="2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vertical="top" wrapText="1"/>
    </xf>
    <xf numFmtId="0" fontId="2" fillId="5" borderId="7" xfId="0" applyFont="1" applyFill="1" applyBorder="1" applyAlignment="1">
      <alignment vertical="top" wrapText="1"/>
    </xf>
    <xf numFmtId="0" fontId="15" fillId="0" borderId="9" xfId="0" applyFont="1" applyBorder="1" applyAlignment="1">
      <alignment vertical="top" wrapText="1"/>
    </xf>
    <xf numFmtId="0" fontId="0" fillId="0" borderId="3" xfId="0" applyBorder="1" applyAlignment="1">
      <alignment horizontal="left" vertical="top" wrapText="1"/>
    </xf>
    <xf numFmtId="0" fontId="0" fillId="0" borderId="7" xfId="0" applyFont="1" applyBorder="1" applyAlignment="1">
      <alignment vertical="top" wrapText="1"/>
    </xf>
    <xf numFmtId="0" fontId="0" fillId="0" borderId="7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wrapText="1"/>
    </xf>
    <xf numFmtId="164" fontId="15" fillId="2" borderId="9" xfId="0" applyNumberFormat="1" applyFont="1" applyFill="1" applyBorder="1" applyAlignment="1">
      <alignment wrapText="1"/>
    </xf>
    <xf numFmtId="0" fontId="15" fillId="0" borderId="2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wrapText="1"/>
    </xf>
    <xf numFmtId="164" fontId="15" fillId="2" borderId="7" xfId="0" applyNumberFormat="1" applyFont="1" applyFill="1" applyBorder="1" applyAlignment="1">
      <alignment horizontal="right" wrapText="1"/>
    </xf>
    <xf numFmtId="164" fontId="15" fillId="2" borderId="9" xfId="0" applyNumberFormat="1" applyFont="1" applyFill="1" applyBorder="1" applyAlignment="1">
      <alignment horizontal="right" wrapText="1"/>
    </xf>
    <xf numFmtId="164" fontId="15" fillId="2" borderId="7" xfId="0" applyNumberFormat="1" applyFont="1" applyFill="1" applyBorder="1" applyAlignment="1">
      <alignment wrapText="1"/>
    </xf>
    <xf numFmtId="4" fontId="15" fillId="2" borderId="3" xfId="0" applyNumberFormat="1" applyFont="1" applyFill="1" applyBorder="1" applyAlignment="1">
      <alignment wrapText="1"/>
    </xf>
    <xf numFmtId="4" fontId="15" fillId="2" borderId="9" xfId="0" applyNumberFormat="1" applyFont="1" applyFill="1" applyBorder="1" applyAlignment="1">
      <alignment wrapText="1"/>
    </xf>
    <xf numFmtId="4" fontId="15" fillId="2" borderId="3" xfId="0" applyNumberFormat="1" applyFont="1" applyFill="1" applyBorder="1" applyAlignment="1">
      <alignment horizontal="right" wrapText="1"/>
    </xf>
    <xf numFmtId="4" fontId="15" fillId="2" borderId="9" xfId="0" applyNumberFormat="1" applyFont="1" applyFill="1" applyBorder="1" applyAlignment="1">
      <alignment horizontal="right" wrapText="1"/>
    </xf>
    <xf numFmtId="0" fontId="15" fillId="6" borderId="3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 wrapText="1"/>
    </xf>
    <xf numFmtId="4" fontId="14" fillId="6" borderId="3" xfId="0" applyNumberFormat="1" applyFont="1" applyFill="1" applyBorder="1" applyAlignment="1">
      <alignment horizontal="right" wrapText="1"/>
    </xf>
    <xf numFmtId="4" fontId="14" fillId="6" borderId="9" xfId="0" applyNumberFormat="1" applyFont="1" applyFill="1" applyBorder="1" applyAlignment="1">
      <alignment horizontal="right" wrapText="1"/>
    </xf>
    <xf numFmtId="49" fontId="15" fillId="2" borderId="3" xfId="0" applyNumberFormat="1" applyFont="1" applyFill="1" applyBorder="1" applyAlignment="1">
      <alignment horizontal="center" vertical="center" wrapText="1"/>
    </xf>
    <xf numFmtId="49" fontId="15" fillId="2" borderId="9" xfId="0" applyNumberFormat="1" applyFont="1" applyFill="1" applyBorder="1" applyAlignment="1">
      <alignment horizontal="center" vertical="center" wrapText="1"/>
    </xf>
    <xf numFmtId="164" fontId="14" fillId="6" borderId="3" xfId="0" applyNumberFormat="1" applyFont="1" applyFill="1" applyBorder="1" applyAlignment="1">
      <alignment horizontal="right" wrapText="1"/>
    </xf>
    <xf numFmtId="164" fontId="14" fillId="6" borderId="9" xfId="0" applyNumberFormat="1" applyFont="1" applyFill="1" applyBorder="1" applyAlignment="1">
      <alignment horizontal="right" wrapText="1"/>
    </xf>
    <xf numFmtId="164" fontId="14" fillId="6" borderId="3" xfId="0" applyNumberFormat="1" applyFont="1" applyFill="1" applyBorder="1" applyAlignment="1">
      <alignment wrapText="1"/>
    </xf>
    <xf numFmtId="164" fontId="14" fillId="6" borderId="9" xfId="0" applyNumberFormat="1" applyFont="1" applyFill="1" applyBorder="1" applyAlignment="1">
      <alignment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9" xfId="0" applyFont="1" applyFill="1" applyBorder="1" applyAlignment="1">
      <alignment horizontal="center" vertical="center" wrapText="1"/>
    </xf>
    <xf numFmtId="4" fontId="14" fillId="6" borderId="3" xfId="0" applyNumberFormat="1" applyFont="1" applyFill="1" applyBorder="1" applyAlignment="1">
      <alignment wrapText="1"/>
    </xf>
    <xf numFmtId="4" fontId="14" fillId="6" borderId="9" xfId="0" applyNumberFormat="1" applyFont="1" applyFill="1" applyBorder="1" applyAlignment="1">
      <alignment wrapText="1"/>
    </xf>
    <xf numFmtId="49" fontId="15" fillId="6" borderId="3" xfId="0" applyNumberFormat="1" applyFont="1" applyFill="1" applyBorder="1" applyAlignment="1">
      <alignment horizontal="center" vertical="center" wrapText="1"/>
    </xf>
    <xf numFmtId="49" fontId="15" fillId="6" borderId="9" xfId="0" applyNumberFormat="1" applyFont="1" applyFill="1" applyBorder="1" applyAlignment="1">
      <alignment horizontal="center" vertical="center" wrapText="1"/>
    </xf>
    <xf numFmtId="164" fontId="15" fillId="6" borderId="3" xfId="0" applyNumberFormat="1" applyFont="1" applyFill="1" applyBorder="1" applyAlignment="1">
      <alignment horizontal="right" wrapText="1"/>
    </xf>
    <xf numFmtId="164" fontId="15" fillId="6" borderId="9" xfId="0" applyNumberFormat="1" applyFont="1" applyFill="1" applyBorder="1" applyAlignment="1">
      <alignment horizontal="right" wrapText="1"/>
    </xf>
    <xf numFmtId="164" fontId="15" fillId="6" borderId="3" xfId="0" applyNumberFormat="1" applyFont="1" applyFill="1" applyBorder="1" applyAlignment="1">
      <alignment wrapText="1"/>
    </xf>
    <xf numFmtId="164" fontId="15" fillId="6" borderId="9" xfId="0" applyNumberFormat="1" applyFont="1" applyFill="1" applyBorder="1" applyAlignment="1">
      <alignment wrapText="1"/>
    </xf>
    <xf numFmtId="0" fontId="14" fillId="0" borderId="3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5" fillId="6" borderId="7" xfId="0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right" wrapText="1"/>
    </xf>
    <xf numFmtId="4" fontId="17" fillId="2" borderId="7" xfId="0" applyNumberFormat="1" applyFont="1" applyFill="1" applyBorder="1" applyAlignment="1">
      <alignment horizontal="right" wrapText="1"/>
    </xf>
    <xf numFmtId="4" fontId="17" fillId="2" borderId="9" xfId="0" applyNumberFormat="1" applyFont="1" applyFill="1" applyBorder="1" applyAlignment="1">
      <alignment horizontal="right" wrapText="1"/>
    </xf>
    <xf numFmtId="4" fontId="17" fillId="6" borderId="3" xfId="0" applyNumberFormat="1" applyFont="1" applyFill="1" applyBorder="1" applyAlignment="1">
      <alignment horizontal="right" wrapText="1"/>
    </xf>
    <xf numFmtId="4" fontId="17" fillId="6" borderId="9" xfId="0" applyNumberFormat="1" applyFont="1" applyFill="1" applyBorder="1" applyAlignment="1">
      <alignment horizontal="right" wrapText="1"/>
    </xf>
    <xf numFmtId="49" fontId="15" fillId="2" borderId="7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wrapText="1"/>
    </xf>
    <xf numFmtId="4" fontId="17" fillId="2" borderId="7" xfId="0" applyNumberFormat="1" applyFont="1" applyFill="1" applyBorder="1" applyAlignment="1">
      <alignment wrapText="1"/>
    </xf>
    <xf numFmtId="4" fontId="17" fillId="2" borderId="9" xfId="0" applyNumberFormat="1" applyFont="1" applyFill="1" applyBorder="1" applyAlignment="1">
      <alignment wrapText="1"/>
    </xf>
    <xf numFmtId="0" fontId="0" fillId="5" borderId="7" xfId="0" applyFill="1" applyBorder="1" applyAlignment="1">
      <alignment vertical="top" wrapText="1"/>
    </xf>
    <xf numFmtId="0" fontId="0" fillId="5" borderId="9" xfId="0" applyFill="1" applyBorder="1" applyAlignment="1">
      <alignment vertical="top" wrapText="1"/>
    </xf>
    <xf numFmtId="0" fontId="18" fillId="0" borderId="3" xfId="0" applyFont="1" applyBorder="1" applyAlignment="1">
      <alignment vertical="top" wrapText="1"/>
    </xf>
    <xf numFmtId="0" fontId="19" fillId="0" borderId="7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20" fillId="0" borderId="3" xfId="0" applyFont="1" applyBorder="1" applyAlignment="1">
      <alignment vertical="top" wrapText="1"/>
    </xf>
    <xf numFmtId="0" fontId="21" fillId="0" borderId="7" xfId="0" applyFont="1" applyBorder="1" applyAlignment="1">
      <alignment vertical="top" wrapText="1"/>
    </xf>
    <xf numFmtId="4" fontId="17" fillId="6" borderId="3" xfId="0" applyNumberFormat="1" applyFont="1" applyFill="1" applyBorder="1" applyAlignment="1">
      <alignment wrapText="1"/>
    </xf>
    <xf numFmtId="4" fontId="17" fillId="6" borderId="9" xfId="0" applyNumberFormat="1" applyFont="1" applyFill="1" applyBorder="1" applyAlignment="1">
      <alignment wrapText="1"/>
    </xf>
    <xf numFmtId="4" fontId="23" fillId="2" borderId="7" xfId="0" applyNumberFormat="1" applyFont="1" applyFill="1" applyBorder="1" applyAlignment="1">
      <alignment wrapText="1"/>
    </xf>
    <xf numFmtId="4" fontId="23" fillId="2" borderId="9" xfId="0" applyNumberFormat="1" applyFont="1" applyFill="1" applyBorder="1" applyAlignment="1">
      <alignment wrapText="1"/>
    </xf>
    <xf numFmtId="4" fontId="23" fillId="2" borderId="7" xfId="0" applyNumberFormat="1" applyFont="1" applyFill="1" applyBorder="1" applyAlignment="1">
      <alignment horizontal="right" wrapText="1"/>
    </xf>
    <xf numFmtId="4" fontId="23" fillId="2" borderId="9" xfId="0" applyNumberFormat="1" applyFont="1" applyFill="1" applyBorder="1" applyAlignment="1">
      <alignment horizontal="right" wrapText="1"/>
    </xf>
    <xf numFmtId="164" fontId="0" fillId="2" borderId="7" xfId="0" applyNumberFormat="1" applyFont="1" applyFill="1" applyBorder="1" applyAlignment="1">
      <alignment wrapText="1"/>
    </xf>
    <xf numFmtId="164" fontId="0" fillId="2" borderId="9" xfId="0" applyNumberFormat="1" applyFont="1" applyFill="1" applyBorder="1" applyAlignment="1">
      <alignment wrapText="1"/>
    </xf>
    <xf numFmtId="164" fontId="0" fillId="2" borderId="7" xfId="0" applyNumberFormat="1" applyFill="1" applyBorder="1" applyAlignment="1">
      <alignment wrapText="1"/>
    </xf>
    <xf numFmtId="164" fontId="0" fillId="2" borderId="9" xfId="0" applyNumberFormat="1" applyFill="1" applyBorder="1" applyAlignment="1">
      <alignment wrapText="1"/>
    </xf>
    <xf numFmtId="0" fontId="14" fillId="0" borderId="2" xfId="0" applyFont="1" applyBorder="1" applyAlignment="1">
      <alignment vertical="top" wrapText="1"/>
    </xf>
    <xf numFmtId="49" fontId="0" fillId="2" borderId="7" xfId="0" applyNumberFormat="1" applyFont="1" applyFill="1" applyBorder="1" applyAlignment="1">
      <alignment horizontal="center" vertical="center" wrapText="1"/>
    </xf>
    <xf numFmtId="49" fontId="0" fillId="2" borderId="9" xfId="0" applyNumberFormat="1" applyFont="1" applyFill="1" applyBorder="1" applyAlignment="1">
      <alignment horizontal="center" vertical="center" wrapText="1"/>
    </xf>
    <xf numFmtId="0" fontId="21" fillId="0" borderId="3" xfId="0" applyFont="1" applyBorder="1" applyAlignment="1">
      <alignment vertical="top" wrapText="1"/>
    </xf>
    <xf numFmtId="0" fontId="22" fillId="0" borderId="7" xfId="0" applyFont="1" applyBorder="1" applyAlignment="1">
      <alignment vertical="top" wrapText="1"/>
    </xf>
    <xf numFmtId="0" fontId="22" fillId="0" borderId="9" xfId="0" applyFont="1" applyBorder="1" applyAlignment="1">
      <alignment vertical="top" wrapText="1"/>
    </xf>
    <xf numFmtId="2" fontId="6" fillId="6" borderId="3" xfId="0" applyNumberFormat="1" applyFont="1" applyFill="1" applyBorder="1" applyAlignment="1">
      <alignment horizontal="right" vertical="center" wrapText="1"/>
    </xf>
    <xf numFmtId="2" fontId="25" fillId="6" borderId="9" xfId="0" applyNumberFormat="1" applyFont="1" applyFill="1" applyBorder="1" applyAlignment="1">
      <alignment horizontal="right" vertical="center" wrapText="1"/>
    </xf>
    <xf numFmtId="2" fontId="6" fillId="6" borderId="3" xfId="0" applyNumberFormat="1" applyFont="1" applyFill="1" applyBorder="1" applyAlignment="1">
      <alignment horizontal="right" vertical="center"/>
    </xf>
    <xf numFmtId="2" fontId="6" fillId="6" borderId="9" xfId="0" applyNumberFormat="1" applyFont="1" applyFill="1" applyBorder="1" applyAlignment="1">
      <alignment horizontal="right" vertical="center"/>
    </xf>
    <xf numFmtId="2" fontId="6" fillId="6" borderId="3" xfId="0" applyNumberFormat="1" applyFont="1" applyFill="1" applyBorder="1" applyAlignment="1">
      <alignment vertical="center"/>
    </xf>
    <xf numFmtId="2" fontId="6" fillId="6" borderId="9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vertical="top" wrapText="1"/>
    </xf>
    <xf numFmtId="0" fontId="24" fillId="2" borderId="7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left" vertical="top" wrapText="1"/>
    </xf>
    <xf numFmtId="0" fontId="24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2" fontId="8" fillId="6" borderId="9" xfId="0" applyNumberFormat="1" applyFont="1" applyFill="1" applyBorder="1" applyAlignment="1">
      <alignment horizontal="right" vertical="center" wrapText="1"/>
    </xf>
    <xf numFmtId="2" fontId="6" fillId="6" borderId="3" xfId="0" applyNumberFormat="1" applyFont="1" applyFill="1" applyBorder="1" applyAlignment="1">
      <alignment vertical="center" wrapText="1"/>
    </xf>
    <xf numFmtId="2" fontId="25" fillId="6" borderId="9" xfId="0" applyNumberFormat="1" applyFont="1" applyFill="1" applyBorder="1" applyAlignment="1">
      <alignment vertical="center" wrapText="1"/>
    </xf>
    <xf numFmtId="0" fontId="6" fillId="5" borderId="3" xfId="0" applyFont="1" applyFill="1" applyBorder="1" applyAlignment="1">
      <alignment vertical="top" wrapText="1"/>
    </xf>
    <xf numFmtId="0" fontId="24" fillId="5" borderId="7" xfId="0" applyFont="1" applyFill="1" applyBorder="1" applyAlignment="1">
      <alignment vertical="top" wrapText="1"/>
    </xf>
    <xf numFmtId="0" fontId="24" fillId="5" borderId="9" xfId="0" applyFont="1" applyFill="1" applyBorder="1" applyAlignment="1">
      <alignment vertical="top" wrapText="1"/>
    </xf>
    <xf numFmtId="0" fontId="24" fillId="2" borderId="9" xfId="0" applyFont="1" applyFill="1" applyBorder="1" applyAlignment="1">
      <alignment vertical="top" wrapText="1"/>
    </xf>
    <xf numFmtId="0" fontId="24" fillId="2" borderId="9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 wrapText="1"/>
    </xf>
    <xf numFmtId="0" fontId="25" fillId="2" borderId="9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wrapText="1"/>
    </xf>
    <xf numFmtId="0" fontId="25" fillId="2" borderId="9" xfId="0" applyFont="1" applyFill="1" applyBorder="1" applyAlignment="1">
      <alignment horizontal="center" wrapText="1"/>
    </xf>
    <xf numFmtId="4" fontId="17" fillId="6" borderId="2" xfId="0" applyNumberFormat="1" applyFont="1" applyFill="1" applyBorder="1" applyAlignment="1">
      <alignment horizontal="right" wrapText="1"/>
    </xf>
    <xf numFmtId="0" fontId="6" fillId="2" borderId="7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top" wrapText="1"/>
    </xf>
    <xf numFmtId="0" fontId="25" fillId="2" borderId="7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left" vertical="top" wrapText="1"/>
    </xf>
    <xf numFmtId="0" fontId="25" fillId="2" borderId="7" xfId="0" applyFont="1" applyFill="1" applyBorder="1" applyAlignment="1">
      <alignment horizontal="left" vertical="top" wrapText="1"/>
    </xf>
    <xf numFmtId="0" fontId="25" fillId="2" borderId="7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6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top" wrapText="1"/>
    </xf>
    <xf numFmtId="0" fontId="25" fillId="2" borderId="2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25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</cellXfs>
  <cellStyles count="6">
    <cellStyle name="ex66" xfId="3"/>
    <cellStyle name="st75" xfId="4"/>
    <cellStyle name="st76" xfId="5"/>
    <cellStyle name="Обычный" xfId="0" builtinId="0"/>
    <cellStyle name="Обычный 2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38"/>
  <sheetViews>
    <sheetView tabSelected="1" topLeftCell="C1" zoomScale="96" zoomScaleNormal="96" workbookViewId="0">
      <selection activeCell="Q7" sqref="Q7"/>
    </sheetView>
  </sheetViews>
  <sheetFormatPr defaultRowHeight="15" x14ac:dyDescent="0.25"/>
  <cols>
    <col min="1" max="1" width="15.28515625" customWidth="1"/>
    <col min="2" max="2" width="25.85546875" customWidth="1"/>
    <col min="3" max="3" width="28.28515625" customWidth="1"/>
    <col min="4" max="4" width="33" customWidth="1"/>
    <col min="5" max="5" width="24.28515625" customWidth="1"/>
    <col min="6" max="6" width="13.85546875" style="305" customWidth="1"/>
    <col min="7" max="7" width="10.85546875" style="305" customWidth="1"/>
    <col min="8" max="8" width="12" style="305" customWidth="1"/>
    <col min="9" max="10" width="12.42578125" style="305" customWidth="1"/>
    <col min="11" max="11" width="14.85546875" style="164" customWidth="1"/>
    <col min="12" max="12" width="11.85546875" style="164" customWidth="1"/>
    <col min="13" max="13" width="12" style="305" customWidth="1"/>
    <col min="14" max="14" width="7.7109375" style="305" customWidth="1"/>
    <col min="15" max="15" width="14.140625" style="164" customWidth="1"/>
    <col min="16" max="16" width="10.85546875" style="164" customWidth="1"/>
    <col min="17" max="17" width="9.42578125" style="164" customWidth="1"/>
  </cols>
  <sheetData>
    <row r="1" spans="1:17" ht="15.75" x14ac:dyDescent="0.25">
      <c r="A1" s="449" t="s">
        <v>0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  <c r="P1" s="450"/>
      <c r="Q1" s="193"/>
    </row>
    <row r="2" spans="1:17" ht="15.75" x14ac:dyDescent="0.25">
      <c r="A2" s="449" t="s">
        <v>1</v>
      </c>
      <c r="B2" s="450"/>
      <c r="C2" s="450"/>
      <c r="D2" s="450"/>
      <c r="E2" s="450"/>
      <c r="F2" s="450"/>
      <c r="G2" s="450"/>
      <c r="H2" s="450"/>
      <c r="I2" s="450"/>
      <c r="J2" s="450"/>
      <c r="K2" s="450"/>
      <c r="L2" s="450"/>
      <c r="M2" s="450"/>
      <c r="N2" s="450"/>
      <c r="O2" s="450"/>
      <c r="P2" s="450"/>
      <c r="Q2" s="193"/>
    </row>
    <row r="3" spans="1:17" ht="15.75" x14ac:dyDescent="0.25">
      <c r="A3" s="451" t="s">
        <v>17</v>
      </c>
      <c r="B3" s="452"/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  <c r="Q3" s="193"/>
    </row>
    <row r="4" spans="1:17" ht="40.5" customHeight="1" x14ac:dyDescent="0.25">
      <c r="A4" s="453" t="s">
        <v>2</v>
      </c>
      <c r="B4" s="453" t="s">
        <v>3</v>
      </c>
      <c r="C4" s="453" t="s">
        <v>4</v>
      </c>
      <c r="D4" s="454" t="s">
        <v>5</v>
      </c>
      <c r="E4" s="453" t="s">
        <v>6</v>
      </c>
      <c r="F4" s="453" t="s">
        <v>7</v>
      </c>
      <c r="G4" s="453"/>
      <c r="H4" s="453"/>
      <c r="I4" s="453"/>
      <c r="J4" s="453"/>
      <c r="K4" s="453"/>
      <c r="L4" s="453"/>
      <c r="M4" s="453"/>
      <c r="N4" s="448" t="s">
        <v>8</v>
      </c>
      <c r="O4" s="448"/>
      <c r="P4" s="448"/>
      <c r="Q4" s="448"/>
    </row>
    <row r="5" spans="1:17" ht="15.75" x14ac:dyDescent="0.25">
      <c r="A5" s="453"/>
      <c r="B5" s="453"/>
      <c r="C5" s="453"/>
      <c r="D5" s="454"/>
      <c r="E5" s="453"/>
      <c r="F5" s="453" t="s">
        <v>9</v>
      </c>
      <c r="G5" s="453"/>
      <c r="H5" s="453"/>
      <c r="I5" s="453"/>
      <c r="J5" s="453" t="s">
        <v>10</v>
      </c>
      <c r="K5" s="453"/>
      <c r="L5" s="453"/>
      <c r="M5" s="453"/>
      <c r="N5" s="448"/>
      <c r="O5" s="448"/>
      <c r="P5" s="448"/>
      <c r="Q5" s="448"/>
    </row>
    <row r="6" spans="1:17" ht="15.75" x14ac:dyDescent="0.25">
      <c r="A6" s="453"/>
      <c r="B6" s="453"/>
      <c r="C6" s="453"/>
      <c r="D6" s="454"/>
      <c r="E6" s="453"/>
      <c r="F6" s="243"/>
      <c r="G6" s="453" t="s">
        <v>11</v>
      </c>
      <c r="H6" s="453"/>
      <c r="I6" s="453"/>
      <c r="J6" s="243"/>
      <c r="K6" s="453" t="s">
        <v>11</v>
      </c>
      <c r="L6" s="453"/>
      <c r="M6" s="453"/>
      <c r="N6" s="465" t="s">
        <v>12</v>
      </c>
      <c r="O6" s="448" t="s">
        <v>11</v>
      </c>
      <c r="P6" s="448"/>
      <c r="Q6" s="448"/>
    </row>
    <row r="7" spans="1:17" ht="131.25" customHeight="1" x14ac:dyDescent="0.25">
      <c r="A7" s="453"/>
      <c r="B7" s="453"/>
      <c r="C7" s="453"/>
      <c r="D7" s="454"/>
      <c r="E7" s="453"/>
      <c r="F7" s="1" t="s">
        <v>13</v>
      </c>
      <c r="G7" s="1" t="s">
        <v>14</v>
      </c>
      <c r="H7" s="1" t="s">
        <v>15</v>
      </c>
      <c r="I7" s="1" t="s">
        <v>16</v>
      </c>
      <c r="J7" s="1" t="s">
        <v>13</v>
      </c>
      <c r="K7" s="1" t="s">
        <v>14</v>
      </c>
      <c r="L7" s="1" t="s">
        <v>15</v>
      </c>
      <c r="M7" s="1" t="s">
        <v>16</v>
      </c>
      <c r="N7" s="465"/>
      <c r="O7" s="403" t="s">
        <v>14</v>
      </c>
      <c r="P7" s="403" t="s">
        <v>15</v>
      </c>
      <c r="Q7" s="403" t="s">
        <v>16</v>
      </c>
    </row>
    <row r="8" spans="1:17" s="3" customFormat="1" ht="15.75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  <c r="F8" s="244">
        <v>6</v>
      </c>
      <c r="G8" s="244">
        <v>7</v>
      </c>
      <c r="H8" s="244">
        <v>8</v>
      </c>
      <c r="I8" s="244">
        <v>9</v>
      </c>
      <c r="J8" s="244">
        <v>10</v>
      </c>
      <c r="K8" s="136">
        <v>11</v>
      </c>
      <c r="L8" s="136">
        <v>12</v>
      </c>
      <c r="M8" s="244">
        <v>13</v>
      </c>
      <c r="N8" s="244">
        <v>14</v>
      </c>
      <c r="O8" s="136">
        <v>15</v>
      </c>
      <c r="P8" s="136">
        <v>16</v>
      </c>
      <c r="Q8" s="136">
        <v>17</v>
      </c>
    </row>
    <row r="9" spans="1:17" ht="15.75" x14ac:dyDescent="0.25">
      <c r="A9" s="455" t="s">
        <v>18</v>
      </c>
      <c r="B9" s="456"/>
      <c r="C9" s="456"/>
      <c r="D9" s="456"/>
      <c r="E9" s="457"/>
      <c r="F9" s="398">
        <f>F10+F126+F180+F322+F520+F628+F893</f>
        <v>1713553.7970000003</v>
      </c>
      <c r="G9" s="398">
        <f t="shared" ref="G9:M9" si="0">G10+G126+G180+G322+G520+G628+G893</f>
        <v>71021.059440000012</v>
      </c>
      <c r="H9" s="398">
        <f t="shared" si="0"/>
        <v>654032.90540000005</v>
      </c>
      <c r="I9" s="398">
        <f t="shared" si="0"/>
        <v>988499.7321599999</v>
      </c>
      <c r="J9" s="398">
        <f t="shared" si="0"/>
        <v>1131917.2303100002</v>
      </c>
      <c r="K9" s="398">
        <f t="shared" si="0"/>
        <v>27121.671459999998</v>
      </c>
      <c r="L9" s="398">
        <f t="shared" si="0"/>
        <v>429267.47860000003</v>
      </c>
      <c r="M9" s="398">
        <f t="shared" si="0"/>
        <v>675528.08025</v>
      </c>
      <c r="N9" s="398">
        <f>J9/F9*100</f>
        <v>66.056708128551406</v>
      </c>
      <c r="O9" s="398">
        <f>K9/G9*100</f>
        <v>38.188210192658303</v>
      </c>
      <c r="P9" s="398">
        <f>L9/H9*100</f>
        <v>65.633926833920427</v>
      </c>
      <c r="Q9" s="398">
        <f>M9/I9*100</f>
        <v>68.338721627560147</v>
      </c>
    </row>
    <row r="10" spans="1:17" x14ac:dyDescent="0.25">
      <c r="A10" s="458" t="s">
        <v>19</v>
      </c>
      <c r="B10" s="460" t="s">
        <v>20</v>
      </c>
      <c r="C10" s="462" t="s">
        <v>21</v>
      </c>
      <c r="D10" s="469" t="s">
        <v>22</v>
      </c>
      <c r="E10" s="84" t="s">
        <v>23</v>
      </c>
      <c r="F10" s="245">
        <f>F11+F12</f>
        <v>1009953.8714200002</v>
      </c>
      <c r="G10" s="245">
        <f t="shared" ref="G10:I10" si="1">G11+G12</f>
        <v>31267.669000000002</v>
      </c>
      <c r="H10" s="245">
        <f t="shared" si="1"/>
        <v>451045.92221000005</v>
      </c>
      <c r="I10" s="245">
        <f t="shared" si="1"/>
        <v>527640.28021</v>
      </c>
      <c r="J10" s="245">
        <f>J11+J12</f>
        <v>674544.88832000014</v>
      </c>
      <c r="K10" s="137">
        <f t="shared" ref="K10:M10" si="2">K11+K12</f>
        <v>20472.18102</v>
      </c>
      <c r="L10" s="137">
        <f t="shared" si="2"/>
        <v>298092.65820000001</v>
      </c>
      <c r="M10" s="245">
        <f t="shared" si="2"/>
        <v>355980.0491</v>
      </c>
      <c r="N10" s="340">
        <f>J10/F10*100</f>
        <v>66.789673014628548</v>
      </c>
      <c r="O10" s="226">
        <f t="shared" ref="O10:Q20" si="3">K10/G10*100</f>
        <v>65.47395976335811</v>
      </c>
      <c r="P10" s="226">
        <f t="shared" si="3"/>
        <v>66.089203675632092</v>
      </c>
      <c r="Q10" s="226">
        <f t="shared" si="3"/>
        <v>67.466427877401728</v>
      </c>
    </row>
    <row r="11" spans="1:17" x14ac:dyDescent="0.25">
      <c r="A11" s="459"/>
      <c r="B11" s="461"/>
      <c r="C11" s="463"/>
      <c r="D11" s="469"/>
      <c r="E11" s="4" t="s">
        <v>24</v>
      </c>
      <c r="F11" s="246">
        <f>F14</f>
        <v>9701.9983000000011</v>
      </c>
      <c r="G11" s="246">
        <f t="shared" ref="G11:I11" si="4">G14</f>
        <v>0</v>
      </c>
      <c r="H11" s="246">
        <f t="shared" si="4"/>
        <v>0</v>
      </c>
      <c r="I11" s="246">
        <f t="shared" si="4"/>
        <v>9701.9983000000011</v>
      </c>
      <c r="J11" s="246">
        <f>J14</f>
        <v>50.973610000000001</v>
      </c>
      <c r="K11" s="138">
        <f t="shared" ref="K11:M11" si="5">K14</f>
        <v>0</v>
      </c>
      <c r="L11" s="138">
        <f t="shared" si="5"/>
        <v>0</v>
      </c>
      <c r="M11" s="246">
        <f t="shared" si="5"/>
        <v>50.973610000000001</v>
      </c>
      <c r="N11" s="341">
        <f t="shared" ref="N11:P70" si="6">J11/F11*100</f>
        <v>0.52539289766727748</v>
      </c>
      <c r="O11" s="188"/>
      <c r="P11" s="188"/>
      <c r="Q11" s="188">
        <f t="shared" si="3"/>
        <v>0.52539289766727748</v>
      </c>
    </row>
    <row r="12" spans="1:17" ht="26.25" customHeight="1" x14ac:dyDescent="0.25">
      <c r="A12" s="459"/>
      <c r="B12" s="461"/>
      <c r="C12" s="463"/>
      <c r="D12" s="469"/>
      <c r="E12" s="4" t="s">
        <v>25</v>
      </c>
      <c r="F12" s="246">
        <f t="shared" ref="F12:M12" si="7">F15+F49+F65+F75+F79+F99+F121</f>
        <v>1000251.8731200002</v>
      </c>
      <c r="G12" s="246">
        <f t="shared" si="7"/>
        <v>31267.669000000002</v>
      </c>
      <c r="H12" s="246">
        <f t="shared" si="7"/>
        <v>451045.92221000005</v>
      </c>
      <c r="I12" s="246">
        <f t="shared" si="7"/>
        <v>517938.28191000002</v>
      </c>
      <c r="J12" s="246">
        <f t="shared" si="7"/>
        <v>674493.91471000016</v>
      </c>
      <c r="K12" s="138">
        <f t="shared" si="7"/>
        <v>20472.18102</v>
      </c>
      <c r="L12" s="138">
        <f t="shared" si="7"/>
        <v>298092.65820000001</v>
      </c>
      <c r="M12" s="246">
        <f t="shared" si="7"/>
        <v>355929.07549000002</v>
      </c>
      <c r="N12" s="341">
        <f t="shared" si="6"/>
        <v>67.432407060244628</v>
      </c>
      <c r="O12" s="188">
        <f t="shared" si="6"/>
        <v>65.47395976335811</v>
      </c>
      <c r="P12" s="188">
        <f t="shared" si="6"/>
        <v>66.089203675632092</v>
      </c>
      <c r="Q12" s="188">
        <f t="shared" si="3"/>
        <v>68.720364553367446</v>
      </c>
    </row>
    <row r="13" spans="1:17" x14ac:dyDescent="0.25">
      <c r="A13" s="468" t="s">
        <v>26</v>
      </c>
      <c r="B13" s="468" t="s">
        <v>27</v>
      </c>
      <c r="C13" s="463"/>
      <c r="D13" s="469"/>
      <c r="E13" s="5" t="s">
        <v>23</v>
      </c>
      <c r="F13" s="247">
        <f>F14+F15</f>
        <v>834420.46319000004</v>
      </c>
      <c r="G13" s="247">
        <f t="shared" ref="G13:I13" si="8">G14+G15</f>
        <v>31267.669000000002</v>
      </c>
      <c r="H13" s="247">
        <f t="shared" si="8"/>
        <v>419811.41800000006</v>
      </c>
      <c r="I13" s="247">
        <f t="shared" si="8"/>
        <v>383341.37618999998</v>
      </c>
      <c r="J13" s="247">
        <f>J14+J15</f>
        <v>541427.14694000001</v>
      </c>
      <c r="K13" s="139">
        <f t="shared" ref="K13:M13" si="9">K14+K15</f>
        <v>20472.18102</v>
      </c>
      <c r="L13" s="166">
        <f t="shared" si="9"/>
        <v>282150.98372000002</v>
      </c>
      <c r="M13" s="309">
        <f t="shared" si="9"/>
        <v>238803.9822</v>
      </c>
      <c r="N13" s="341">
        <f t="shared" si="6"/>
        <v>64.886609428311132</v>
      </c>
      <c r="O13" s="188">
        <f t="shared" si="6"/>
        <v>65.47395976335811</v>
      </c>
      <c r="P13" s="188">
        <f t="shared" si="6"/>
        <v>67.208982800939438</v>
      </c>
      <c r="Q13" s="188">
        <f t="shared" si="3"/>
        <v>62.295383966493304</v>
      </c>
    </row>
    <row r="14" spans="1:17" x14ac:dyDescent="0.25">
      <c r="A14" s="468"/>
      <c r="B14" s="468"/>
      <c r="C14" s="463"/>
      <c r="D14" s="469"/>
      <c r="E14" s="6" t="s">
        <v>24</v>
      </c>
      <c r="F14" s="246">
        <f>F27+F30</f>
        <v>9701.9983000000011</v>
      </c>
      <c r="G14" s="246">
        <f t="shared" ref="G14:M14" si="10">G27+G30</f>
        <v>0</v>
      </c>
      <c r="H14" s="246">
        <f t="shared" si="10"/>
        <v>0</v>
      </c>
      <c r="I14" s="246">
        <f t="shared" si="10"/>
        <v>9701.9983000000011</v>
      </c>
      <c r="J14" s="246">
        <f t="shared" si="10"/>
        <v>50.973610000000001</v>
      </c>
      <c r="K14" s="138">
        <f t="shared" si="10"/>
        <v>0</v>
      </c>
      <c r="L14" s="138">
        <f t="shared" si="10"/>
        <v>0</v>
      </c>
      <c r="M14" s="246">
        <f t="shared" si="10"/>
        <v>50.973610000000001</v>
      </c>
      <c r="N14" s="341">
        <f t="shared" si="6"/>
        <v>0.52539289766727748</v>
      </c>
      <c r="O14" s="188"/>
      <c r="P14" s="188"/>
      <c r="Q14" s="188">
        <f t="shared" si="3"/>
        <v>0.52539289766727748</v>
      </c>
    </row>
    <row r="15" spans="1:17" x14ac:dyDescent="0.25">
      <c r="A15" s="468"/>
      <c r="B15" s="468"/>
      <c r="C15" s="464"/>
      <c r="D15" s="469"/>
      <c r="E15" s="6" t="s">
        <v>25</v>
      </c>
      <c r="F15" s="246">
        <f>F17+F32</f>
        <v>824718.46489000006</v>
      </c>
      <c r="G15" s="246">
        <f t="shared" ref="G15:M15" si="11">G17+G32</f>
        <v>31267.669000000002</v>
      </c>
      <c r="H15" s="246">
        <f t="shared" si="11"/>
        <v>419811.41800000006</v>
      </c>
      <c r="I15" s="246">
        <f t="shared" si="11"/>
        <v>373639.37789</v>
      </c>
      <c r="J15" s="246">
        <f t="shared" si="11"/>
        <v>541376.17333000002</v>
      </c>
      <c r="K15" s="138">
        <f t="shared" si="11"/>
        <v>20472.18102</v>
      </c>
      <c r="L15" s="138">
        <f t="shared" si="11"/>
        <v>282150.98372000002</v>
      </c>
      <c r="M15" s="246">
        <f t="shared" si="11"/>
        <v>238753.00859000001</v>
      </c>
      <c r="N15" s="342">
        <f t="shared" si="6"/>
        <v>65.643755581755784</v>
      </c>
      <c r="O15" s="189">
        <f t="shared" si="6"/>
        <v>65.47395976335811</v>
      </c>
      <c r="P15" s="189">
        <f t="shared" si="6"/>
        <v>67.208982800939438</v>
      </c>
      <c r="Q15" s="189">
        <f t="shared" si="3"/>
        <v>63.899316484861842</v>
      </c>
    </row>
    <row r="16" spans="1:17" x14ac:dyDescent="0.25">
      <c r="A16" s="468" t="s">
        <v>28</v>
      </c>
      <c r="B16" s="468" t="s">
        <v>29</v>
      </c>
      <c r="C16" s="7"/>
      <c r="D16" s="8"/>
      <c r="E16" s="5" t="s">
        <v>23</v>
      </c>
      <c r="F16" s="247">
        <f>F17+F27</f>
        <v>288992.97990999999</v>
      </c>
      <c r="G16" s="247">
        <f t="shared" ref="G16:M16" si="12">G17+G27</f>
        <v>0</v>
      </c>
      <c r="H16" s="247">
        <f t="shared" si="12"/>
        <v>118080.49499999998</v>
      </c>
      <c r="I16" s="247">
        <f t="shared" si="12"/>
        <v>170912.48490999997</v>
      </c>
      <c r="J16" s="247">
        <f t="shared" si="12"/>
        <v>208786.39664000002</v>
      </c>
      <c r="K16" s="139">
        <f t="shared" si="12"/>
        <v>0</v>
      </c>
      <c r="L16" s="139">
        <f t="shared" si="12"/>
        <v>85772.624629999991</v>
      </c>
      <c r="M16" s="247">
        <f t="shared" si="12"/>
        <v>123013.77201000002</v>
      </c>
      <c r="N16" s="343">
        <f t="shared" si="6"/>
        <v>72.246182832891506</v>
      </c>
      <c r="O16" s="197"/>
      <c r="P16" s="197">
        <f t="shared" si="6"/>
        <v>72.639113369231737</v>
      </c>
      <c r="Q16" s="197">
        <f t="shared" si="3"/>
        <v>71.974713886336204</v>
      </c>
    </row>
    <row r="17" spans="1:17" x14ac:dyDescent="0.25">
      <c r="A17" s="468"/>
      <c r="B17" s="468"/>
      <c r="C17" s="462" t="s">
        <v>30</v>
      </c>
      <c r="D17" s="466" t="s">
        <v>22</v>
      </c>
      <c r="E17" s="6" t="s">
        <v>31</v>
      </c>
      <c r="F17" s="248">
        <f t="shared" ref="F17:M17" si="13">SUM(F18:F26)</f>
        <v>288770.67599999998</v>
      </c>
      <c r="G17" s="248">
        <f t="shared" si="13"/>
        <v>0</v>
      </c>
      <c r="H17" s="248">
        <f t="shared" si="13"/>
        <v>118080.49499999998</v>
      </c>
      <c r="I17" s="248">
        <f t="shared" si="13"/>
        <v>170690.18099999998</v>
      </c>
      <c r="J17" s="248">
        <f t="shared" si="13"/>
        <v>208735.42303000003</v>
      </c>
      <c r="K17" s="140">
        <f t="shared" si="13"/>
        <v>0</v>
      </c>
      <c r="L17" s="140">
        <f t="shared" si="13"/>
        <v>85772.624629999991</v>
      </c>
      <c r="M17" s="248">
        <f t="shared" si="13"/>
        <v>122962.79840000001</v>
      </c>
      <c r="N17" s="342">
        <f t="shared" si="6"/>
        <v>72.284148072569536</v>
      </c>
      <c r="O17" s="189"/>
      <c r="P17" s="189">
        <f t="shared" si="6"/>
        <v>72.639113369231737</v>
      </c>
      <c r="Q17" s="189">
        <f t="shared" si="3"/>
        <v>72.038589261323722</v>
      </c>
    </row>
    <row r="18" spans="1:17" x14ac:dyDescent="0.25">
      <c r="A18" s="468"/>
      <c r="B18" s="468"/>
      <c r="C18" s="463"/>
      <c r="D18" s="467"/>
      <c r="E18" s="9" t="s">
        <v>32</v>
      </c>
      <c r="F18" s="249">
        <f>SUM(G18:I18)</f>
        <v>52417.5</v>
      </c>
      <c r="G18" s="249"/>
      <c r="H18" s="249"/>
      <c r="I18" s="319">
        <v>52417.5</v>
      </c>
      <c r="J18" s="249">
        <f>SUM(K18:M18)</f>
        <v>38293.26266</v>
      </c>
      <c r="K18" s="141"/>
      <c r="L18" s="141"/>
      <c r="M18" s="319">
        <v>38293.26266</v>
      </c>
      <c r="N18" s="342">
        <f t="shared" si="6"/>
        <v>73.054347612915535</v>
      </c>
      <c r="O18" s="189"/>
      <c r="P18" s="189"/>
      <c r="Q18" s="189">
        <f t="shared" si="3"/>
        <v>73.054347612915535</v>
      </c>
    </row>
    <row r="19" spans="1:17" x14ac:dyDescent="0.25">
      <c r="A19" s="468"/>
      <c r="B19" s="468"/>
      <c r="C19" s="463"/>
      <c r="D19" s="467"/>
      <c r="E19" s="9" t="s">
        <v>33</v>
      </c>
      <c r="F19" s="249">
        <f t="shared" ref="F19:F49" si="14">SUM(G19:I19)</f>
        <v>100398.54199999999</v>
      </c>
      <c r="G19" s="249"/>
      <c r="H19" s="249">
        <v>944.66099999999994</v>
      </c>
      <c r="I19" s="319">
        <v>99453.880999999994</v>
      </c>
      <c r="J19" s="249">
        <f t="shared" ref="J19:J79" si="15">SUM(K19:M19)</f>
        <v>73922.307400000005</v>
      </c>
      <c r="K19" s="141"/>
      <c r="L19" s="141">
        <v>114.04721000000001</v>
      </c>
      <c r="M19" s="319">
        <v>73808.260190000001</v>
      </c>
      <c r="N19" s="342">
        <f t="shared" si="6"/>
        <v>73.628865447069956</v>
      </c>
      <c r="O19" s="189"/>
      <c r="P19" s="189">
        <f t="shared" si="6"/>
        <v>12.072818714861736</v>
      </c>
      <c r="Q19" s="189">
        <f t="shared" si="3"/>
        <v>74.213554511764102</v>
      </c>
    </row>
    <row r="20" spans="1:17" x14ac:dyDescent="0.25">
      <c r="A20" s="468"/>
      <c r="B20" s="468"/>
      <c r="C20" s="463"/>
      <c r="D20" s="467"/>
      <c r="E20" s="9" t="s">
        <v>34</v>
      </c>
      <c r="F20" s="249">
        <f t="shared" si="14"/>
        <v>17818.8</v>
      </c>
      <c r="G20" s="249"/>
      <c r="H20" s="249"/>
      <c r="I20" s="319">
        <v>17818.8</v>
      </c>
      <c r="J20" s="249">
        <f t="shared" si="15"/>
        <v>10861.27555</v>
      </c>
      <c r="K20" s="141"/>
      <c r="L20" s="141"/>
      <c r="M20" s="319">
        <v>10861.27555</v>
      </c>
      <c r="N20" s="342">
        <f t="shared" si="6"/>
        <v>60.954023559386719</v>
      </c>
      <c r="O20" s="189"/>
      <c r="P20" s="189"/>
      <c r="Q20" s="189">
        <f t="shared" si="3"/>
        <v>60.954023559386719</v>
      </c>
    </row>
    <row r="21" spans="1:17" x14ac:dyDescent="0.25">
      <c r="A21" s="468"/>
      <c r="B21" s="468"/>
      <c r="C21" s="463"/>
      <c r="D21" s="467"/>
      <c r="E21" s="9" t="s">
        <v>35</v>
      </c>
      <c r="F21" s="249">
        <f t="shared" si="14"/>
        <v>1030</v>
      </c>
      <c r="G21" s="249"/>
      <c r="H21" s="249">
        <v>1030</v>
      </c>
      <c r="I21" s="319"/>
      <c r="J21" s="249">
        <f t="shared" si="15"/>
        <v>560</v>
      </c>
      <c r="K21" s="141"/>
      <c r="L21" s="141">
        <v>560</v>
      </c>
      <c r="M21" s="319"/>
      <c r="N21" s="342">
        <f t="shared" si="6"/>
        <v>54.368932038834949</v>
      </c>
      <c r="O21" s="189"/>
      <c r="P21" s="189">
        <f t="shared" si="6"/>
        <v>54.368932038834949</v>
      </c>
      <c r="Q21" s="189"/>
    </row>
    <row r="22" spans="1:17" x14ac:dyDescent="0.25">
      <c r="A22" s="468"/>
      <c r="B22" s="468"/>
      <c r="C22" s="463"/>
      <c r="D22" s="467"/>
      <c r="E22" s="9" t="s">
        <v>36</v>
      </c>
      <c r="F22" s="249">
        <f t="shared" si="14"/>
        <v>109788.4</v>
      </c>
      <c r="G22" s="249"/>
      <c r="H22" s="319">
        <v>109788.4</v>
      </c>
      <c r="I22" s="319"/>
      <c r="J22" s="249">
        <f t="shared" si="15"/>
        <v>79198.856209999998</v>
      </c>
      <c r="K22" s="141"/>
      <c r="L22" s="141">
        <v>79198.856209999998</v>
      </c>
      <c r="M22" s="319"/>
      <c r="N22" s="342">
        <f t="shared" si="6"/>
        <v>72.137726945651821</v>
      </c>
      <c r="O22" s="189"/>
      <c r="P22" s="189">
        <f t="shared" si="6"/>
        <v>72.137726945651821</v>
      </c>
      <c r="Q22" s="189"/>
    </row>
    <row r="23" spans="1:17" x14ac:dyDescent="0.25">
      <c r="A23" s="468"/>
      <c r="B23" s="468"/>
      <c r="C23" s="463"/>
      <c r="D23" s="467"/>
      <c r="E23" s="9" t="s">
        <v>37</v>
      </c>
      <c r="F23" s="249">
        <f t="shared" si="14"/>
        <v>5000</v>
      </c>
      <c r="G23" s="249"/>
      <c r="H23" s="319">
        <v>5000</v>
      </c>
      <c r="I23" s="319"/>
      <c r="J23" s="249">
        <f t="shared" si="15"/>
        <v>4618.9737800000003</v>
      </c>
      <c r="K23" s="141"/>
      <c r="L23" s="141">
        <v>4618.9737800000003</v>
      </c>
      <c r="M23" s="319"/>
      <c r="N23" s="342">
        <f t="shared" si="6"/>
        <v>92.379475600000006</v>
      </c>
      <c r="O23" s="189"/>
      <c r="P23" s="189">
        <f t="shared" si="6"/>
        <v>92.379475600000006</v>
      </c>
      <c r="Q23" s="189"/>
    </row>
    <row r="24" spans="1:17" x14ac:dyDescent="0.25">
      <c r="A24" s="468"/>
      <c r="B24" s="468"/>
      <c r="C24" s="463"/>
      <c r="D24" s="467"/>
      <c r="E24" s="9" t="s">
        <v>38</v>
      </c>
      <c r="F24" s="249">
        <f t="shared" si="14"/>
        <v>1260.434</v>
      </c>
      <c r="G24" s="249"/>
      <c r="H24" s="319">
        <v>1260.434</v>
      </c>
      <c r="I24" s="319"/>
      <c r="J24" s="249">
        <f t="shared" si="15"/>
        <v>1260.434</v>
      </c>
      <c r="K24" s="141"/>
      <c r="L24" s="173">
        <v>1260.434</v>
      </c>
      <c r="M24" s="319"/>
      <c r="N24" s="342">
        <f t="shared" si="6"/>
        <v>100</v>
      </c>
      <c r="O24" s="189"/>
      <c r="P24" s="189">
        <f t="shared" si="6"/>
        <v>100</v>
      </c>
      <c r="Q24" s="189"/>
    </row>
    <row r="25" spans="1:17" x14ac:dyDescent="0.25">
      <c r="A25" s="468"/>
      <c r="B25" s="468"/>
      <c r="C25" s="463"/>
      <c r="D25" s="467"/>
      <c r="E25" s="9" t="s">
        <v>39</v>
      </c>
      <c r="F25" s="249">
        <f t="shared" si="14"/>
        <v>1000</v>
      </c>
      <c r="G25" s="249"/>
      <c r="H25" s="319"/>
      <c r="I25" s="319">
        <v>1000</v>
      </c>
      <c r="J25" s="249">
        <f t="shared" si="15"/>
        <v>0</v>
      </c>
      <c r="K25" s="141"/>
      <c r="L25" s="141"/>
      <c r="M25" s="319"/>
      <c r="N25" s="342">
        <f t="shared" si="6"/>
        <v>0</v>
      </c>
      <c r="O25" s="189"/>
      <c r="P25" s="189"/>
      <c r="Q25" s="189"/>
    </row>
    <row r="26" spans="1:17" x14ac:dyDescent="0.25">
      <c r="A26" s="468"/>
      <c r="B26" s="468"/>
      <c r="C26" s="463"/>
      <c r="D26" s="467"/>
      <c r="E26" s="10" t="s">
        <v>40</v>
      </c>
      <c r="F26" s="249">
        <f t="shared" si="14"/>
        <v>57</v>
      </c>
      <c r="G26" s="306"/>
      <c r="H26" s="320">
        <v>57</v>
      </c>
      <c r="I26" s="320"/>
      <c r="J26" s="249">
        <f t="shared" si="15"/>
        <v>20.31343</v>
      </c>
      <c r="K26" s="165"/>
      <c r="L26" s="165">
        <v>20.31343</v>
      </c>
      <c r="M26" s="320"/>
      <c r="N26" s="342">
        <f t="shared" si="6"/>
        <v>35.637596491228066</v>
      </c>
      <c r="O26" s="189"/>
      <c r="P26" s="189">
        <f t="shared" si="6"/>
        <v>35.637596491228066</v>
      </c>
      <c r="Q26" s="189"/>
    </row>
    <row r="27" spans="1:17" x14ac:dyDescent="0.25">
      <c r="A27" s="468"/>
      <c r="B27" s="468"/>
      <c r="C27" s="463"/>
      <c r="D27" s="467"/>
      <c r="E27" s="6" t="s">
        <v>41</v>
      </c>
      <c r="F27" s="249">
        <f t="shared" si="14"/>
        <v>222.30391</v>
      </c>
      <c r="G27" s="248">
        <f>SUM(G28:G28)</f>
        <v>0</v>
      </c>
      <c r="H27" s="248">
        <f>SUM(H28:H28)</f>
        <v>0</v>
      </c>
      <c r="I27" s="248">
        <f>SUM(I28:I28)</f>
        <v>222.30391</v>
      </c>
      <c r="J27" s="248">
        <f t="shared" si="15"/>
        <v>50.973610000000001</v>
      </c>
      <c r="K27" s="140">
        <f>SUM(K28:K28)</f>
        <v>0</v>
      </c>
      <c r="L27" s="140">
        <f>SUM(L28:L28)</f>
        <v>0</v>
      </c>
      <c r="M27" s="248">
        <f>SUM(M28:M28)</f>
        <v>50.973610000000001</v>
      </c>
      <c r="N27" s="342">
        <f t="shared" si="6"/>
        <v>22.929695658524405</v>
      </c>
      <c r="O27" s="189"/>
      <c r="P27" s="189"/>
      <c r="Q27" s="189">
        <f t="shared" ref="Q27:Q85" si="16">M27/I27*100</f>
        <v>22.929695658524405</v>
      </c>
    </row>
    <row r="28" spans="1:17" x14ac:dyDescent="0.25">
      <c r="A28" s="468"/>
      <c r="B28" s="468"/>
      <c r="C28" s="463"/>
      <c r="D28" s="467"/>
      <c r="E28" s="9" t="s">
        <v>42</v>
      </c>
      <c r="F28" s="249">
        <f t="shared" si="14"/>
        <v>222.30391</v>
      </c>
      <c r="G28" s="249"/>
      <c r="H28" s="249"/>
      <c r="I28" s="319">
        <v>222.30391</v>
      </c>
      <c r="J28" s="249">
        <f t="shared" si="15"/>
        <v>50.973610000000001</v>
      </c>
      <c r="K28" s="141"/>
      <c r="L28" s="141"/>
      <c r="M28" s="319">
        <v>50.973610000000001</v>
      </c>
      <c r="N28" s="342">
        <f t="shared" si="6"/>
        <v>22.929695658524405</v>
      </c>
      <c r="O28" s="189"/>
      <c r="P28" s="189"/>
      <c r="Q28" s="189">
        <f t="shared" si="16"/>
        <v>22.929695658524405</v>
      </c>
    </row>
    <row r="29" spans="1:17" x14ac:dyDescent="0.25">
      <c r="A29" s="462" t="s">
        <v>43</v>
      </c>
      <c r="B29" s="462" t="s">
        <v>44</v>
      </c>
      <c r="C29" s="7"/>
      <c r="D29" s="11"/>
      <c r="E29" s="5" t="s">
        <v>23</v>
      </c>
      <c r="F29" s="250">
        <f>F30+F32</f>
        <v>545427.48328000004</v>
      </c>
      <c r="G29" s="250">
        <f t="shared" ref="G29:M29" si="17">G30+G32</f>
        <v>31267.669000000002</v>
      </c>
      <c r="H29" s="250">
        <f t="shared" si="17"/>
        <v>301730.92300000007</v>
      </c>
      <c r="I29" s="250">
        <f t="shared" si="17"/>
        <v>212428.89127999998</v>
      </c>
      <c r="J29" s="250">
        <f t="shared" si="17"/>
        <v>332640.75030000001</v>
      </c>
      <c r="K29" s="142">
        <f t="shared" si="17"/>
        <v>20472.18102</v>
      </c>
      <c r="L29" s="142">
        <f t="shared" si="17"/>
        <v>196378.35909000001</v>
      </c>
      <c r="M29" s="250">
        <f t="shared" si="17"/>
        <v>115790.21019</v>
      </c>
      <c r="N29" s="343">
        <f t="shared" si="6"/>
        <v>60.987163371310338</v>
      </c>
      <c r="O29" s="197">
        <f t="shared" si="6"/>
        <v>65.47395976335811</v>
      </c>
      <c r="P29" s="197">
        <f t="shared" si="6"/>
        <v>65.083935427460304</v>
      </c>
      <c r="Q29" s="197">
        <f t="shared" si="16"/>
        <v>54.507750566460523</v>
      </c>
    </row>
    <row r="30" spans="1:17" x14ac:dyDescent="0.25">
      <c r="A30" s="463"/>
      <c r="B30" s="463"/>
      <c r="C30" s="462" t="s">
        <v>45</v>
      </c>
      <c r="D30" s="466" t="s">
        <v>22</v>
      </c>
      <c r="E30" s="6" t="s">
        <v>41</v>
      </c>
      <c r="F30" s="248">
        <f t="shared" si="14"/>
        <v>9479.6943900000006</v>
      </c>
      <c r="G30" s="307">
        <f>G31</f>
        <v>0</v>
      </c>
      <c r="H30" s="307">
        <f t="shared" ref="H30:I30" si="18">H31</f>
        <v>0</v>
      </c>
      <c r="I30" s="307">
        <f t="shared" si="18"/>
        <v>9479.6943900000006</v>
      </c>
      <c r="J30" s="248">
        <f t="shared" si="15"/>
        <v>0</v>
      </c>
      <c r="K30" s="12">
        <f>K31</f>
        <v>0</v>
      </c>
      <c r="L30" s="12">
        <f t="shared" ref="L30:M30" si="19">L31</f>
        <v>0</v>
      </c>
      <c r="M30" s="307">
        <f t="shared" si="19"/>
        <v>0</v>
      </c>
      <c r="N30" s="342">
        <f t="shared" si="6"/>
        <v>0</v>
      </c>
      <c r="O30" s="189"/>
      <c r="P30" s="189"/>
      <c r="Q30" s="189"/>
    </row>
    <row r="31" spans="1:17" x14ac:dyDescent="0.25">
      <c r="A31" s="463"/>
      <c r="B31" s="463"/>
      <c r="C31" s="463"/>
      <c r="D31" s="467"/>
      <c r="E31" s="9" t="s">
        <v>46</v>
      </c>
      <c r="F31" s="249">
        <f t="shared" si="14"/>
        <v>9479.6943900000006</v>
      </c>
      <c r="G31" s="308"/>
      <c r="H31" s="308"/>
      <c r="I31" s="308">
        <v>9479.6943900000006</v>
      </c>
      <c r="J31" s="249">
        <f t="shared" si="15"/>
        <v>0</v>
      </c>
      <c r="K31" s="13"/>
      <c r="L31" s="13"/>
      <c r="M31" s="308"/>
      <c r="N31" s="342">
        <f t="shared" si="6"/>
        <v>0</v>
      </c>
      <c r="O31" s="189"/>
      <c r="P31" s="189"/>
      <c r="Q31" s="189"/>
    </row>
    <row r="32" spans="1:17" x14ac:dyDescent="0.25">
      <c r="A32" s="463"/>
      <c r="B32" s="463"/>
      <c r="C32" s="463"/>
      <c r="D32" s="467"/>
      <c r="E32" s="6" t="s">
        <v>31</v>
      </c>
      <c r="F32" s="248">
        <f t="shared" si="14"/>
        <v>535947.78889000008</v>
      </c>
      <c r="G32" s="246">
        <f>SUM(G33:G47)</f>
        <v>31267.669000000002</v>
      </c>
      <c r="H32" s="246">
        <f>SUM(H33:H47)</f>
        <v>301730.92300000007</v>
      </c>
      <c r="I32" s="246">
        <f>SUM(I33:I47)</f>
        <v>202949.19688999999</v>
      </c>
      <c r="J32" s="248">
        <f t="shared" si="15"/>
        <v>332640.75030000001</v>
      </c>
      <c r="K32" s="138">
        <f>SUM(K33:K47)</f>
        <v>20472.18102</v>
      </c>
      <c r="L32" s="138">
        <f>SUM(L33:L47)</f>
        <v>196378.35909000001</v>
      </c>
      <c r="M32" s="246">
        <f>SUM(M33:M47)</f>
        <v>115790.21019</v>
      </c>
      <c r="N32" s="342">
        <f t="shared" si="6"/>
        <v>62.065887236689846</v>
      </c>
      <c r="O32" s="189">
        <f t="shared" si="6"/>
        <v>65.47395976335811</v>
      </c>
      <c r="P32" s="189">
        <f t="shared" si="6"/>
        <v>65.083935427460304</v>
      </c>
      <c r="Q32" s="189">
        <f t="shared" si="16"/>
        <v>57.053790783295966</v>
      </c>
    </row>
    <row r="33" spans="1:17" x14ac:dyDescent="0.25">
      <c r="A33" s="463"/>
      <c r="B33" s="463"/>
      <c r="C33" s="463"/>
      <c r="D33" s="467"/>
      <c r="E33" s="9" t="s">
        <v>47</v>
      </c>
      <c r="F33" s="249">
        <f t="shared" si="14"/>
        <v>155.92989</v>
      </c>
      <c r="G33" s="249"/>
      <c r="H33" s="249"/>
      <c r="I33" s="319">
        <v>155.92989</v>
      </c>
      <c r="J33" s="249">
        <f t="shared" si="15"/>
        <v>2.4</v>
      </c>
      <c r="K33" s="141"/>
      <c r="L33" s="141"/>
      <c r="M33" s="319">
        <v>2.4</v>
      </c>
      <c r="N33" s="342">
        <f t="shared" si="6"/>
        <v>1.5391532694597552</v>
      </c>
      <c r="O33" s="189"/>
      <c r="P33" s="189"/>
      <c r="Q33" s="189">
        <f t="shared" si="16"/>
        <v>1.5391532694597552</v>
      </c>
    </row>
    <row r="34" spans="1:17" x14ac:dyDescent="0.25">
      <c r="A34" s="463"/>
      <c r="B34" s="463"/>
      <c r="C34" s="463"/>
      <c r="D34" s="467"/>
      <c r="E34" s="9" t="s">
        <v>48</v>
      </c>
      <c r="F34" s="249">
        <f t="shared" si="14"/>
        <v>131145.30833</v>
      </c>
      <c r="G34" s="249"/>
      <c r="H34" s="249">
        <v>10169.392</v>
      </c>
      <c r="I34" s="319">
        <v>120975.91632999999</v>
      </c>
      <c r="J34" s="249">
        <f t="shared" si="15"/>
        <v>80005.528120000003</v>
      </c>
      <c r="K34" s="141"/>
      <c r="L34" s="141"/>
      <c r="M34" s="319">
        <v>80005.528120000003</v>
      </c>
      <c r="N34" s="342">
        <f t="shared" si="6"/>
        <v>61.005253743948408</v>
      </c>
      <c r="O34" s="189"/>
      <c r="P34" s="189"/>
      <c r="Q34" s="189">
        <f t="shared" si="16"/>
        <v>66.133434279397946</v>
      </c>
    </row>
    <row r="35" spans="1:17" x14ac:dyDescent="0.25">
      <c r="A35" s="463"/>
      <c r="B35" s="463"/>
      <c r="C35" s="463"/>
      <c r="D35" s="467"/>
      <c r="E35" s="9" t="s">
        <v>49</v>
      </c>
      <c r="F35" s="249">
        <f t="shared" si="14"/>
        <v>21506</v>
      </c>
      <c r="G35" s="249"/>
      <c r="H35" s="249"/>
      <c r="I35" s="319">
        <v>21506</v>
      </c>
      <c r="J35" s="249">
        <f t="shared" si="15"/>
        <v>18683.15999</v>
      </c>
      <c r="K35" s="141"/>
      <c r="L35" s="141"/>
      <c r="M35" s="319">
        <v>18683.15999</v>
      </c>
      <c r="N35" s="342">
        <f t="shared" si="6"/>
        <v>86.874174602436526</v>
      </c>
      <c r="O35" s="189"/>
      <c r="P35" s="189"/>
      <c r="Q35" s="189">
        <f t="shared" si="16"/>
        <v>86.874174602436526</v>
      </c>
    </row>
    <row r="36" spans="1:17" x14ac:dyDescent="0.25">
      <c r="A36" s="463"/>
      <c r="B36" s="463"/>
      <c r="C36" s="463"/>
      <c r="D36" s="467"/>
      <c r="E36" s="9" t="s">
        <v>50</v>
      </c>
      <c r="F36" s="249">
        <f t="shared" si="14"/>
        <v>330</v>
      </c>
      <c r="G36" s="249"/>
      <c r="H36" s="249">
        <v>330</v>
      </c>
      <c r="I36" s="319"/>
      <c r="J36" s="249">
        <f t="shared" si="15"/>
        <v>180.929</v>
      </c>
      <c r="K36" s="141"/>
      <c r="L36" s="141">
        <v>180.929</v>
      </c>
      <c r="M36" s="319"/>
      <c r="N36" s="342">
        <f t="shared" si="6"/>
        <v>54.826969696969698</v>
      </c>
      <c r="O36" s="189"/>
      <c r="P36" s="189">
        <f t="shared" ref="P36" si="20">L36/H36*100</f>
        <v>54.826969696969698</v>
      </c>
      <c r="Q36" s="189"/>
    </row>
    <row r="37" spans="1:17" x14ac:dyDescent="0.25">
      <c r="A37" s="463"/>
      <c r="B37" s="463"/>
      <c r="C37" s="463"/>
      <c r="D37" s="467"/>
      <c r="E37" s="9" t="s">
        <v>51</v>
      </c>
      <c r="F37" s="249">
        <f t="shared" si="14"/>
        <v>15998.4</v>
      </c>
      <c r="G37" s="249">
        <v>15998.4</v>
      </c>
      <c r="H37" s="249"/>
      <c r="I37" s="319"/>
      <c r="J37" s="249">
        <f t="shared" si="15"/>
        <v>11904.039489999999</v>
      </c>
      <c r="K37" s="141">
        <v>11904.039489999999</v>
      </c>
      <c r="L37" s="141"/>
      <c r="M37" s="319"/>
      <c r="N37" s="342">
        <f t="shared" si="6"/>
        <v>74.407687581258116</v>
      </c>
      <c r="O37" s="189">
        <f t="shared" si="6"/>
        <v>74.407687581258116</v>
      </c>
      <c r="P37" s="189"/>
      <c r="Q37" s="189"/>
    </row>
    <row r="38" spans="1:17" x14ac:dyDescent="0.25">
      <c r="A38" s="463"/>
      <c r="B38" s="463"/>
      <c r="C38" s="463"/>
      <c r="D38" s="467"/>
      <c r="E38" s="9" t="s">
        <v>52</v>
      </c>
      <c r="F38" s="249">
        <f t="shared" si="14"/>
        <v>261791.12515000001</v>
      </c>
      <c r="G38" s="249"/>
      <c r="H38" s="249">
        <v>261791.12515000001</v>
      </c>
      <c r="I38" s="319"/>
      <c r="J38" s="249">
        <f t="shared" si="15"/>
        <v>186363.0644</v>
      </c>
      <c r="K38" s="141"/>
      <c r="L38" s="141">
        <v>186363.0644</v>
      </c>
      <c r="M38" s="319"/>
      <c r="N38" s="342">
        <f t="shared" si="6"/>
        <v>71.187693736072404</v>
      </c>
      <c r="O38" s="189"/>
      <c r="P38" s="189">
        <f t="shared" si="6"/>
        <v>71.187693736072404</v>
      </c>
      <c r="Q38" s="189"/>
    </row>
    <row r="39" spans="1:17" x14ac:dyDescent="0.25">
      <c r="A39" s="463"/>
      <c r="B39" s="463"/>
      <c r="C39" s="463"/>
      <c r="D39" s="467"/>
      <c r="E39" s="9" t="s">
        <v>53</v>
      </c>
      <c r="F39" s="249">
        <f t="shared" si="14"/>
        <v>12781.87485</v>
      </c>
      <c r="G39" s="249"/>
      <c r="H39" s="249">
        <v>12781.87485</v>
      </c>
      <c r="I39" s="319"/>
      <c r="J39" s="249">
        <f t="shared" si="15"/>
        <v>7275.8296200000004</v>
      </c>
      <c r="K39" s="141"/>
      <c r="L39" s="141">
        <v>7275.8296200000004</v>
      </c>
      <c r="M39" s="319"/>
      <c r="N39" s="342">
        <f t="shared" si="6"/>
        <v>56.923023463963894</v>
      </c>
      <c r="O39" s="189"/>
      <c r="P39" s="189">
        <f t="shared" si="6"/>
        <v>56.923023463963894</v>
      </c>
      <c r="Q39" s="189"/>
    </row>
    <row r="40" spans="1:17" x14ac:dyDescent="0.25">
      <c r="A40" s="463"/>
      <c r="B40" s="463"/>
      <c r="C40" s="463"/>
      <c r="D40" s="467"/>
      <c r="E40" s="9" t="s">
        <v>54</v>
      </c>
      <c r="F40" s="249">
        <f t="shared" si="14"/>
        <v>17778.759000000002</v>
      </c>
      <c r="G40" s="249">
        <v>15269.269</v>
      </c>
      <c r="H40" s="249">
        <v>2485.6309999999999</v>
      </c>
      <c r="I40" s="319">
        <v>23.859000000000002</v>
      </c>
      <c r="J40" s="249">
        <f t="shared" si="15"/>
        <v>9977.0446400000019</v>
      </c>
      <c r="K40" s="141">
        <v>8568.1415300000008</v>
      </c>
      <c r="L40" s="141">
        <v>1394.8140699999999</v>
      </c>
      <c r="M40" s="319">
        <v>14.089040000000001</v>
      </c>
      <c r="N40" s="342">
        <f t="shared" si="6"/>
        <v>56.117778749349156</v>
      </c>
      <c r="O40" s="189">
        <f t="shared" si="6"/>
        <v>56.113632748234387</v>
      </c>
      <c r="P40" s="189">
        <f t="shared" si="6"/>
        <v>56.115089890655533</v>
      </c>
      <c r="Q40" s="189">
        <f t="shared" si="16"/>
        <v>59.051259482794748</v>
      </c>
    </row>
    <row r="41" spans="1:17" x14ac:dyDescent="0.25">
      <c r="A41" s="463"/>
      <c r="B41" s="463"/>
      <c r="C41" s="463"/>
      <c r="D41" s="467"/>
      <c r="E41" s="9" t="s">
        <v>55</v>
      </c>
      <c r="F41" s="249">
        <f t="shared" si="14"/>
        <v>4189.3999999999996</v>
      </c>
      <c r="G41" s="249"/>
      <c r="H41" s="249">
        <v>2094.6999999999998</v>
      </c>
      <c r="I41" s="249">
        <v>2094.6999999999998</v>
      </c>
      <c r="J41" s="249">
        <f t="shared" si="15"/>
        <v>2224.4508000000001</v>
      </c>
      <c r="K41" s="141"/>
      <c r="L41" s="141">
        <v>1163.722</v>
      </c>
      <c r="M41" s="319">
        <v>1060.7288000000001</v>
      </c>
      <c r="N41" s="342">
        <f t="shared" si="6"/>
        <v>53.097121306153625</v>
      </c>
      <c r="O41" s="189"/>
      <c r="P41" s="189">
        <f t="shared" si="6"/>
        <v>55.555544946770432</v>
      </c>
      <c r="Q41" s="189">
        <f t="shared" si="16"/>
        <v>50.638697665536839</v>
      </c>
    </row>
    <row r="42" spans="1:17" x14ac:dyDescent="0.25">
      <c r="A42" s="463"/>
      <c r="B42" s="463"/>
      <c r="C42" s="463"/>
      <c r="D42" s="467"/>
      <c r="E42" s="9" t="s">
        <v>56</v>
      </c>
      <c r="F42" s="249">
        <f t="shared" si="14"/>
        <v>10228.46154</v>
      </c>
      <c r="G42" s="249"/>
      <c r="H42" s="249">
        <v>7978.2</v>
      </c>
      <c r="I42" s="319">
        <v>2250.26154</v>
      </c>
      <c r="J42" s="249">
        <f t="shared" si="15"/>
        <v>1614.93012</v>
      </c>
      <c r="K42" s="141"/>
      <c r="L42" s="141"/>
      <c r="M42" s="319">
        <v>1614.93012</v>
      </c>
      <c r="N42" s="342">
        <f t="shared" si="6"/>
        <v>15.788592582418801</v>
      </c>
      <c r="O42" s="189"/>
      <c r="P42" s="189"/>
      <c r="Q42" s="189">
        <f t="shared" si="16"/>
        <v>71.766329881814542</v>
      </c>
    </row>
    <row r="43" spans="1:17" x14ac:dyDescent="0.25">
      <c r="A43" s="463"/>
      <c r="B43" s="463"/>
      <c r="C43" s="463"/>
      <c r="D43" s="467"/>
      <c r="E43" s="9" t="s">
        <v>57</v>
      </c>
      <c r="F43" s="249">
        <f t="shared" si="14"/>
        <v>9128.2051300000003</v>
      </c>
      <c r="G43" s="249"/>
      <c r="H43" s="249">
        <v>4000</v>
      </c>
      <c r="I43" s="319">
        <v>5128.2051300000003</v>
      </c>
      <c r="J43" s="249">
        <f t="shared" si="15"/>
        <v>4920.1137200000003</v>
      </c>
      <c r="K43" s="141"/>
      <c r="L43" s="141"/>
      <c r="M43" s="319">
        <v>4920.1137200000003</v>
      </c>
      <c r="N43" s="342">
        <f t="shared" si="6"/>
        <v>53.900122202884802</v>
      </c>
      <c r="O43" s="189"/>
      <c r="P43" s="189"/>
      <c r="Q43" s="189">
        <f t="shared" si="16"/>
        <v>95.942217506420221</v>
      </c>
    </row>
    <row r="44" spans="1:17" x14ac:dyDescent="0.25">
      <c r="A44" s="463"/>
      <c r="B44" s="463"/>
      <c r="C44" s="463"/>
      <c r="D44" s="467"/>
      <c r="E44" s="9" t="s">
        <v>58</v>
      </c>
      <c r="F44" s="249">
        <f t="shared" si="14"/>
        <v>128.30000000000001</v>
      </c>
      <c r="G44" s="249"/>
      <c r="H44" s="249">
        <v>100</v>
      </c>
      <c r="I44" s="319">
        <v>28.3</v>
      </c>
      <c r="J44" s="249">
        <f t="shared" si="15"/>
        <v>0</v>
      </c>
      <c r="K44" s="141"/>
      <c r="L44" s="141"/>
      <c r="M44" s="319"/>
      <c r="N44" s="342">
        <f t="shared" si="6"/>
        <v>0</v>
      </c>
      <c r="O44" s="189"/>
      <c r="P44" s="189"/>
      <c r="Q44" s="189">
        <f t="shared" si="16"/>
        <v>0</v>
      </c>
    </row>
    <row r="45" spans="1:17" x14ac:dyDescent="0.25">
      <c r="A45" s="463"/>
      <c r="B45" s="463"/>
      <c r="C45" s="463"/>
      <c r="D45" s="467"/>
      <c r="E45" s="9" t="s">
        <v>59</v>
      </c>
      <c r="F45" s="249">
        <f t="shared" si="14"/>
        <v>8227</v>
      </c>
      <c r="G45" s="249"/>
      <c r="H45" s="249"/>
      <c r="I45" s="319">
        <v>8227</v>
      </c>
      <c r="J45" s="249">
        <f t="shared" si="15"/>
        <v>5853.7040200000001</v>
      </c>
      <c r="K45" s="141"/>
      <c r="L45" s="141"/>
      <c r="M45" s="319">
        <v>5853.7040200000001</v>
      </c>
      <c r="N45" s="342">
        <f t="shared" si="6"/>
        <v>71.152352254770875</v>
      </c>
      <c r="O45" s="189"/>
      <c r="P45" s="189"/>
      <c r="Q45" s="189">
        <f t="shared" si="16"/>
        <v>71.152352254770875</v>
      </c>
    </row>
    <row r="46" spans="1:17" x14ac:dyDescent="0.25">
      <c r="A46" s="463"/>
      <c r="B46" s="463"/>
      <c r="C46" s="463"/>
      <c r="D46" s="467"/>
      <c r="E46" s="9" t="s">
        <v>60</v>
      </c>
      <c r="F46" s="249">
        <f t="shared" si="14"/>
        <v>42510.525000000001</v>
      </c>
      <c r="G46" s="249"/>
      <c r="H46" s="249"/>
      <c r="I46" s="319">
        <v>42510.525000000001</v>
      </c>
      <c r="J46" s="249">
        <f t="shared" si="15"/>
        <v>3621.36438</v>
      </c>
      <c r="K46" s="141"/>
      <c r="L46" s="141"/>
      <c r="M46" s="319">
        <v>3621.36438</v>
      </c>
      <c r="N46" s="342">
        <f t="shared" si="6"/>
        <v>8.5187477218876975</v>
      </c>
      <c r="O46" s="189"/>
      <c r="P46" s="189"/>
      <c r="Q46" s="189">
        <f t="shared" si="16"/>
        <v>8.5187477218876975</v>
      </c>
    </row>
    <row r="47" spans="1:17" x14ac:dyDescent="0.25">
      <c r="A47" s="464"/>
      <c r="B47" s="464"/>
      <c r="C47" s="463"/>
      <c r="D47" s="467"/>
      <c r="E47" s="9" t="s">
        <v>61</v>
      </c>
      <c r="F47" s="249">
        <f t="shared" si="14"/>
        <v>48.5</v>
      </c>
      <c r="G47" s="249"/>
      <c r="H47" s="249"/>
      <c r="I47" s="319">
        <v>48.5</v>
      </c>
      <c r="J47" s="249">
        <f t="shared" si="15"/>
        <v>14.192</v>
      </c>
      <c r="K47" s="141"/>
      <c r="L47" s="141"/>
      <c r="M47" s="319">
        <v>14.192</v>
      </c>
      <c r="N47" s="342">
        <f t="shared" si="6"/>
        <v>29.261855670103092</v>
      </c>
      <c r="O47" s="189"/>
      <c r="P47" s="189"/>
      <c r="Q47" s="189">
        <f t="shared" si="16"/>
        <v>29.261855670103092</v>
      </c>
    </row>
    <row r="48" spans="1:17" x14ac:dyDescent="0.25">
      <c r="A48" s="468" t="s">
        <v>62</v>
      </c>
      <c r="B48" s="468" t="s">
        <v>63</v>
      </c>
      <c r="C48" s="462" t="s">
        <v>64</v>
      </c>
      <c r="D48" s="469" t="s">
        <v>22</v>
      </c>
      <c r="E48" s="83" t="s">
        <v>23</v>
      </c>
      <c r="F48" s="251">
        <f t="shared" si="14"/>
        <v>12937.240739999999</v>
      </c>
      <c r="G48" s="309">
        <f t="shared" ref="G48:M48" si="21">G49</f>
        <v>0</v>
      </c>
      <c r="H48" s="309">
        <f t="shared" si="21"/>
        <v>12937.240739999999</v>
      </c>
      <c r="I48" s="309">
        <f t="shared" si="21"/>
        <v>0</v>
      </c>
      <c r="J48" s="251">
        <f t="shared" si="15"/>
        <v>11039.32827</v>
      </c>
      <c r="K48" s="166">
        <f t="shared" si="21"/>
        <v>0</v>
      </c>
      <c r="L48" s="166">
        <f t="shared" si="21"/>
        <v>11039.32827</v>
      </c>
      <c r="M48" s="309">
        <f t="shared" si="21"/>
        <v>0</v>
      </c>
      <c r="N48" s="343">
        <f t="shared" si="6"/>
        <v>85.329851178142334</v>
      </c>
      <c r="O48" s="197"/>
      <c r="P48" s="197">
        <f t="shared" si="6"/>
        <v>85.329851178142334</v>
      </c>
      <c r="Q48" s="197"/>
    </row>
    <row r="49" spans="1:17" x14ac:dyDescent="0.25">
      <c r="A49" s="468"/>
      <c r="B49" s="468"/>
      <c r="C49" s="463"/>
      <c r="D49" s="469"/>
      <c r="E49" s="6" t="s">
        <v>25</v>
      </c>
      <c r="F49" s="248">
        <f t="shared" si="14"/>
        <v>12937.240739999999</v>
      </c>
      <c r="G49" s="310">
        <f>G50+G52+G55+G57+G59+G61</f>
        <v>0</v>
      </c>
      <c r="H49" s="310">
        <f>H50+H52+H55+H57+H59+H61</f>
        <v>12937.240739999999</v>
      </c>
      <c r="I49" s="310">
        <f>I50+I52+I55+I57+I59+I61</f>
        <v>0</v>
      </c>
      <c r="J49" s="248">
        <f t="shared" si="15"/>
        <v>11039.32827</v>
      </c>
      <c r="K49" s="167">
        <f>K50+K52+K55+K57+K59+K61</f>
        <v>0</v>
      </c>
      <c r="L49" s="167">
        <f>L50+L52+L55+L57+L59+L61</f>
        <v>11039.32827</v>
      </c>
      <c r="M49" s="310">
        <f>M50+M52+M55+M57+M59+M61</f>
        <v>0</v>
      </c>
      <c r="N49" s="341">
        <f t="shared" si="6"/>
        <v>85.329851178142334</v>
      </c>
      <c r="O49" s="188"/>
      <c r="P49" s="188">
        <f t="shared" si="6"/>
        <v>85.329851178142334</v>
      </c>
      <c r="Q49" s="188"/>
    </row>
    <row r="50" spans="1:17" x14ac:dyDescent="0.25">
      <c r="A50" s="462" t="s">
        <v>65</v>
      </c>
      <c r="B50" s="468" t="s">
        <v>66</v>
      </c>
      <c r="C50" s="463"/>
      <c r="D50" s="469"/>
      <c r="E50" s="6" t="s">
        <v>31</v>
      </c>
      <c r="F50" s="248">
        <f t="shared" ref="F50:F99" si="22">SUM(G50:I50)</f>
        <v>0</v>
      </c>
      <c r="G50" s="311">
        <f t="shared" ref="G50:M50" si="23">G51</f>
        <v>0</v>
      </c>
      <c r="H50" s="311">
        <f t="shared" si="23"/>
        <v>0</v>
      </c>
      <c r="I50" s="246">
        <f t="shared" si="23"/>
        <v>0</v>
      </c>
      <c r="J50" s="248">
        <f t="shared" si="15"/>
        <v>0</v>
      </c>
      <c r="K50" s="168">
        <f t="shared" si="23"/>
        <v>0</v>
      </c>
      <c r="L50" s="168">
        <f t="shared" si="23"/>
        <v>0</v>
      </c>
      <c r="M50" s="246">
        <f t="shared" si="23"/>
        <v>0</v>
      </c>
      <c r="N50" s="341">
        <v>0</v>
      </c>
      <c r="O50" s="188"/>
      <c r="P50" s="188"/>
      <c r="Q50" s="188"/>
    </row>
    <row r="51" spans="1:17" x14ac:dyDescent="0.25">
      <c r="A51" s="463"/>
      <c r="B51" s="468"/>
      <c r="C51" s="463"/>
      <c r="D51" s="469"/>
      <c r="E51" s="14" t="s">
        <v>67</v>
      </c>
      <c r="F51" s="249">
        <f t="shared" si="22"/>
        <v>0</v>
      </c>
      <c r="G51" s="312"/>
      <c r="H51" s="312"/>
      <c r="I51" s="312"/>
      <c r="J51" s="249">
        <f t="shared" si="15"/>
        <v>0</v>
      </c>
      <c r="K51" s="15"/>
      <c r="L51" s="15"/>
      <c r="M51" s="312"/>
      <c r="N51" s="341">
        <v>0</v>
      </c>
      <c r="O51" s="188"/>
      <c r="P51" s="188"/>
      <c r="Q51" s="188"/>
    </row>
    <row r="52" spans="1:17" x14ac:dyDescent="0.25">
      <c r="A52" s="468" t="s">
        <v>68</v>
      </c>
      <c r="B52" s="468" t="s">
        <v>69</v>
      </c>
      <c r="C52" s="463"/>
      <c r="D52" s="469"/>
      <c r="E52" s="6" t="s">
        <v>31</v>
      </c>
      <c r="F52" s="248">
        <f t="shared" si="22"/>
        <v>452.4</v>
      </c>
      <c r="G52" s="246">
        <f>SUM(G53:G54)</f>
        <v>0</v>
      </c>
      <c r="H52" s="246">
        <f>SUM(H53:H54)</f>
        <v>452.4</v>
      </c>
      <c r="I52" s="246">
        <f>SUM(I53:I54)</f>
        <v>0</v>
      </c>
      <c r="J52" s="248">
        <f t="shared" si="15"/>
        <v>311.51391000000001</v>
      </c>
      <c r="K52" s="138">
        <f>SUM(K53:K54)</f>
        <v>0</v>
      </c>
      <c r="L52" s="138">
        <f>SUM(L53:L54)</f>
        <v>311.51391000000001</v>
      </c>
      <c r="M52" s="246">
        <f>SUM(M53:M54)</f>
        <v>0</v>
      </c>
      <c r="N52" s="341">
        <f t="shared" si="6"/>
        <v>68.858070291777196</v>
      </c>
      <c r="O52" s="188"/>
      <c r="P52" s="188">
        <f t="shared" si="6"/>
        <v>68.858070291777196</v>
      </c>
      <c r="Q52" s="188"/>
    </row>
    <row r="53" spans="1:17" x14ac:dyDescent="0.25">
      <c r="A53" s="468"/>
      <c r="B53" s="468"/>
      <c r="C53" s="463"/>
      <c r="D53" s="469"/>
      <c r="E53" s="14" t="s">
        <v>70</v>
      </c>
      <c r="F53" s="249">
        <f t="shared" si="22"/>
        <v>415</v>
      </c>
      <c r="G53" s="312"/>
      <c r="H53" s="312">
        <v>415</v>
      </c>
      <c r="I53" s="312"/>
      <c r="J53" s="249">
        <f t="shared" si="15"/>
        <v>311.51391000000001</v>
      </c>
      <c r="K53" s="15"/>
      <c r="L53" s="15">
        <v>311.51391000000001</v>
      </c>
      <c r="M53" s="312"/>
      <c r="N53" s="341">
        <f t="shared" si="6"/>
        <v>75.063592771084345</v>
      </c>
      <c r="O53" s="188"/>
      <c r="P53" s="188">
        <f t="shared" si="6"/>
        <v>75.063592771084345</v>
      </c>
      <c r="Q53" s="188"/>
    </row>
    <row r="54" spans="1:17" x14ac:dyDescent="0.25">
      <c r="A54" s="468"/>
      <c r="B54" s="468"/>
      <c r="C54" s="463"/>
      <c r="D54" s="469"/>
      <c r="E54" s="14" t="s">
        <v>71</v>
      </c>
      <c r="F54" s="249">
        <f t="shared" si="22"/>
        <v>37.4</v>
      </c>
      <c r="G54" s="312"/>
      <c r="H54" s="312">
        <v>37.4</v>
      </c>
      <c r="I54" s="312"/>
      <c r="J54" s="249">
        <f t="shared" si="15"/>
        <v>0</v>
      </c>
      <c r="K54" s="15"/>
      <c r="L54" s="15"/>
      <c r="M54" s="312"/>
      <c r="N54" s="341">
        <f t="shared" si="6"/>
        <v>0</v>
      </c>
      <c r="O54" s="188"/>
      <c r="P54" s="188">
        <f t="shared" si="6"/>
        <v>0</v>
      </c>
      <c r="Q54" s="188"/>
    </row>
    <row r="55" spans="1:17" x14ac:dyDescent="0.25">
      <c r="A55" s="468" t="s">
        <v>72</v>
      </c>
      <c r="B55" s="468" t="s">
        <v>73</v>
      </c>
      <c r="C55" s="463"/>
      <c r="D55" s="469"/>
      <c r="E55" s="6" t="s">
        <v>31</v>
      </c>
      <c r="F55" s="248">
        <f t="shared" si="22"/>
        <v>3475.8380000000002</v>
      </c>
      <c r="G55" s="246">
        <f t="shared" ref="G55:M55" si="24">G56</f>
        <v>0</v>
      </c>
      <c r="H55" s="246">
        <f t="shared" si="24"/>
        <v>3475.8380000000002</v>
      </c>
      <c r="I55" s="246">
        <f t="shared" si="24"/>
        <v>0</v>
      </c>
      <c r="J55" s="248">
        <f t="shared" si="15"/>
        <v>2764.317</v>
      </c>
      <c r="K55" s="138">
        <f t="shared" si="24"/>
        <v>0</v>
      </c>
      <c r="L55" s="138">
        <f t="shared" si="24"/>
        <v>2764.317</v>
      </c>
      <c r="M55" s="246">
        <f t="shared" si="24"/>
        <v>0</v>
      </c>
      <c r="N55" s="341">
        <f t="shared" si="6"/>
        <v>79.529512019835209</v>
      </c>
      <c r="O55" s="188"/>
      <c r="P55" s="188">
        <f t="shared" si="6"/>
        <v>79.529512019835209</v>
      </c>
      <c r="Q55" s="188"/>
    </row>
    <row r="56" spans="1:17" x14ac:dyDescent="0.25">
      <c r="A56" s="468"/>
      <c r="B56" s="468"/>
      <c r="C56" s="463"/>
      <c r="D56" s="469"/>
      <c r="E56" s="14" t="s">
        <v>74</v>
      </c>
      <c r="F56" s="249">
        <f t="shared" si="22"/>
        <v>3475.8380000000002</v>
      </c>
      <c r="G56" s="312"/>
      <c r="H56" s="312">
        <v>3475.8380000000002</v>
      </c>
      <c r="I56" s="312"/>
      <c r="J56" s="249">
        <f t="shared" si="15"/>
        <v>2764.317</v>
      </c>
      <c r="K56" s="15"/>
      <c r="L56" s="15">
        <v>2764.317</v>
      </c>
      <c r="M56" s="312"/>
      <c r="N56" s="341">
        <f t="shared" si="6"/>
        <v>79.529512019835209</v>
      </c>
      <c r="O56" s="188"/>
      <c r="P56" s="188">
        <f t="shared" si="6"/>
        <v>79.529512019835209</v>
      </c>
      <c r="Q56" s="188"/>
    </row>
    <row r="57" spans="1:17" x14ac:dyDescent="0.25">
      <c r="A57" s="468" t="s">
        <v>75</v>
      </c>
      <c r="B57" s="468" t="s">
        <v>76</v>
      </c>
      <c r="C57" s="463"/>
      <c r="D57" s="469"/>
      <c r="E57" s="6" t="s">
        <v>31</v>
      </c>
      <c r="F57" s="248">
        <f t="shared" si="22"/>
        <v>2930.7620000000002</v>
      </c>
      <c r="G57" s="246">
        <f t="shared" ref="G57:M57" si="25">G58</f>
        <v>0</v>
      </c>
      <c r="H57" s="246">
        <f t="shared" si="25"/>
        <v>2930.7620000000002</v>
      </c>
      <c r="I57" s="246">
        <f t="shared" si="25"/>
        <v>0</v>
      </c>
      <c r="J57" s="248">
        <f t="shared" si="15"/>
        <v>2927.2566499999998</v>
      </c>
      <c r="K57" s="138">
        <f t="shared" si="25"/>
        <v>0</v>
      </c>
      <c r="L57" s="138">
        <f t="shared" si="25"/>
        <v>2927.2566499999998</v>
      </c>
      <c r="M57" s="246">
        <f t="shared" si="25"/>
        <v>0</v>
      </c>
      <c r="N57" s="341">
        <f t="shared" si="6"/>
        <v>99.880394586800278</v>
      </c>
      <c r="O57" s="188"/>
      <c r="P57" s="188">
        <f t="shared" si="6"/>
        <v>99.880394586800278</v>
      </c>
      <c r="Q57" s="188"/>
    </row>
    <row r="58" spans="1:17" x14ac:dyDescent="0.25">
      <c r="A58" s="468"/>
      <c r="B58" s="468"/>
      <c r="C58" s="463"/>
      <c r="D58" s="469"/>
      <c r="E58" s="14" t="s">
        <v>77</v>
      </c>
      <c r="F58" s="249">
        <f t="shared" si="22"/>
        <v>2930.7620000000002</v>
      </c>
      <c r="G58" s="312"/>
      <c r="H58" s="312">
        <v>2930.7620000000002</v>
      </c>
      <c r="I58" s="312"/>
      <c r="J58" s="249">
        <f t="shared" si="15"/>
        <v>2927.2566499999998</v>
      </c>
      <c r="K58" s="15"/>
      <c r="L58" s="15">
        <v>2927.2566499999998</v>
      </c>
      <c r="M58" s="312"/>
      <c r="N58" s="341">
        <f t="shared" si="6"/>
        <v>99.880394586800278</v>
      </c>
      <c r="O58" s="188"/>
      <c r="P58" s="188">
        <f t="shared" si="6"/>
        <v>99.880394586800278</v>
      </c>
      <c r="Q58" s="188"/>
    </row>
    <row r="59" spans="1:17" x14ac:dyDescent="0.25">
      <c r="A59" s="468" t="s">
        <v>78</v>
      </c>
      <c r="B59" s="468" t="s">
        <v>79</v>
      </c>
      <c r="C59" s="463"/>
      <c r="D59" s="469"/>
      <c r="E59" s="6" t="s">
        <v>31</v>
      </c>
      <c r="F59" s="248">
        <f t="shared" si="22"/>
        <v>4942.1499999999996</v>
      </c>
      <c r="G59" s="246">
        <f t="shared" ref="G59:M59" si="26">G60</f>
        <v>0</v>
      </c>
      <c r="H59" s="246">
        <f t="shared" si="26"/>
        <v>4942.1499999999996</v>
      </c>
      <c r="I59" s="246">
        <f t="shared" si="26"/>
        <v>0</v>
      </c>
      <c r="J59" s="248">
        <f t="shared" si="15"/>
        <v>4016.0250000000001</v>
      </c>
      <c r="K59" s="138">
        <f t="shared" si="26"/>
        <v>0</v>
      </c>
      <c r="L59" s="138">
        <f t="shared" si="26"/>
        <v>4016.0250000000001</v>
      </c>
      <c r="M59" s="246">
        <f t="shared" si="26"/>
        <v>0</v>
      </c>
      <c r="N59" s="341">
        <f t="shared" si="6"/>
        <v>81.260686138623882</v>
      </c>
      <c r="O59" s="188"/>
      <c r="P59" s="188">
        <f t="shared" si="6"/>
        <v>81.260686138623882</v>
      </c>
      <c r="Q59" s="188"/>
    </row>
    <row r="60" spans="1:17" x14ac:dyDescent="0.25">
      <c r="A60" s="468"/>
      <c r="B60" s="468"/>
      <c r="C60" s="463"/>
      <c r="D60" s="469"/>
      <c r="E60" s="14" t="s">
        <v>80</v>
      </c>
      <c r="F60" s="249">
        <f t="shared" si="22"/>
        <v>4942.1499999999996</v>
      </c>
      <c r="G60" s="312"/>
      <c r="H60" s="312">
        <v>4942.1499999999996</v>
      </c>
      <c r="I60" s="312"/>
      <c r="J60" s="249">
        <f t="shared" si="15"/>
        <v>4016.0250000000001</v>
      </c>
      <c r="K60" s="15"/>
      <c r="L60" s="15">
        <v>4016.0250000000001</v>
      </c>
      <c r="M60" s="312"/>
      <c r="N60" s="341">
        <f t="shared" si="6"/>
        <v>81.260686138623882</v>
      </c>
      <c r="O60" s="188"/>
      <c r="P60" s="188">
        <f t="shared" si="6"/>
        <v>81.260686138623882</v>
      </c>
      <c r="Q60" s="188"/>
    </row>
    <row r="61" spans="1:17" x14ac:dyDescent="0.25">
      <c r="A61" s="468" t="s">
        <v>81</v>
      </c>
      <c r="B61" s="468" t="s">
        <v>82</v>
      </c>
      <c r="C61" s="463"/>
      <c r="D61" s="469"/>
      <c r="E61" s="6" t="s">
        <v>31</v>
      </c>
      <c r="F61" s="248">
        <f t="shared" si="22"/>
        <v>1136.0907400000001</v>
      </c>
      <c r="G61" s="246">
        <f>SUM(G62:G63)</f>
        <v>0</v>
      </c>
      <c r="H61" s="246">
        <f>SUM(H62:H63)</f>
        <v>1136.0907400000001</v>
      </c>
      <c r="I61" s="246">
        <f>SUM(I62:I63)</f>
        <v>0</v>
      </c>
      <c r="J61" s="248">
        <f t="shared" si="15"/>
        <v>1020.2157099999999</v>
      </c>
      <c r="K61" s="138">
        <f>SUM(K62:K63)</f>
        <v>0</v>
      </c>
      <c r="L61" s="138">
        <f>SUM(L62:L63)</f>
        <v>1020.2157099999999</v>
      </c>
      <c r="M61" s="246">
        <f>SUM(M62:M63)</f>
        <v>0</v>
      </c>
      <c r="N61" s="341">
        <f t="shared" si="6"/>
        <v>89.800547973835236</v>
      </c>
      <c r="O61" s="188"/>
      <c r="P61" s="188">
        <f t="shared" si="6"/>
        <v>89.800547973835236</v>
      </c>
      <c r="Q61" s="188"/>
    </row>
    <row r="62" spans="1:17" x14ac:dyDescent="0.25">
      <c r="A62" s="468"/>
      <c r="B62" s="468"/>
      <c r="C62" s="463"/>
      <c r="D62" s="469"/>
      <c r="E62" s="14" t="s">
        <v>83</v>
      </c>
      <c r="F62" s="249">
        <f t="shared" si="22"/>
        <v>979.4</v>
      </c>
      <c r="G62" s="312"/>
      <c r="H62" s="312">
        <v>979.4</v>
      </c>
      <c r="I62" s="312"/>
      <c r="J62" s="249">
        <f t="shared" si="15"/>
        <v>885.69592</v>
      </c>
      <c r="K62" s="15"/>
      <c r="L62" s="15">
        <v>885.69592</v>
      </c>
      <c r="M62" s="312"/>
      <c r="N62" s="341">
        <f t="shared" si="6"/>
        <v>90.432501531549931</v>
      </c>
      <c r="O62" s="188"/>
      <c r="P62" s="188">
        <f t="shared" si="6"/>
        <v>90.432501531549931</v>
      </c>
      <c r="Q62" s="188"/>
    </row>
    <row r="63" spans="1:17" x14ac:dyDescent="0.25">
      <c r="A63" s="468"/>
      <c r="B63" s="468"/>
      <c r="C63" s="464"/>
      <c r="D63" s="469"/>
      <c r="E63" s="14" t="s">
        <v>84</v>
      </c>
      <c r="F63" s="249">
        <f t="shared" si="22"/>
        <v>156.69074000000001</v>
      </c>
      <c r="G63" s="312"/>
      <c r="H63" s="312">
        <v>156.69074000000001</v>
      </c>
      <c r="I63" s="312"/>
      <c r="J63" s="249">
        <f t="shared" si="15"/>
        <v>134.51979</v>
      </c>
      <c r="K63" s="15"/>
      <c r="L63" s="15">
        <v>134.51979</v>
      </c>
      <c r="M63" s="312"/>
      <c r="N63" s="341">
        <f t="shared" si="6"/>
        <v>85.850503992769447</v>
      </c>
      <c r="O63" s="188"/>
      <c r="P63" s="188">
        <f t="shared" si="6"/>
        <v>85.850503992769447</v>
      </c>
      <c r="Q63" s="188"/>
    </row>
    <row r="64" spans="1:17" x14ac:dyDescent="0.25">
      <c r="A64" s="468" t="s">
        <v>85</v>
      </c>
      <c r="B64" s="468" t="s">
        <v>86</v>
      </c>
      <c r="C64" s="462" t="s">
        <v>87</v>
      </c>
      <c r="D64" s="469" t="s">
        <v>22</v>
      </c>
      <c r="E64" s="83" t="s">
        <v>23</v>
      </c>
      <c r="F64" s="251">
        <f t="shared" si="22"/>
        <v>52419.539999999994</v>
      </c>
      <c r="G64" s="309">
        <f t="shared" ref="G64:M64" si="27">G65</f>
        <v>0</v>
      </c>
      <c r="H64" s="309">
        <f t="shared" si="27"/>
        <v>0</v>
      </c>
      <c r="I64" s="309">
        <f t="shared" si="27"/>
        <v>52419.539999999994</v>
      </c>
      <c r="J64" s="251">
        <f t="shared" si="15"/>
        <v>40919.139270000007</v>
      </c>
      <c r="K64" s="166">
        <f t="shared" si="27"/>
        <v>0</v>
      </c>
      <c r="L64" s="166">
        <f t="shared" si="27"/>
        <v>0</v>
      </c>
      <c r="M64" s="309">
        <f t="shared" si="27"/>
        <v>40919.139270000007</v>
      </c>
      <c r="N64" s="343">
        <f t="shared" si="6"/>
        <v>78.060851487823086</v>
      </c>
      <c r="O64" s="197"/>
      <c r="P64" s="197"/>
      <c r="Q64" s="197">
        <f t="shared" si="16"/>
        <v>78.060851487823086</v>
      </c>
    </row>
    <row r="65" spans="1:17" x14ac:dyDescent="0.25">
      <c r="A65" s="468"/>
      <c r="B65" s="468"/>
      <c r="C65" s="463"/>
      <c r="D65" s="469"/>
      <c r="E65" s="6" t="s">
        <v>25</v>
      </c>
      <c r="F65" s="248">
        <f t="shared" si="22"/>
        <v>52419.539999999994</v>
      </c>
      <c r="G65" s="310">
        <f t="shared" ref="G65:I65" si="28">G66+G68+G70</f>
        <v>0</v>
      </c>
      <c r="H65" s="310">
        <f t="shared" si="28"/>
        <v>0</v>
      </c>
      <c r="I65" s="310">
        <f t="shared" si="28"/>
        <v>52419.539999999994</v>
      </c>
      <c r="J65" s="248">
        <f t="shared" si="15"/>
        <v>40919.139270000007</v>
      </c>
      <c r="K65" s="167">
        <f t="shared" ref="K65:M65" si="29">K66+K68+K70</f>
        <v>0</v>
      </c>
      <c r="L65" s="167">
        <f t="shared" si="29"/>
        <v>0</v>
      </c>
      <c r="M65" s="310">
        <f t="shared" si="29"/>
        <v>40919.139270000007</v>
      </c>
      <c r="N65" s="341">
        <f t="shared" si="6"/>
        <v>78.060851487823086</v>
      </c>
      <c r="O65" s="188"/>
      <c r="P65" s="188"/>
      <c r="Q65" s="188">
        <f t="shared" si="16"/>
        <v>78.060851487823086</v>
      </c>
    </row>
    <row r="66" spans="1:17" x14ac:dyDescent="0.25">
      <c r="A66" s="468" t="s">
        <v>88</v>
      </c>
      <c r="B66" s="468" t="s">
        <v>89</v>
      </c>
      <c r="C66" s="463"/>
      <c r="D66" s="469"/>
      <c r="E66" s="6" t="s">
        <v>31</v>
      </c>
      <c r="F66" s="248">
        <f t="shared" si="22"/>
        <v>0</v>
      </c>
      <c r="G66" s="246">
        <f t="shared" ref="G66:M66" si="30">G67</f>
        <v>0</v>
      </c>
      <c r="H66" s="246">
        <f t="shared" si="30"/>
        <v>0</v>
      </c>
      <c r="I66" s="246">
        <f t="shared" si="30"/>
        <v>0</v>
      </c>
      <c r="J66" s="248">
        <f t="shared" si="15"/>
        <v>0</v>
      </c>
      <c r="K66" s="138">
        <f t="shared" si="30"/>
        <v>0</v>
      </c>
      <c r="L66" s="138">
        <f t="shared" si="30"/>
        <v>0</v>
      </c>
      <c r="M66" s="246">
        <f t="shared" si="30"/>
        <v>0</v>
      </c>
      <c r="N66" s="341">
        <v>0</v>
      </c>
      <c r="O66" s="188"/>
      <c r="P66" s="188"/>
      <c r="Q66" s="188"/>
    </row>
    <row r="67" spans="1:17" x14ac:dyDescent="0.25">
      <c r="A67" s="468"/>
      <c r="B67" s="468"/>
      <c r="C67" s="463"/>
      <c r="D67" s="469"/>
      <c r="E67" s="9" t="s">
        <v>90</v>
      </c>
      <c r="F67" s="249">
        <f t="shared" si="22"/>
        <v>0</v>
      </c>
      <c r="G67" s="313"/>
      <c r="H67" s="313"/>
      <c r="I67" s="321"/>
      <c r="J67" s="249">
        <f t="shared" si="15"/>
        <v>0</v>
      </c>
      <c r="K67" s="169"/>
      <c r="L67" s="169"/>
      <c r="M67" s="321"/>
      <c r="N67" s="341">
        <v>0</v>
      </c>
      <c r="O67" s="188"/>
      <c r="P67" s="188"/>
      <c r="Q67" s="188"/>
    </row>
    <row r="68" spans="1:17" x14ac:dyDescent="0.25">
      <c r="A68" s="468" t="s">
        <v>91</v>
      </c>
      <c r="B68" s="468" t="s">
        <v>92</v>
      </c>
      <c r="C68" s="463"/>
      <c r="D68" s="469"/>
      <c r="E68" s="6" t="s">
        <v>31</v>
      </c>
      <c r="F68" s="248">
        <f t="shared" si="22"/>
        <v>150</v>
      </c>
      <c r="G68" s="246">
        <f t="shared" ref="G68:M68" si="31">G69</f>
        <v>0</v>
      </c>
      <c r="H68" s="246">
        <f t="shared" si="31"/>
        <v>0</v>
      </c>
      <c r="I68" s="246">
        <f t="shared" si="31"/>
        <v>150</v>
      </c>
      <c r="J68" s="248">
        <f t="shared" si="15"/>
        <v>97.199910000000003</v>
      </c>
      <c r="K68" s="138">
        <f t="shared" si="31"/>
        <v>0</v>
      </c>
      <c r="L68" s="138">
        <f t="shared" si="31"/>
        <v>0</v>
      </c>
      <c r="M68" s="246">
        <f t="shared" si="31"/>
        <v>97.199910000000003</v>
      </c>
      <c r="N68" s="341">
        <f t="shared" si="6"/>
        <v>64.799940000000007</v>
      </c>
      <c r="O68" s="188"/>
      <c r="P68" s="188"/>
      <c r="Q68" s="188">
        <f t="shared" si="16"/>
        <v>64.799940000000007</v>
      </c>
    </row>
    <row r="69" spans="1:17" x14ac:dyDescent="0.25">
      <c r="A69" s="468"/>
      <c r="B69" s="468"/>
      <c r="C69" s="463"/>
      <c r="D69" s="469"/>
      <c r="E69" s="9" t="s">
        <v>93</v>
      </c>
      <c r="F69" s="249">
        <f t="shared" si="22"/>
        <v>150</v>
      </c>
      <c r="G69" s="313"/>
      <c r="H69" s="313"/>
      <c r="I69" s="319">
        <v>150</v>
      </c>
      <c r="J69" s="249">
        <f t="shared" si="15"/>
        <v>97.199910000000003</v>
      </c>
      <c r="K69" s="169"/>
      <c r="L69" s="169"/>
      <c r="M69" s="319">
        <v>97.199910000000003</v>
      </c>
      <c r="N69" s="341">
        <f t="shared" si="6"/>
        <v>64.799940000000007</v>
      </c>
      <c r="O69" s="188"/>
      <c r="P69" s="188"/>
      <c r="Q69" s="188">
        <f t="shared" si="16"/>
        <v>64.799940000000007</v>
      </c>
    </row>
    <row r="70" spans="1:17" x14ac:dyDescent="0.25">
      <c r="A70" s="468" t="s">
        <v>94</v>
      </c>
      <c r="B70" s="468" t="s">
        <v>95</v>
      </c>
      <c r="C70" s="463"/>
      <c r="D70" s="469"/>
      <c r="E70" s="6" t="s">
        <v>31</v>
      </c>
      <c r="F70" s="248">
        <f t="shared" si="22"/>
        <v>52269.539999999994</v>
      </c>
      <c r="G70" s="246">
        <f>SUM(G71:G73)</f>
        <v>0</v>
      </c>
      <c r="H70" s="246">
        <f>SUM(H71:H73)</f>
        <v>0</v>
      </c>
      <c r="I70" s="246">
        <f>SUM(I71:I73)</f>
        <v>52269.539999999994</v>
      </c>
      <c r="J70" s="248">
        <f t="shared" si="15"/>
        <v>40821.939360000004</v>
      </c>
      <c r="K70" s="138">
        <f>SUM(K71:K73)</f>
        <v>0</v>
      </c>
      <c r="L70" s="138">
        <f>SUM(L71:L73)</f>
        <v>0</v>
      </c>
      <c r="M70" s="246">
        <f>SUM(M71:M73)</f>
        <v>40821.939360000004</v>
      </c>
      <c r="N70" s="341">
        <f t="shared" si="6"/>
        <v>78.098906858564305</v>
      </c>
      <c r="O70" s="188"/>
      <c r="P70" s="188"/>
      <c r="Q70" s="188">
        <f t="shared" si="16"/>
        <v>78.098906858564305</v>
      </c>
    </row>
    <row r="71" spans="1:17" x14ac:dyDescent="0.25">
      <c r="A71" s="468"/>
      <c r="B71" s="468"/>
      <c r="C71" s="463"/>
      <c r="D71" s="469"/>
      <c r="E71" s="16" t="s">
        <v>96</v>
      </c>
      <c r="F71" s="249">
        <f t="shared" si="22"/>
        <v>44833.758999999998</v>
      </c>
      <c r="G71" s="313"/>
      <c r="H71" s="313"/>
      <c r="I71" s="321">
        <v>44833.758999999998</v>
      </c>
      <c r="J71" s="249">
        <f>SUM(K71:M71)</f>
        <v>36674.107969999997</v>
      </c>
      <c r="K71" s="169"/>
      <c r="L71" s="169"/>
      <c r="M71" s="321">
        <v>36674.107969999997</v>
      </c>
      <c r="N71" s="341">
        <f t="shared" ref="N71:N125" si="32">J71/F71*100</f>
        <v>81.800207673864691</v>
      </c>
      <c r="O71" s="188"/>
      <c r="P71" s="188"/>
      <c r="Q71" s="188">
        <f t="shared" si="16"/>
        <v>81.800207673864691</v>
      </c>
    </row>
    <row r="72" spans="1:17" x14ac:dyDescent="0.25">
      <c r="A72" s="468"/>
      <c r="B72" s="468"/>
      <c r="C72" s="463"/>
      <c r="D72" s="469"/>
      <c r="E72" s="16" t="s">
        <v>97</v>
      </c>
      <c r="F72" s="249">
        <f t="shared" si="22"/>
        <v>7016.2659999999996</v>
      </c>
      <c r="G72" s="313"/>
      <c r="H72" s="313"/>
      <c r="I72" s="321">
        <v>7016.2659999999996</v>
      </c>
      <c r="J72" s="249">
        <f t="shared" si="15"/>
        <v>3866.5061999999998</v>
      </c>
      <c r="K72" s="169"/>
      <c r="L72" s="169"/>
      <c r="M72" s="321">
        <v>3866.5061999999998</v>
      </c>
      <c r="N72" s="341">
        <f t="shared" si="32"/>
        <v>55.107748195407645</v>
      </c>
      <c r="O72" s="188"/>
      <c r="P72" s="188"/>
      <c r="Q72" s="188">
        <f t="shared" si="16"/>
        <v>55.107748195407645</v>
      </c>
    </row>
    <row r="73" spans="1:17" x14ac:dyDescent="0.25">
      <c r="A73" s="468"/>
      <c r="B73" s="468"/>
      <c r="C73" s="464"/>
      <c r="D73" s="469"/>
      <c r="E73" s="16" t="s">
        <v>98</v>
      </c>
      <c r="F73" s="249">
        <f t="shared" si="22"/>
        <v>419.51499999999999</v>
      </c>
      <c r="G73" s="313"/>
      <c r="H73" s="313"/>
      <c r="I73" s="321">
        <v>419.51499999999999</v>
      </c>
      <c r="J73" s="249">
        <f t="shared" si="15"/>
        <v>281.32519000000002</v>
      </c>
      <c r="K73" s="169"/>
      <c r="L73" s="169"/>
      <c r="M73" s="321">
        <v>281.32519000000002</v>
      </c>
      <c r="N73" s="341">
        <f t="shared" si="32"/>
        <v>67.059625996686663</v>
      </c>
      <c r="O73" s="188"/>
      <c r="P73" s="188"/>
      <c r="Q73" s="188">
        <f t="shared" si="16"/>
        <v>67.059625996686663</v>
      </c>
    </row>
    <row r="74" spans="1:17" x14ac:dyDescent="0.25">
      <c r="A74" s="468" t="s">
        <v>99</v>
      </c>
      <c r="B74" s="468" t="s">
        <v>100</v>
      </c>
      <c r="C74" s="462" t="s">
        <v>101</v>
      </c>
      <c r="D74" s="469" t="s">
        <v>22</v>
      </c>
      <c r="E74" s="17" t="s">
        <v>23</v>
      </c>
      <c r="F74" s="252">
        <f t="shared" si="22"/>
        <v>150</v>
      </c>
      <c r="G74" s="314">
        <f t="shared" ref="G74:M76" si="33">G75</f>
        <v>0</v>
      </c>
      <c r="H74" s="314">
        <f t="shared" si="33"/>
        <v>0</v>
      </c>
      <c r="I74" s="314">
        <f t="shared" si="33"/>
        <v>150</v>
      </c>
      <c r="J74" s="252">
        <f t="shared" si="15"/>
        <v>0</v>
      </c>
      <c r="K74" s="170">
        <f t="shared" si="33"/>
        <v>0</v>
      </c>
      <c r="L74" s="170">
        <f t="shared" si="33"/>
        <v>0</v>
      </c>
      <c r="M74" s="314">
        <f t="shared" si="33"/>
        <v>0</v>
      </c>
      <c r="N74" s="343">
        <f t="shared" si="32"/>
        <v>0</v>
      </c>
      <c r="O74" s="197"/>
      <c r="P74" s="197"/>
      <c r="Q74" s="197">
        <f t="shared" si="16"/>
        <v>0</v>
      </c>
    </row>
    <row r="75" spans="1:17" ht="30" customHeight="1" x14ac:dyDescent="0.25">
      <c r="A75" s="468"/>
      <c r="B75" s="468"/>
      <c r="C75" s="463"/>
      <c r="D75" s="469"/>
      <c r="E75" s="6" t="s">
        <v>25</v>
      </c>
      <c r="F75" s="248">
        <f t="shared" si="22"/>
        <v>150</v>
      </c>
      <c r="G75" s="310">
        <f t="shared" si="33"/>
        <v>0</v>
      </c>
      <c r="H75" s="310">
        <f t="shared" si="33"/>
        <v>0</v>
      </c>
      <c r="I75" s="310">
        <f t="shared" si="33"/>
        <v>150</v>
      </c>
      <c r="J75" s="248">
        <f t="shared" si="15"/>
        <v>0</v>
      </c>
      <c r="K75" s="167">
        <f t="shared" si="33"/>
        <v>0</v>
      </c>
      <c r="L75" s="167">
        <f t="shared" si="33"/>
        <v>0</v>
      </c>
      <c r="M75" s="310">
        <f t="shared" si="33"/>
        <v>0</v>
      </c>
      <c r="N75" s="341">
        <f t="shared" si="32"/>
        <v>0</v>
      </c>
      <c r="O75" s="188"/>
      <c r="P75" s="188"/>
      <c r="Q75" s="188">
        <f t="shared" si="16"/>
        <v>0</v>
      </c>
    </row>
    <row r="76" spans="1:17" x14ac:dyDescent="0.25">
      <c r="A76" s="468" t="s">
        <v>102</v>
      </c>
      <c r="B76" s="468" t="s">
        <v>103</v>
      </c>
      <c r="C76" s="463"/>
      <c r="D76" s="469"/>
      <c r="E76" s="6" t="s">
        <v>31</v>
      </c>
      <c r="F76" s="248">
        <f t="shared" si="22"/>
        <v>150</v>
      </c>
      <c r="G76" s="246">
        <f t="shared" si="33"/>
        <v>0</v>
      </c>
      <c r="H76" s="246">
        <f t="shared" si="33"/>
        <v>0</v>
      </c>
      <c r="I76" s="246">
        <f t="shared" si="33"/>
        <v>150</v>
      </c>
      <c r="J76" s="248">
        <f t="shared" si="15"/>
        <v>0</v>
      </c>
      <c r="K76" s="138">
        <f t="shared" si="33"/>
        <v>0</v>
      </c>
      <c r="L76" s="138">
        <f t="shared" si="33"/>
        <v>0</v>
      </c>
      <c r="M76" s="246">
        <f t="shared" si="33"/>
        <v>0</v>
      </c>
      <c r="N76" s="341">
        <f t="shared" si="32"/>
        <v>0</v>
      </c>
      <c r="O76" s="188"/>
      <c r="P76" s="188"/>
      <c r="Q76" s="188">
        <f t="shared" si="16"/>
        <v>0</v>
      </c>
    </row>
    <row r="77" spans="1:17" ht="66.75" customHeight="1" x14ac:dyDescent="0.25">
      <c r="A77" s="468"/>
      <c r="B77" s="468"/>
      <c r="C77" s="464"/>
      <c r="D77" s="469"/>
      <c r="E77" s="14" t="s">
        <v>104</v>
      </c>
      <c r="F77" s="249">
        <f t="shared" si="22"/>
        <v>150</v>
      </c>
      <c r="G77" s="312"/>
      <c r="H77" s="312"/>
      <c r="I77" s="312">
        <v>150</v>
      </c>
      <c r="J77" s="249">
        <f t="shared" si="15"/>
        <v>0</v>
      </c>
      <c r="K77" s="15"/>
      <c r="L77" s="15"/>
      <c r="M77" s="312"/>
      <c r="N77" s="341">
        <f t="shared" si="32"/>
        <v>0</v>
      </c>
      <c r="O77" s="188"/>
      <c r="P77" s="188"/>
      <c r="Q77" s="188">
        <f t="shared" si="16"/>
        <v>0</v>
      </c>
    </row>
    <row r="78" spans="1:17" x14ac:dyDescent="0.25">
      <c r="A78" s="468" t="s">
        <v>105</v>
      </c>
      <c r="B78" s="468" t="s">
        <v>106</v>
      </c>
      <c r="C78" s="462" t="s">
        <v>107</v>
      </c>
      <c r="D78" s="466" t="s">
        <v>22</v>
      </c>
      <c r="E78" s="17" t="s">
        <v>23</v>
      </c>
      <c r="F78" s="251">
        <f t="shared" si="22"/>
        <v>32608.434109999998</v>
      </c>
      <c r="G78" s="314">
        <f t="shared" ref="G78:M78" si="34">G79</f>
        <v>0</v>
      </c>
      <c r="H78" s="314">
        <f t="shared" si="34"/>
        <v>4821.7</v>
      </c>
      <c r="I78" s="314">
        <f t="shared" si="34"/>
        <v>27786.734109999998</v>
      </c>
      <c r="J78" s="252">
        <f t="shared" si="15"/>
        <v>29987.90812</v>
      </c>
      <c r="K78" s="170">
        <f t="shared" si="34"/>
        <v>0</v>
      </c>
      <c r="L78" s="170">
        <f t="shared" si="34"/>
        <v>3862.52162</v>
      </c>
      <c r="M78" s="314">
        <f t="shared" si="34"/>
        <v>26125.386500000001</v>
      </c>
      <c r="N78" s="343">
        <f t="shared" si="32"/>
        <v>91.963655840817069</v>
      </c>
      <c r="O78" s="197"/>
      <c r="P78" s="197">
        <f t="shared" ref="P78:Q105" si="35">L78/H78*100</f>
        <v>80.107049795715199</v>
      </c>
      <c r="Q78" s="197">
        <f t="shared" si="16"/>
        <v>94.02107637614705</v>
      </c>
    </row>
    <row r="79" spans="1:17" ht="46.5" customHeight="1" x14ac:dyDescent="0.25">
      <c r="A79" s="468"/>
      <c r="B79" s="468"/>
      <c r="C79" s="463"/>
      <c r="D79" s="467"/>
      <c r="E79" s="6" t="s">
        <v>25</v>
      </c>
      <c r="F79" s="248">
        <f t="shared" si="22"/>
        <v>32608.434109999998</v>
      </c>
      <c r="G79" s="310">
        <f>G80+G84+G86+G88+G90+G94</f>
        <v>0</v>
      </c>
      <c r="H79" s="310">
        <f>H80+H84+H86+H88+H90+H94</f>
        <v>4821.7</v>
      </c>
      <c r="I79" s="310">
        <f>I80+I84+I86+I88+I90+I94</f>
        <v>27786.734109999998</v>
      </c>
      <c r="J79" s="248">
        <f t="shared" si="15"/>
        <v>29987.90812</v>
      </c>
      <c r="K79" s="167">
        <f>K80+K84+K86+K88+K90+K94</f>
        <v>0</v>
      </c>
      <c r="L79" s="167">
        <f>L80+L84+L86+L88+L90+L94</f>
        <v>3862.52162</v>
      </c>
      <c r="M79" s="310">
        <f>M80+M84+M86+M88+M90+M94</f>
        <v>26125.386500000001</v>
      </c>
      <c r="N79" s="341">
        <f t="shared" si="32"/>
        <v>91.963655840817069</v>
      </c>
      <c r="O79" s="188"/>
      <c r="P79" s="188">
        <f t="shared" si="35"/>
        <v>80.107049795715199</v>
      </c>
      <c r="Q79" s="188">
        <f t="shared" si="16"/>
        <v>94.02107637614705</v>
      </c>
    </row>
    <row r="80" spans="1:17" x14ac:dyDescent="0.25">
      <c r="A80" s="468" t="s">
        <v>108</v>
      </c>
      <c r="B80" s="468" t="s">
        <v>109</v>
      </c>
      <c r="C80" s="463"/>
      <c r="D80" s="467"/>
      <c r="E80" s="6" t="s">
        <v>31</v>
      </c>
      <c r="F80" s="248">
        <f>SUM(F81:F83)</f>
        <v>1466.7</v>
      </c>
      <c r="G80" s="248">
        <f t="shared" ref="G80:M80" si="36">SUM(G81:G83)</f>
        <v>0</v>
      </c>
      <c r="H80" s="248">
        <f t="shared" si="36"/>
        <v>1144</v>
      </c>
      <c r="I80" s="248">
        <f t="shared" si="36"/>
        <v>322.70000000000005</v>
      </c>
      <c r="J80" s="248">
        <f t="shared" si="36"/>
        <v>1466.6985500000001</v>
      </c>
      <c r="K80" s="140">
        <f t="shared" si="36"/>
        <v>0</v>
      </c>
      <c r="L80" s="140">
        <f t="shared" si="36"/>
        <v>1144</v>
      </c>
      <c r="M80" s="248">
        <f t="shared" si="36"/>
        <v>322.69855000000001</v>
      </c>
      <c r="N80" s="341">
        <f t="shared" si="32"/>
        <v>99.999901138610497</v>
      </c>
      <c r="O80" s="188"/>
      <c r="P80" s="188">
        <f t="shared" si="35"/>
        <v>100</v>
      </c>
      <c r="Q80" s="188">
        <f t="shared" si="16"/>
        <v>99.999550666253484</v>
      </c>
    </row>
    <row r="81" spans="1:17" x14ac:dyDescent="0.25">
      <c r="A81" s="468"/>
      <c r="B81" s="468"/>
      <c r="C81" s="463"/>
      <c r="D81" s="467"/>
      <c r="E81" s="10" t="s">
        <v>110</v>
      </c>
      <c r="F81" s="249">
        <f t="shared" si="22"/>
        <v>579.48170000000005</v>
      </c>
      <c r="G81" s="315"/>
      <c r="H81" s="310">
        <v>499.04570000000001</v>
      </c>
      <c r="I81" s="315">
        <v>80.436000000000007</v>
      </c>
      <c r="J81" s="249">
        <f t="shared" ref="J81:J125" si="37">SUM(K81:M81)</f>
        <v>579.48071000000004</v>
      </c>
      <c r="K81" s="171"/>
      <c r="L81" s="167">
        <v>499.04570000000001</v>
      </c>
      <c r="M81" s="315">
        <v>80.435010000000005</v>
      </c>
      <c r="N81" s="341">
        <f t="shared" si="32"/>
        <v>99.999829157676587</v>
      </c>
      <c r="O81" s="188"/>
      <c r="P81" s="188">
        <f t="shared" si="35"/>
        <v>100</v>
      </c>
      <c r="Q81" s="188">
        <f t="shared" si="16"/>
        <v>99.998769207817389</v>
      </c>
    </row>
    <row r="82" spans="1:17" x14ac:dyDescent="0.25">
      <c r="A82" s="468"/>
      <c r="B82" s="468"/>
      <c r="C82" s="463"/>
      <c r="D82" s="467"/>
      <c r="E82" s="14" t="s">
        <v>111</v>
      </c>
      <c r="F82" s="249">
        <f t="shared" si="22"/>
        <v>887.2183</v>
      </c>
      <c r="G82" s="312"/>
      <c r="H82" s="312">
        <v>644.95429999999999</v>
      </c>
      <c r="I82" s="312">
        <v>242.26400000000001</v>
      </c>
      <c r="J82" s="249">
        <f t="shared" si="37"/>
        <v>887.21784000000002</v>
      </c>
      <c r="K82" s="15"/>
      <c r="L82" s="15">
        <v>644.95429999999999</v>
      </c>
      <c r="M82" s="312">
        <v>242.26354000000001</v>
      </c>
      <c r="N82" s="341">
        <f t="shared" si="32"/>
        <v>99.999948152557266</v>
      </c>
      <c r="O82" s="188"/>
      <c r="P82" s="188">
        <f t="shared" si="35"/>
        <v>100</v>
      </c>
      <c r="Q82" s="188">
        <f t="shared" si="16"/>
        <v>99.999810124492285</v>
      </c>
    </row>
    <row r="83" spans="1:17" x14ac:dyDescent="0.25">
      <c r="A83" s="468"/>
      <c r="B83" s="468"/>
      <c r="C83" s="463"/>
      <c r="D83" s="467"/>
      <c r="E83" s="14" t="s">
        <v>112</v>
      </c>
      <c r="F83" s="249">
        <f t="shared" si="22"/>
        <v>0</v>
      </c>
      <c r="G83" s="312"/>
      <c r="H83" s="312"/>
      <c r="I83" s="312"/>
      <c r="J83" s="249">
        <f t="shared" si="37"/>
        <v>0</v>
      </c>
      <c r="K83" s="15"/>
      <c r="L83" s="15"/>
      <c r="M83" s="312"/>
      <c r="N83" s="341">
        <v>0</v>
      </c>
      <c r="O83" s="188"/>
      <c r="P83" s="188"/>
      <c r="Q83" s="188"/>
    </row>
    <row r="84" spans="1:17" x14ac:dyDescent="0.25">
      <c r="A84" s="468" t="s">
        <v>113</v>
      </c>
      <c r="B84" s="468" t="s">
        <v>114</v>
      </c>
      <c r="C84" s="463"/>
      <c r="D84" s="467"/>
      <c r="E84" s="6" t="s">
        <v>31</v>
      </c>
      <c r="F84" s="248">
        <f t="shared" si="22"/>
        <v>3151.9532899999999</v>
      </c>
      <c r="G84" s="246">
        <f t="shared" ref="G84:M84" si="38">G85</f>
        <v>0</v>
      </c>
      <c r="H84" s="246">
        <f t="shared" si="38"/>
        <v>2474.41086</v>
      </c>
      <c r="I84" s="246">
        <f t="shared" si="38"/>
        <v>677.54242999999997</v>
      </c>
      <c r="J84" s="248">
        <f t="shared" si="37"/>
        <v>2386.1963999999998</v>
      </c>
      <c r="K84" s="138">
        <f t="shared" si="38"/>
        <v>0</v>
      </c>
      <c r="L84" s="138">
        <f t="shared" si="38"/>
        <v>1752.66</v>
      </c>
      <c r="M84" s="246">
        <f t="shared" si="38"/>
        <v>633.53639999999996</v>
      </c>
      <c r="N84" s="341">
        <f t="shared" si="32"/>
        <v>75.705322397084117</v>
      </c>
      <c r="O84" s="188"/>
      <c r="P84" s="188">
        <f t="shared" ref="P84:Q84" si="39">L84/H84*100</f>
        <v>70.831405904838292</v>
      </c>
      <c r="Q84" s="188">
        <f t="shared" si="39"/>
        <v>93.505051779561612</v>
      </c>
    </row>
    <row r="85" spans="1:17" ht="32.25" customHeight="1" x14ac:dyDescent="0.25">
      <c r="A85" s="468"/>
      <c r="B85" s="468"/>
      <c r="C85" s="463"/>
      <c r="D85" s="467"/>
      <c r="E85" s="16" t="s">
        <v>115</v>
      </c>
      <c r="F85" s="249">
        <f t="shared" si="22"/>
        <v>3151.9532899999999</v>
      </c>
      <c r="G85" s="316"/>
      <c r="H85" s="316">
        <v>2474.41086</v>
      </c>
      <c r="I85" s="322">
        <v>677.54242999999997</v>
      </c>
      <c r="J85" s="249">
        <f t="shared" si="37"/>
        <v>2386.1963999999998</v>
      </c>
      <c r="K85" s="172"/>
      <c r="L85" s="172">
        <v>1752.66</v>
      </c>
      <c r="M85" s="322">
        <v>633.53639999999996</v>
      </c>
      <c r="N85" s="341">
        <f t="shared" si="32"/>
        <v>75.705322397084117</v>
      </c>
      <c r="O85" s="188"/>
      <c r="P85" s="188">
        <f t="shared" si="35"/>
        <v>70.831405904838292</v>
      </c>
      <c r="Q85" s="188">
        <f t="shared" si="16"/>
        <v>93.505051779561612</v>
      </c>
    </row>
    <row r="86" spans="1:17" x14ac:dyDescent="0.25">
      <c r="A86" s="468" t="s">
        <v>116</v>
      </c>
      <c r="B86" s="468" t="s">
        <v>117</v>
      </c>
      <c r="C86" s="463"/>
      <c r="D86" s="467"/>
      <c r="E86" s="6" t="s">
        <v>31</v>
      </c>
      <c r="F86" s="248">
        <f t="shared" si="22"/>
        <v>237.2</v>
      </c>
      <c r="G86" s="246">
        <f t="shared" ref="G86:M86" si="40">G87</f>
        <v>0</v>
      </c>
      <c r="H86" s="246">
        <f t="shared" si="40"/>
        <v>185</v>
      </c>
      <c r="I86" s="246">
        <f t="shared" si="40"/>
        <v>52.2</v>
      </c>
      <c r="J86" s="248">
        <f t="shared" si="37"/>
        <v>0</v>
      </c>
      <c r="K86" s="138">
        <f t="shared" si="40"/>
        <v>0</v>
      </c>
      <c r="L86" s="138">
        <f t="shared" si="40"/>
        <v>0</v>
      </c>
      <c r="M86" s="246">
        <f t="shared" si="40"/>
        <v>0</v>
      </c>
      <c r="N86" s="341">
        <f t="shared" si="32"/>
        <v>0</v>
      </c>
      <c r="O86" s="188"/>
      <c r="P86" s="188">
        <f t="shared" si="35"/>
        <v>0</v>
      </c>
      <c r="Q86" s="188">
        <f t="shared" si="35"/>
        <v>0</v>
      </c>
    </row>
    <row r="87" spans="1:17" ht="36" customHeight="1" x14ac:dyDescent="0.25">
      <c r="A87" s="468"/>
      <c r="B87" s="468"/>
      <c r="C87" s="463"/>
      <c r="D87" s="467"/>
      <c r="E87" s="14" t="s">
        <v>118</v>
      </c>
      <c r="F87" s="249">
        <f t="shared" si="22"/>
        <v>237.2</v>
      </c>
      <c r="G87" s="312"/>
      <c r="H87" s="312">
        <v>185</v>
      </c>
      <c r="I87" s="312">
        <v>52.2</v>
      </c>
      <c r="J87" s="249">
        <f t="shared" si="37"/>
        <v>0</v>
      </c>
      <c r="K87" s="15"/>
      <c r="L87" s="15"/>
      <c r="M87" s="312"/>
      <c r="N87" s="341">
        <f t="shared" si="32"/>
        <v>0</v>
      </c>
      <c r="O87" s="188"/>
      <c r="P87" s="188">
        <f t="shared" si="35"/>
        <v>0</v>
      </c>
      <c r="Q87" s="188">
        <f t="shared" si="35"/>
        <v>0</v>
      </c>
    </row>
    <row r="88" spans="1:17" x14ac:dyDescent="0.25">
      <c r="A88" s="468" t="s">
        <v>119</v>
      </c>
      <c r="B88" s="468" t="s">
        <v>120</v>
      </c>
      <c r="C88" s="463"/>
      <c r="D88" s="467"/>
      <c r="E88" s="6" t="s">
        <v>31</v>
      </c>
      <c r="F88" s="248">
        <f t="shared" si="22"/>
        <v>1325.84671</v>
      </c>
      <c r="G88" s="246">
        <f t="shared" ref="G88:M88" si="41">G89</f>
        <v>0</v>
      </c>
      <c r="H88" s="246">
        <f t="shared" si="41"/>
        <v>1018.28914</v>
      </c>
      <c r="I88" s="246">
        <f t="shared" si="41"/>
        <v>307.55757</v>
      </c>
      <c r="J88" s="248">
        <f t="shared" si="37"/>
        <v>1273.4167500000001</v>
      </c>
      <c r="K88" s="138">
        <f t="shared" si="41"/>
        <v>0</v>
      </c>
      <c r="L88" s="138">
        <f t="shared" si="41"/>
        <v>965.86162000000002</v>
      </c>
      <c r="M88" s="246">
        <f t="shared" si="41"/>
        <v>307.55513000000002</v>
      </c>
      <c r="N88" s="341">
        <f t="shared" si="32"/>
        <v>96.045548885511806</v>
      </c>
      <c r="O88" s="188"/>
      <c r="P88" s="188">
        <f t="shared" si="35"/>
        <v>94.851411260263475</v>
      </c>
      <c r="Q88" s="188">
        <f t="shared" si="35"/>
        <v>99.999206652595163</v>
      </c>
    </row>
    <row r="89" spans="1:17" ht="46.5" customHeight="1" x14ac:dyDescent="0.25">
      <c r="A89" s="468"/>
      <c r="B89" s="468"/>
      <c r="C89" s="463"/>
      <c r="D89" s="467"/>
      <c r="E89" s="16" t="s">
        <v>121</v>
      </c>
      <c r="F89" s="249">
        <f t="shared" si="22"/>
        <v>1325.84671</v>
      </c>
      <c r="G89" s="316"/>
      <c r="H89" s="316">
        <v>1018.28914</v>
      </c>
      <c r="I89" s="322">
        <v>307.55757</v>
      </c>
      <c r="J89" s="249">
        <f t="shared" si="37"/>
        <v>1273.4167500000001</v>
      </c>
      <c r="K89" s="172"/>
      <c r="L89" s="172">
        <v>965.86162000000002</v>
      </c>
      <c r="M89" s="322">
        <v>307.55513000000002</v>
      </c>
      <c r="N89" s="341">
        <f t="shared" si="32"/>
        <v>96.045548885511806</v>
      </c>
      <c r="O89" s="188"/>
      <c r="P89" s="188">
        <f t="shared" si="35"/>
        <v>94.851411260263475</v>
      </c>
      <c r="Q89" s="188">
        <f t="shared" si="35"/>
        <v>99.999206652595163</v>
      </c>
    </row>
    <row r="90" spans="1:17" x14ac:dyDescent="0.25">
      <c r="A90" s="468" t="s">
        <v>122</v>
      </c>
      <c r="B90" s="468" t="s">
        <v>123</v>
      </c>
      <c r="C90" s="463"/>
      <c r="D90" s="467"/>
      <c r="E90" s="6" t="s">
        <v>31</v>
      </c>
      <c r="F90" s="248">
        <f t="shared" si="22"/>
        <v>11875.234109999999</v>
      </c>
      <c r="G90" s="246">
        <f>SUM(G91:G93)</f>
        <v>0</v>
      </c>
      <c r="H90" s="246">
        <f>SUM(H91:H93)</f>
        <v>0</v>
      </c>
      <c r="I90" s="246">
        <f>SUM(I91:I93)</f>
        <v>11875.234109999999</v>
      </c>
      <c r="J90" s="248">
        <f t="shared" si="37"/>
        <v>11231.24813</v>
      </c>
      <c r="K90" s="138">
        <f>SUM(K91:K93)</f>
        <v>0</v>
      </c>
      <c r="L90" s="138">
        <f>SUM(L91:L93)</f>
        <v>0</v>
      </c>
      <c r="M90" s="246">
        <f>SUM(M91:M93)</f>
        <v>11231.24813</v>
      </c>
      <c r="N90" s="341">
        <f t="shared" si="32"/>
        <v>94.577067078974835</v>
      </c>
      <c r="O90" s="188"/>
      <c r="P90" s="188"/>
      <c r="Q90" s="188">
        <f t="shared" si="35"/>
        <v>94.577067078974835</v>
      </c>
    </row>
    <row r="91" spans="1:17" x14ac:dyDescent="0.25">
      <c r="A91" s="468"/>
      <c r="B91" s="468"/>
      <c r="C91" s="463"/>
      <c r="D91" s="467"/>
      <c r="E91" s="10" t="s">
        <v>124</v>
      </c>
      <c r="F91" s="249">
        <f t="shared" si="22"/>
        <v>5314.5861400000003</v>
      </c>
      <c r="G91" s="315"/>
      <c r="H91" s="315"/>
      <c r="I91" s="315">
        <v>5314.5861400000003</v>
      </c>
      <c r="J91" s="249">
        <f t="shared" si="37"/>
        <v>5246.7479899999998</v>
      </c>
      <c r="K91" s="171"/>
      <c r="L91" s="171"/>
      <c r="M91" s="315">
        <v>5246.7479899999998</v>
      </c>
      <c r="N91" s="341">
        <f t="shared" si="32"/>
        <v>98.723547832080101</v>
      </c>
      <c r="O91" s="188"/>
      <c r="P91" s="188"/>
      <c r="Q91" s="188">
        <f t="shared" si="35"/>
        <v>98.723547832080101</v>
      </c>
    </row>
    <row r="92" spans="1:17" x14ac:dyDescent="0.25">
      <c r="A92" s="468"/>
      <c r="B92" s="468"/>
      <c r="C92" s="463"/>
      <c r="D92" s="467"/>
      <c r="E92" s="10" t="s">
        <v>125</v>
      </c>
      <c r="F92" s="249">
        <f t="shared" si="22"/>
        <v>6511.3339699999997</v>
      </c>
      <c r="G92" s="315"/>
      <c r="H92" s="315"/>
      <c r="I92" s="315">
        <v>6511.3339699999997</v>
      </c>
      <c r="J92" s="249">
        <f t="shared" si="37"/>
        <v>5955.5551400000004</v>
      </c>
      <c r="K92" s="171"/>
      <c r="L92" s="171"/>
      <c r="M92" s="315">
        <v>5955.5551400000004</v>
      </c>
      <c r="N92" s="341">
        <f t="shared" si="32"/>
        <v>91.464439812783866</v>
      </c>
      <c r="O92" s="188"/>
      <c r="P92" s="188"/>
      <c r="Q92" s="188">
        <f t="shared" si="35"/>
        <v>91.464439812783866</v>
      </c>
    </row>
    <row r="93" spans="1:17" x14ac:dyDescent="0.25">
      <c r="A93" s="468"/>
      <c r="B93" s="468"/>
      <c r="C93" s="463"/>
      <c r="D93" s="467"/>
      <c r="E93" s="10" t="s">
        <v>126</v>
      </c>
      <c r="F93" s="249">
        <f t="shared" si="22"/>
        <v>49.314</v>
      </c>
      <c r="G93" s="315"/>
      <c r="H93" s="315"/>
      <c r="I93" s="315">
        <v>49.314</v>
      </c>
      <c r="J93" s="249">
        <f t="shared" si="37"/>
        <v>28.945</v>
      </c>
      <c r="K93" s="171"/>
      <c r="L93" s="171"/>
      <c r="M93" s="315">
        <v>28.945</v>
      </c>
      <c r="N93" s="341">
        <f t="shared" si="32"/>
        <v>58.695299509267137</v>
      </c>
      <c r="O93" s="188"/>
      <c r="P93" s="188"/>
      <c r="Q93" s="188">
        <f t="shared" si="35"/>
        <v>58.695299509267137</v>
      </c>
    </row>
    <row r="94" spans="1:17" x14ac:dyDescent="0.25">
      <c r="A94" s="462" t="s">
        <v>127</v>
      </c>
      <c r="B94" s="468" t="s">
        <v>128</v>
      </c>
      <c r="C94" s="463"/>
      <c r="D94" s="467"/>
      <c r="E94" s="6" t="s">
        <v>31</v>
      </c>
      <c r="F94" s="248">
        <f t="shared" si="22"/>
        <v>14551.5</v>
      </c>
      <c r="G94" s="246">
        <f>SUM(G95:G97)</f>
        <v>0</v>
      </c>
      <c r="H94" s="246">
        <f>SUM(H95:H97)</f>
        <v>0</v>
      </c>
      <c r="I94" s="246">
        <f>SUM(I95:I97)</f>
        <v>14551.5</v>
      </c>
      <c r="J94" s="248">
        <f t="shared" si="37"/>
        <v>13630.34829</v>
      </c>
      <c r="K94" s="138">
        <f>SUM(K95:K97)</f>
        <v>0</v>
      </c>
      <c r="L94" s="138">
        <f>SUM(L95:L97)</f>
        <v>0</v>
      </c>
      <c r="M94" s="246">
        <f>SUM(M95:M97)</f>
        <v>13630.34829</v>
      </c>
      <c r="N94" s="341">
        <f t="shared" si="32"/>
        <v>93.669713019276358</v>
      </c>
      <c r="O94" s="188"/>
      <c r="P94" s="188"/>
      <c r="Q94" s="188">
        <f t="shared" si="35"/>
        <v>93.669713019276358</v>
      </c>
    </row>
    <row r="95" spans="1:17" x14ac:dyDescent="0.25">
      <c r="A95" s="463"/>
      <c r="B95" s="468"/>
      <c r="C95" s="463"/>
      <c r="D95" s="467"/>
      <c r="E95" s="10" t="s">
        <v>129</v>
      </c>
      <c r="F95" s="249">
        <f t="shared" si="22"/>
        <v>13351.15</v>
      </c>
      <c r="G95" s="315"/>
      <c r="H95" s="315"/>
      <c r="I95" s="315">
        <v>13351.15</v>
      </c>
      <c r="J95" s="249">
        <f t="shared" si="37"/>
        <v>12834.767260000001</v>
      </c>
      <c r="K95" s="171"/>
      <c r="L95" s="171"/>
      <c r="M95" s="315">
        <v>12834.767260000001</v>
      </c>
      <c r="N95" s="341">
        <f t="shared" si="32"/>
        <v>96.132297667242156</v>
      </c>
      <c r="O95" s="188"/>
      <c r="P95" s="188"/>
      <c r="Q95" s="188">
        <f t="shared" si="35"/>
        <v>96.132297667242156</v>
      </c>
    </row>
    <row r="96" spans="1:17" x14ac:dyDescent="0.25">
      <c r="A96" s="463"/>
      <c r="B96" s="468"/>
      <c r="C96" s="463"/>
      <c r="D96" s="467"/>
      <c r="E96" s="10" t="s">
        <v>130</v>
      </c>
      <c r="F96" s="249">
        <f t="shared" si="22"/>
        <v>1190.75</v>
      </c>
      <c r="G96" s="315"/>
      <c r="H96" s="315"/>
      <c r="I96" s="315">
        <v>1190.75</v>
      </c>
      <c r="J96" s="249">
        <f t="shared" si="37"/>
        <v>795.58103000000006</v>
      </c>
      <c r="K96" s="171"/>
      <c r="L96" s="171"/>
      <c r="M96" s="315">
        <v>795.58103000000006</v>
      </c>
      <c r="N96" s="341">
        <f t="shared" si="32"/>
        <v>66.81343942893136</v>
      </c>
      <c r="O96" s="188"/>
      <c r="P96" s="188"/>
      <c r="Q96" s="188">
        <f t="shared" si="35"/>
        <v>66.81343942893136</v>
      </c>
    </row>
    <row r="97" spans="1:17" x14ac:dyDescent="0.25">
      <c r="A97" s="464"/>
      <c r="B97" s="468"/>
      <c r="C97" s="464"/>
      <c r="D97" s="467"/>
      <c r="E97" s="10" t="s">
        <v>131</v>
      </c>
      <c r="F97" s="249">
        <f t="shared" si="22"/>
        <v>9.6</v>
      </c>
      <c r="G97" s="315"/>
      <c r="H97" s="315"/>
      <c r="I97" s="315">
        <v>9.6</v>
      </c>
      <c r="J97" s="249">
        <f t="shared" si="37"/>
        <v>0</v>
      </c>
      <c r="K97" s="171"/>
      <c r="L97" s="171"/>
      <c r="M97" s="315"/>
      <c r="N97" s="341">
        <f t="shared" si="32"/>
        <v>0</v>
      </c>
      <c r="O97" s="188"/>
      <c r="P97" s="188"/>
      <c r="Q97" s="188">
        <f t="shared" si="35"/>
        <v>0</v>
      </c>
    </row>
    <row r="98" spans="1:17" x14ac:dyDescent="0.25">
      <c r="A98" s="468" t="s">
        <v>132</v>
      </c>
      <c r="B98" s="468" t="s">
        <v>133</v>
      </c>
      <c r="C98" s="462" t="s">
        <v>134</v>
      </c>
      <c r="D98" s="466" t="s">
        <v>22</v>
      </c>
      <c r="E98" s="17" t="s">
        <v>23</v>
      </c>
      <c r="F98" s="252">
        <f t="shared" si="22"/>
        <v>71401.320380000005</v>
      </c>
      <c r="G98" s="314">
        <f t="shared" ref="G98:M98" si="42">G99</f>
        <v>0</v>
      </c>
      <c r="H98" s="314">
        <f t="shared" si="42"/>
        <v>13475.563469999999</v>
      </c>
      <c r="I98" s="314">
        <f t="shared" si="42"/>
        <v>57925.756910000004</v>
      </c>
      <c r="J98" s="252">
        <f t="shared" si="37"/>
        <v>46008.844899999996</v>
      </c>
      <c r="K98" s="170">
        <f t="shared" si="42"/>
        <v>0</v>
      </c>
      <c r="L98" s="170">
        <f t="shared" si="42"/>
        <v>1039.8245899999999</v>
      </c>
      <c r="M98" s="314">
        <f t="shared" si="42"/>
        <v>44969.02031</v>
      </c>
      <c r="N98" s="343">
        <f t="shared" si="32"/>
        <v>64.436966508657719</v>
      </c>
      <c r="O98" s="197"/>
      <c r="P98" s="197">
        <f t="shared" si="35"/>
        <v>7.7163718779916817</v>
      </c>
      <c r="Q98" s="197">
        <f t="shared" si="35"/>
        <v>77.632166947544505</v>
      </c>
    </row>
    <row r="99" spans="1:17" ht="45" customHeight="1" x14ac:dyDescent="0.25">
      <c r="A99" s="468"/>
      <c r="B99" s="468"/>
      <c r="C99" s="463"/>
      <c r="D99" s="467"/>
      <c r="E99" s="6" t="s">
        <v>25</v>
      </c>
      <c r="F99" s="248">
        <f t="shared" si="22"/>
        <v>71401.320380000005</v>
      </c>
      <c r="G99" s="310">
        <f>G100+G106+G108+G110+G113+G117</f>
        <v>0</v>
      </c>
      <c r="H99" s="310">
        <f>H100+H106+H108+H110+H113+H117</f>
        <v>13475.563469999999</v>
      </c>
      <c r="I99" s="310">
        <f>I100+I106+I108+I110+I113+I117</f>
        <v>57925.756910000004</v>
      </c>
      <c r="J99" s="248">
        <f t="shared" si="37"/>
        <v>46008.844899999996</v>
      </c>
      <c r="K99" s="167">
        <f>K100+K106+K108+K110+K113+K117</f>
        <v>0</v>
      </c>
      <c r="L99" s="167">
        <f>L100+L106+L108+L110+L113+L117</f>
        <v>1039.8245899999999</v>
      </c>
      <c r="M99" s="310">
        <f>M100+M106+M108+M110+M113+M117</f>
        <v>44969.02031</v>
      </c>
      <c r="N99" s="341">
        <f t="shared" si="32"/>
        <v>64.436966508657719</v>
      </c>
      <c r="O99" s="188"/>
      <c r="P99" s="188">
        <f t="shared" si="35"/>
        <v>7.7163718779916817</v>
      </c>
      <c r="Q99" s="188">
        <f t="shared" si="35"/>
        <v>77.632166947544505</v>
      </c>
    </row>
    <row r="100" spans="1:17" x14ac:dyDescent="0.25">
      <c r="A100" s="468" t="s">
        <v>135</v>
      </c>
      <c r="B100" s="468" t="s">
        <v>136</v>
      </c>
      <c r="C100" s="463"/>
      <c r="D100" s="467"/>
      <c r="E100" s="6" t="s">
        <v>31</v>
      </c>
      <c r="F100" s="248">
        <f t="shared" ref="F100:F125" si="43">SUM(G100:I100)</f>
        <v>13589.89097</v>
      </c>
      <c r="G100" s="246">
        <f>SUM(G101:G105)</f>
        <v>0</v>
      </c>
      <c r="H100" s="246">
        <f>SUM(H101:H105)</f>
        <v>1193.5044700000001</v>
      </c>
      <c r="I100" s="246">
        <f>SUM(I101:I105)</f>
        <v>12396.386500000001</v>
      </c>
      <c r="J100" s="248">
        <f t="shared" si="37"/>
        <v>11347.33185</v>
      </c>
      <c r="K100" s="138">
        <f>SUM(K101:K105)</f>
        <v>0</v>
      </c>
      <c r="L100" s="138">
        <f>SUM(L101:L105)</f>
        <v>1039.8245899999999</v>
      </c>
      <c r="M100" s="246">
        <f>SUM(M101:M105)</f>
        <v>10307.50726</v>
      </c>
      <c r="N100" s="341">
        <f t="shared" si="32"/>
        <v>83.498328831699226</v>
      </c>
      <c r="O100" s="188"/>
      <c r="P100" s="188">
        <f t="shared" si="35"/>
        <v>87.123644371436654</v>
      </c>
      <c r="Q100" s="188">
        <f t="shared" si="35"/>
        <v>83.149289190039369</v>
      </c>
    </row>
    <row r="101" spans="1:17" x14ac:dyDescent="0.25">
      <c r="A101" s="468"/>
      <c r="B101" s="468"/>
      <c r="C101" s="463"/>
      <c r="D101" s="467"/>
      <c r="E101" s="14" t="s">
        <v>137</v>
      </c>
      <c r="F101" s="249">
        <f t="shared" si="43"/>
        <v>6304.6</v>
      </c>
      <c r="G101" s="312"/>
      <c r="H101" s="312"/>
      <c r="I101" s="312">
        <v>6304.6</v>
      </c>
      <c r="J101" s="249">
        <f t="shared" si="37"/>
        <v>5910.45802</v>
      </c>
      <c r="K101" s="15"/>
      <c r="L101" s="15"/>
      <c r="M101" s="312">
        <v>5910.45802</v>
      </c>
      <c r="N101" s="341">
        <f t="shared" si="32"/>
        <v>93.748342797322579</v>
      </c>
      <c r="O101" s="188"/>
      <c r="P101" s="188"/>
      <c r="Q101" s="188">
        <f t="shared" si="35"/>
        <v>93.748342797322579</v>
      </c>
    </row>
    <row r="102" spans="1:17" x14ac:dyDescent="0.25">
      <c r="A102" s="468"/>
      <c r="B102" s="468"/>
      <c r="C102" s="463"/>
      <c r="D102" s="467"/>
      <c r="E102" s="14" t="s">
        <v>138</v>
      </c>
      <c r="F102" s="249">
        <f t="shared" si="43"/>
        <v>1689.4880000000001</v>
      </c>
      <c r="G102" s="312"/>
      <c r="H102" s="312"/>
      <c r="I102" s="312">
        <v>1689.4880000000001</v>
      </c>
      <c r="J102" s="249">
        <f t="shared" si="37"/>
        <v>1543.43922</v>
      </c>
      <c r="K102" s="15"/>
      <c r="L102" s="15"/>
      <c r="M102" s="312">
        <v>1543.43922</v>
      </c>
      <c r="N102" s="341">
        <f t="shared" si="32"/>
        <v>91.355441411835997</v>
      </c>
      <c r="O102" s="188"/>
      <c r="P102" s="188"/>
      <c r="Q102" s="188">
        <f t="shared" si="35"/>
        <v>91.355441411835997</v>
      </c>
    </row>
    <row r="103" spans="1:17" x14ac:dyDescent="0.25">
      <c r="A103" s="468"/>
      <c r="B103" s="468"/>
      <c r="C103" s="463"/>
      <c r="D103" s="467"/>
      <c r="E103" s="14" t="s">
        <v>139</v>
      </c>
      <c r="F103" s="249">
        <f t="shared" si="43"/>
        <v>4010</v>
      </c>
      <c r="G103" s="312"/>
      <c r="H103" s="312"/>
      <c r="I103" s="312">
        <v>4010</v>
      </c>
      <c r="J103" s="249">
        <f t="shared" si="37"/>
        <v>2714.44</v>
      </c>
      <c r="K103" s="15"/>
      <c r="L103" s="15"/>
      <c r="M103" s="312">
        <v>2714.44</v>
      </c>
      <c r="N103" s="341">
        <f t="shared" si="32"/>
        <v>67.691770573566089</v>
      </c>
      <c r="O103" s="188"/>
      <c r="P103" s="188"/>
      <c r="Q103" s="188">
        <f t="shared" si="35"/>
        <v>67.691770573566089</v>
      </c>
    </row>
    <row r="104" spans="1:17" x14ac:dyDescent="0.25">
      <c r="A104" s="468"/>
      <c r="B104" s="468"/>
      <c r="C104" s="463"/>
      <c r="D104" s="467"/>
      <c r="E104" s="14" t="s">
        <v>140</v>
      </c>
      <c r="F104" s="249">
        <f t="shared" si="43"/>
        <v>1344.4259200000001</v>
      </c>
      <c r="G104" s="312"/>
      <c r="H104" s="312">
        <v>952.12742000000003</v>
      </c>
      <c r="I104" s="312">
        <v>392.29849999999999</v>
      </c>
      <c r="J104" s="249">
        <f t="shared" si="37"/>
        <v>937.61756000000003</v>
      </c>
      <c r="K104" s="15"/>
      <c r="L104" s="15">
        <v>798.44754</v>
      </c>
      <c r="M104" s="312">
        <v>139.17001999999999</v>
      </c>
      <c r="N104" s="341">
        <f t="shared" si="32"/>
        <v>69.741110019658052</v>
      </c>
      <c r="O104" s="188"/>
      <c r="P104" s="188">
        <f t="shared" si="35"/>
        <v>83.859315804601025</v>
      </c>
      <c r="Q104" s="188">
        <f t="shared" si="35"/>
        <v>35.475542221038317</v>
      </c>
    </row>
    <row r="105" spans="1:17" x14ac:dyDescent="0.25">
      <c r="A105" s="468"/>
      <c r="B105" s="468"/>
      <c r="C105" s="463"/>
      <c r="D105" s="467"/>
      <c r="E105" s="14" t="s">
        <v>141</v>
      </c>
      <c r="F105" s="249">
        <f t="shared" si="43"/>
        <v>241.37705</v>
      </c>
      <c r="G105" s="312"/>
      <c r="H105" s="312">
        <v>241.37705</v>
      </c>
      <c r="I105" s="312"/>
      <c r="J105" s="249">
        <f t="shared" si="37"/>
        <v>241.37705</v>
      </c>
      <c r="K105" s="15"/>
      <c r="L105" s="15">
        <v>241.37705</v>
      </c>
      <c r="M105" s="312"/>
      <c r="N105" s="341">
        <f t="shared" si="32"/>
        <v>100</v>
      </c>
      <c r="O105" s="188"/>
      <c r="P105" s="188">
        <f t="shared" si="35"/>
        <v>100</v>
      </c>
      <c r="Q105" s="188"/>
    </row>
    <row r="106" spans="1:17" x14ac:dyDescent="0.25">
      <c r="A106" s="468" t="s">
        <v>142</v>
      </c>
      <c r="B106" s="468" t="s">
        <v>143</v>
      </c>
      <c r="C106" s="463"/>
      <c r="D106" s="467"/>
      <c r="E106" s="6" t="s">
        <v>31</v>
      </c>
      <c r="F106" s="248">
        <f t="shared" si="43"/>
        <v>1249</v>
      </c>
      <c r="G106" s="246">
        <f t="shared" ref="G106:M106" si="44">G107</f>
        <v>0</v>
      </c>
      <c r="H106" s="246">
        <f t="shared" si="44"/>
        <v>0</v>
      </c>
      <c r="I106" s="246">
        <f t="shared" si="44"/>
        <v>1249</v>
      </c>
      <c r="J106" s="248">
        <f t="shared" si="37"/>
        <v>964.33749999999998</v>
      </c>
      <c r="K106" s="138">
        <f t="shared" si="44"/>
        <v>0</v>
      </c>
      <c r="L106" s="138">
        <f t="shared" si="44"/>
        <v>0</v>
      </c>
      <c r="M106" s="246">
        <f t="shared" si="44"/>
        <v>964.33749999999998</v>
      </c>
      <c r="N106" s="341">
        <f t="shared" si="32"/>
        <v>77.208767013610895</v>
      </c>
      <c r="O106" s="188"/>
      <c r="P106" s="188"/>
      <c r="Q106" s="188">
        <f t="shared" ref="Q106:Q125" si="45">M106/I106*100</f>
        <v>77.208767013610895</v>
      </c>
    </row>
    <row r="107" spans="1:17" ht="50.25" customHeight="1" x14ac:dyDescent="0.25">
      <c r="A107" s="468"/>
      <c r="B107" s="468"/>
      <c r="C107" s="463"/>
      <c r="D107" s="467"/>
      <c r="E107" s="14" t="s">
        <v>144</v>
      </c>
      <c r="F107" s="249">
        <f t="shared" si="43"/>
        <v>1249</v>
      </c>
      <c r="G107" s="312"/>
      <c r="H107" s="312"/>
      <c r="I107" s="312">
        <v>1249</v>
      </c>
      <c r="J107" s="249">
        <f t="shared" si="37"/>
        <v>964.33749999999998</v>
      </c>
      <c r="K107" s="15"/>
      <c r="L107" s="15"/>
      <c r="M107" s="308">
        <v>964.33749999999998</v>
      </c>
      <c r="N107" s="341">
        <f t="shared" si="32"/>
        <v>77.208767013610895</v>
      </c>
      <c r="O107" s="188"/>
      <c r="P107" s="188"/>
      <c r="Q107" s="188">
        <f t="shared" si="45"/>
        <v>77.208767013610895</v>
      </c>
    </row>
    <row r="108" spans="1:17" x14ac:dyDescent="0.25">
      <c r="A108" s="468" t="s">
        <v>145</v>
      </c>
      <c r="B108" s="468" t="s">
        <v>146</v>
      </c>
      <c r="C108" s="463"/>
      <c r="D108" s="467"/>
      <c r="E108" s="6" t="s">
        <v>31</v>
      </c>
      <c r="F108" s="248">
        <f t="shared" si="43"/>
        <v>26.75</v>
      </c>
      <c r="G108" s="246">
        <f t="shared" ref="G108:M108" si="46">G109</f>
        <v>0</v>
      </c>
      <c r="H108" s="246">
        <f t="shared" si="46"/>
        <v>0</v>
      </c>
      <c r="I108" s="246">
        <f t="shared" si="46"/>
        <v>26.75</v>
      </c>
      <c r="J108" s="248">
        <f t="shared" si="37"/>
        <v>12.4</v>
      </c>
      <c r="K108" s="138">
        <f t="shared" si="46"/>
        <v>0</v>
      </c>
      <c r="L108" s="138">
        <f t="shared" si="46"/>
        <v>0</v>
      </c>
      <c r="M108" s="246">
        <f t="shared" si="46"/>
        <v>12.4</v>
      </c>
      <c r="N108" s="341">
        <f t="shared" si="32"/>
        <v>46.355140186915889</v>
      </c>
      <c r="O108" s="188"/>
      <c r="P108" s="188"/>
      <c r="Q108" s="188">
        <f t="shared" si="45"/>
        <v>46.355140186915889</v>
      </c>
    </row>
    <row r="109" spans="1:17" ht="30" customHeight="1" x14ac:dyDescent="0.25">
      <c r="A109" s="468"/>
      <c r="B109" s="468"/>
      <c r="C109" s="463"/>
      <c r="D109" s="467"/>
      <c r="E109" s="14" t="s">
        <v>147</v>
      </c>
      <c r="F109" s="249">
        <f t="shared" si="43"/>
        <v>26.75</v>
      </c>
      <c r="G109" s="312"/>
      <c r="H109" s="312"/>
      <c r="I109" s="308">
        <v>26.75</v>
      </c>
      <c r="J109" s="249">
        <f t="shared" si="37"/>
        <v>12.4</v>
      </c>
      <c r="K109" s="15"/>
      <c r="L109" s="15"/>
      <c r="M109" s="312">
        <v>12.4</v>
      </c>
      <c r="N109" s="341">
        <f t="shared" si="32"/>
        <v>46.355140186915889</v>
      </c>
      <c r="O109" s="188"/>
      <c r="P109" s="188"/>
      <c r="Q109" s="188">
        <f t="shared" si="45"/>
        <v>46.355140186915889</v>
      </c>
    </row>
    <row r="110" spans="1:17" x14ac:dyDescent="0.25">
      <c r="A110" s="468" t="s">
        <v>148</v>
      </c>
      <c r="B110" s="468" t="s">
        <v>149</v>
      </c>
      <c r="C110" s="463"/>
      <c r="D110" s="467"/>
      <c r="E110" s="6" t="s">
        <v>31</v>
      </c>
      <c r="F110" s="248">
        <f t="shared" si="43"/>
        <v>17892.581000000002</v>
      </c>
      <c r="G110" s="246">
        <f>SUM(G111:G112)</f>
        <v>0</v>
      </c>
      <c r="H110" s="246">
        <f>SUM(H111:H112)</f>
        <v>101.169</v>
      </c>
      <c r="I110" s="246">
        <f>SUM(I111:I112)</f>
        <v>17791.412</v>
      </c>
      <c r="J110" s="248">
        <f t="shared" si="37"/>
        <v>14917.99331</v>
      </c>
      <c r="K110" s="138">
        <f>SUM(K111:K112)</f>
        <v>0</v>
      </c>
      <c r="L110" s="138">
        <f>SUM(L111:L112)</f>
        <v>0</v>
      </c>
      <c r="M110" s="246">
        <f>SUM(M111:M112)</f>
        <v>14917.99331</v>
      </c>
      <c r="N110" s="341">
        <f t="shared" si="32"/>
        <v>83.375301249160188</v>
      </c>
      <c r="O110" s="188"/>
      <c r="P110" s="188"/>
      <c r="Q110" s="188">
        <f t="shared" si="45"/>
        <v>83.849406162928503</v>
      </c>
    </row>
    <row r="111" spans="1:17" x14ac:dyDescent="0.25">
      <c r="A111" s="468"/>
      <c r="B111" s="468"/>
      <c r="C111" s="463"/>
      <c r="D111" s="467"/>
      <c r="E111" s="10" t="s">
        <v>150</v>
      </c>
      <c r="F111" s="249">
        <f t="shared" si="43"/>
        <v>10891.25</v>
      </c>
      <c r="G111" s="315"/>
      <c r="H111" s="315"/>
      <c r="I111" s="315">
        <v>10891.25</v>
      </c>
      <c r="J111" s="249">
        <f t="shared" si="37"/>
        <v>9484.0641599999999</v>
      </c>
      <c r="K111" s="171"/>
      <c r="L111" s="171"/>
      <c r="M111" s="310">
        <v>9484.0641599999999</v>
      </c>
      <c r="N111" s="341">
        <f t="shared" si="32"/>
        <v>87.079666337656363</v>
      </c>
      <c r="O111" s="188"/>
      <c r="P111" s="188"/>
      <c r="Q111" s="188">
        <f t="shared" si="45"/>
        <v>87.079666337656363</v>
      </c>
    </row>
    <row r="112" spans="1:17" ht="20.25" customHeight="1" x14ac:dyDescent="0.25">
      <c r="A112" s="468"/>
      <c r="B112" s="468"/>
      <c r="C112" s="463"/>
      <c r="D112" s="467"/>
      <c r="E112" s="10" t="s">
        <v>151</v>
      </c>
      <c r="F112" s="249">
        <f t="shared" si="43"/>
        <v>7001.3310000000001</v>
      </c>
      <c r="G112" s="315"/>
      <c r="H112" s="310">
        <v>101.169</v>
      </c>
      <c r="I112" s="315">
        <v>6900.1620000000003</v>
      </c>
      <c r="J112" s="249">
        <f t="shared" si="37"/>
        <v>5433.9291499999999</v>
      </c>
      <c r="K112" s="171"/>
      <c r="L112" s="171"/>
      <c r="M112" s="310">
        <v>5433.9291499999999</v>
      </c>
      <c r="N112" s="341">
        <f t="shared" si="32"/>
        <v>77.61280176583567</v>
      </c>
      <c r="O112" s="188"/>
      <c r="P112" s="188"/>
      <c r="Q112" s="188">
        <f t="shared" si="45"/>
        <v>78.750747446219378</v>
      </c>
    </row>
    <row r="113" spans="1:17" x14ac:dyDescent="0.25">
      <c r="A113" s="468" t="s">
        <v>152</v>
      </c>
      <c r="B113" s="468" t="s">
        <v>153</v>
      </c>
      <c r="C113" s="463"/>
      <c r="D113" s="467"/>
      <c r="E113" s="6" t="s">
        <v>31</v>
      </c>
      <c r="F113" s="248">
        <f t="shared" si="43"/>
        <v>20054.260999999999</v>
      </c>
      <c r="G113" s="246">
        <f>SUM(G114:G116)</f>
        <v>0</v>
      </c>
      <c r="H113" s="246">
        <f>SUM(H114:H116)</f>
        <v>11544</v>
      </c>
      <c r="I113" s="246">
        <f>SUM(I114:I116)</f>
        <v>8510.2610000000004</v>
      </c>
      <c r="J113" s="248">
        <f t="shared" si="37"/>
        <v>2166.9453600000002</v>
      </c>
      <c r="K113" s="138">
        <f>SUM(K114:K116)</f>
        <v>0</v>
      </c>
      <c r="L113" s="138">
        <f>SUM(L114:L116)</f>
        <v>0</v>
      </c>
      <c r="M113" s="246">
        <f>SUM(M114:M116)</f>
        <v>2166.9453600000002</v>
      </c>
      <c r="N113" s="341">
        <f t="shared" si="32"/>
        <v>10.805411179200272</v>
      </c>
      <c r="O113" s="188"/>
      <c r="P113" s="188"/>
      <c r="Q113" s="188">
        <f t="shared" si="45"/>
        <v>25.462736806779485</v>
      </c>
    </row>
    <row r="114" spans="1:17" x14ac:dyDescent="0.25">
      <c r="A114" s="468"/>
      <c r="B114" s="468"/>
      <c r="C114" s="463"/>
      <c r="D114" s="467"/>
      <c r="E114" s="10" t="s">
        <v>154</v>
      </c>
      <c r="F114" s="249">
        <f t="shared" si="43"/>
        <v>813.65300000000002</v>
      </c>
      <c r="G114" s="315"/>
      <c r="H114" s="315"/>
      <c r="I114" s="315">
        <v>813.65300000000002</v>
      </c>
      <c r="J114" s="249">
        <f t="shared" si="37"/>
        <v>750.84073999999998</v>
      </c>
      <c r="K114" s="171"/>
      <c r="L114" s="171"/>
      <c r="M114" s="315">
        <v>750.84073999999998</v>
      </c>
      <c r="N114" s="341">
        <f t="shared" si="32"/>
        <v>92.280215276045183</v>
      </c>
      <c r="O114" s="188"/>
      <c r="P114" s="188"/>
      <c r="Q114" s="188">
        <f t="shared" si="45"/>
        <v>92.280215276045183</v>
      </c>
    </row>
    <row r="115" spans="1:17" x14ac:dyDescent="0.25">
      <c r="A115" s="468"/>
      <c r="B115" s="468"/>
      <c r="C115" s="463"/>
      <c r="D115" s="467"/>
      <c r="E115" s="10" t="s">
        <v>155</v>
      </c>
      <c r="F115" s="249">
        <f t="shared" si="43"/>
        <v>2224.1329999999998</v>
      </c>
      <c r="G115" s="315"/>
      <c r="H115" s="315"/>
      <c r="I115" s="315">
        <v>2224.1329999999998</v>
      </c>
      <c r="J115" s="249">
        <f t="shared" si="37"/>
        <v>897.70415000000003</v>
      </c>
      <c r="K115" s="171"/>
      <c r="L115" s="171"/>
      <c r="M115" s="315">
        <v>897.70415000000003</v>
      </c>
      <c r="N115" s="341">
        <f t="shared" si="32"/>
        <v>40.361981500207051</v>
      </c>
      <c r="O115" s="188"/>
      <c r="P115" s="188"/>
      <c r="Q115" s="188">
        <f t="shared" si="45"/>
        <v>40.361981500207051</v>
      </c>
    </row>
    <row r="116" spans="1:17" x14ac:dyDescent="0.25">
      <c r="A116" s="468"/>
      <c r="B116" s="468"/>
      <c r="C116" s="463"/>
      <c r="D116" s="467"/>
      <c r="E116" s="10" t="s">
        <v>156</v>
      </c>
      <c r="F116" s="249">
        <f t="shared" si="43"/>
        <v>17016.474999999999</v>
      </c>
      <c r="G116" s="315"/>
      <c r="H116" s="315">
        <v>11544</v>
      </c>
      <c r="I116" s="315">
        <v>5472.4750000000004</v>
      </c>
      <c r="J116" s="249">
        <f t="shared" si="37"/>
        <v>518.40047000000004</v>
      </c>
      <c r="K116" s="171"/>
      <c r="L116" s="171"/>
      <c r="M116" s="315">
        <v>518.40047000000004</v>
      </c>
      <c r="N116" s="341">
        <f t="shared" si="32"/>
        <v>3.0464621491818962</v>
      </c>
      <c r="O116" s="188"/>
      <c r="P116" s="188"/>
      <c r="Q116" s="188">
        <f t="shared" si="45"/>
        <v>9.4728705019209762</v>
      </c>
    </row>
    <row r="117" spans="1:17" x14ac:dyDescent="0.25">
      <c r="A117" s="468" t="s">
        <v>157</v>
      </c>
      <c r="B117" s="468" t="s">
        <v>158</v>
      </c>
      <c r="C117" s="463"/>
      <c r="D117" s="467"/>
      <c r="E117" s="6" t="s">
        <v>31</v>
      </c>
      <c r="F117" s="248">
        <f t="shared" si="43"/>
        <v>18588.83741</v>
      </c>
      <c r="G117" s="246">
        <f>SUM(G118:G119)</f>
        <v>0</v>
      </c>
      <c r="H117" s="246">
        <f>SUM(H118:H119)</f>
        <v>636.89</v>
      </c>
      <c r="I117" s="246">
        <f>SUM(I118:I119)</f>
        <v>17951.947410000001</v>
      </c>
      <c r="J117" s="248">
        <f t="shared" si="37"/>
        <v>16599.836879999999</v>
      </c>
      <c r="K117" s="138">
        <f>SUM(K118:K119)</f>
        <v>0</v>
      </c>
      <c r="L117" s="138">
        <f>SUM(L118:L119)</f>
        <v>0</v>
      </c>
      <c r="M117" s="246">
        <f>SUM(M118:M119)</f>
        <v>16599.836879999999</v>
      </c>
      <c r="N117" s="341">
        <f t="shared" si="32"/>
        <v>89.300027289872347</v>
      </c>
      <c r="O117" s="188"/>
      <c r="P117" s="188"/>
      <c r="Q117" s="188">
        <f t="shared" si="45"/>
        <v>92.468167942343584</v>
      </c>
    </row>
    <row r="118" spans="1:17" x14ac:dyDescent="0.25">
      <c r="A118" s="468"/>
      <c r="B118" s="468"/>
      <c r="C118" s="463"/>
      <c r="D118" s="467"/>
      <c r="E118" s="10" t="s">
        <v>159</v>
      </c>
      <c r="F118" s="249">
        <f t="shared" si="43"/>
        <v>6960.9</v>
      </c>
      <c r="G118" s="315"/>
      <c r="H118" s="315"/>
      <c r="I118" s="315">
        <v>6960.9</v>
      </c>
      <c r="J118" s="249">
        <f t="shared" si="37"/>
        <v>6458.4486299999999</v>
      </c>
      <c r="K118" s="171"/>
      <c r="L118" s="171"/>
      <c r="M118" s="315">
        <v>6458.4486299999999</v>
      </c>
      <c r="N118" s="341">
        <f t="shared" si="32"/>
        <v>92.781804508037752</v>
      </c>
      <c r="O118" s="188"/>
      <c r="P118" s="188"/>
      <c r="Q118" s="188">
        <f t="shared" si="45"/>
        <v>92.781804508037752</v>
      </c>
    </row>
    <row r="119" spans="1:17" x14ac:dyDescent="0.25">
      <c r="A119" s="468"/>
      <c r="B119" s="468"/>
      <c r="C119" s="464"/>
      <c r="D119" s="467"/>
      <c r="E119" s="10" t="s">
        <v>160</v>
      </c>
      <c r="F119" s="249">
        <f t="shared" si="43"/>
        <v>11627.937409999999</v>
      </c>
      <c r="G119" s="315"/>
      <c r="H119" s="315">
        <v>636.89</v>
      </c>
      <c r="I119" s="315">
        <v>10991.047409999999</v>
      </c>
      <c r="J119" s="249">
        <f t="shared" si="37"/>
        <v>10141.38825</v>
      </c>
      <c r="K119" s="171"/>
      <c r="L119" s="171"/>
      <c r="M119" s="315">
        <v>10141.38825</v>
      </c>
      <c r="N119" s="341">
        <f t="shared" si="32"/>
        <v>87.215710683809064</v>
      </c>
      <c r="O119" s="188"/>
      <c r="P119" s="188"/>
      <c r="Q119" s="188">
        <f t="shared" si="45"/>
        <v>92.269534209933866</v>
      </c>
    </row>
    <row r="120" spans="1:17" x14ac:dyDescent="0.25">
      <c r="A120" s="468" t="s">
        <v>161</v>
      </c>
      <c r="B120" s="468" t="s">
        <v>162</v>
      </c>
      <c r="C120" s="462" t="s">
        <v>163</v>
      </c>
      <c r="D120" s="466" t="s">
        <v>22</v>
      </c>
      <c r="E120" s="17" t="s">
        <v>23</v>
      </c>
      <c r="F120" s="252">
        <f t="shared" si="43"/>
        <v>6016.8729999999996</v>
      </c>
      <c r="G120" s="314">
        <f t="shared" ref="G120:M121" si="47">G121</f>
        <v>0</v>
      </c>
      <c r="H120" s="314">
        <f t="shared" si="47"/>
        <v>0</v>
      </c>
      <c r="I120" s="314">
        <f t="shared" si="47"/>
        <v>6016.8729999999996</v>
      </c>
      <c r="J120" s="252">
        <f t="shared" si="37"/>
        <v>5162.5208200000006</v>
      </c>
      <c r="K120" s="166">
        <f t="shared" si="47"/>
        <v>0</v>
      </c>
      <c r="L120" s="166">
        <f t="shared" si="47"/>
        <v>0</v>
      </c>
      <c r="M120" s="309">
        <f t="shared" si="47"/>
        <v>5162.5208200000006</v>
      </c>
      <c r="N120" s="343">
        <f t="shared" si="32"/>
        <v>85.800727720196207</v>
      </c>
      <c r="O120" s="197"/>
      <c r="P120" s="197"/>
      <c r="Q120" s="197">
        <f t="shared" si="45"/>
        <v>85.800727720196207</v>
      </c>
    </row>
    <row r="121" spans="1:17" ht="30.75" customHeight="1" x14ac:dyDescent="0.25">
      <c r="A121" s="468"/>
      <c r="B121" s="468"/>
      <c r="C121" s="463"/>
      <c r="D121" s="467"/>
      <c r="E121" s="6" t="s">
        <v>25</v>
      </c>
      <c r="F121" s="248">
        <f t="shared" si="43"/>
        <v>6016.8729999999996</v>
      </c>
      <c r="G121" s="246">
        <f t="shared" si="47"/>
        <v>0</v>
      </c>
      <c r="H121" s="246">
        <f t="shared" si="47"/>
        <v>0</v>
      </c>
      <c r="I121" s="246">
        <f t="shared" si="47"/>
        <v>6016.8729999999996</v>
      </c>
      <c r="J121" s="248">
        <f t="shared" si="37"/>
        <v>5162.5208200000006</v>
      </c>
      <c r="K121" s="138">
        <f t="shared" si="47"/>
        <v>0</v>
      </c>
      <c r="L121" s="138">
        <f t="shared" si="47"/>
        <v>0</v>
      </c>
      <c r="M121" s="246">
        <f t="shared" si="47"/>
        <v>5162.5208200000006</v>
      </c>
      <c r="N121" s="341">
        <f t="shared" si="32"/>
        <v>85.800727720196207</v>
      </c>
      <c r="O121" s="188"/>
      <c r="P121" s="188"/>
      <c r="Q121" s="188">
        <f t="shared" si="45"/>
        <v>85.800727720196207</v>
      </c>
    </row>
    <row r="122" spans="1:17" x14ac:dyDescent="0.25">
      <c r="A122" s="468" t="s">
        <v>164</v>
      </c>
      <c r="B122" s="468" t="s">
        <v>165</v>
      </c>
      <c r="C122" s="463"/>
      <c r="D122" s="467"/>
      <c r="E122" s="6" t="s">
        <v>31</v>
      </c>
      <c r="F122" s="248">
        <f t="shared" si="43"/>
        <v>6016.8729999999996</v>
      </c>
      <c r="G122" s="246">
        <f>SUM(G123:G125)</f>
        <v>0</v>
      </c>
      <c r="H122" s="246">
        <f>SUM(H123:H125)</f>
        <v>0</v>
      </c>
      <c r="I122" s="246">
        <f>SUM(I123:I125)</f>
        <v>6016.8729999999996</v>
      </c>
      <c r="J122" s="248">
        <f t="shared" si="37"/>
        <v>5162.5208200000006</v>
      </c>
      <c r="K122" s="138">
        <f>SUM(K123:K125)</f>
        <v>0</v>
      </c>
      <c r="L122" s="138">
        <f>SUM(L123:L125)</f>
        <v>0</v>
      </c>
      <c r="M122" s="246">
        <f>SUM(M123:M125)</f>
        <v>5162.5208200000006</v>
      </c>
      <c r="N122" s="341">
        <f t="shared" si="32"/>
        <v>85.800727720196207</v>
      </c>
      <c r="O122" s="188"/>
      <c r="P122" s="188"/>
      <c r="Q122" s="188">
        <f t="shared" si="45"/>
        <v>85.800727720196207</v>
      </c>
    </row>
    <row r="123" spans="1:17" x14ac:dyDescent="0.25">
      <c r="A123" s="468"/>
      <c r="B123" s="468"/>
      <c r="C123" s="463"/>
      <c r="D123" s="467"/>
      <c r="E123" s="10" t="s">
        <v>166</v>
      </c>
      <c r="F123" s="249">
        <f t="shared" si="43"/>
        <v>2155.8000000000002</v>
      </c>
      <c r="G123" s="315"/>
      <c r="H123" s="315"/>
      <c r="I123" s="310">
        <v>2155.8000000000002</v>
      </c>
      <c r="J123" s="249">
        <f t="shared" si="37"/>
        <v>1974.42704</v>
      </c>
      <c r="K123" s="171"/>
      <c r="L123" s="171"/>
      <c r="M123" s="310">
        <v>1974.42704</v>
      </c>
      <c r="N123" s="341">
        <f t="shared" si="32"/>
        <v>91.586744595973641</v>
      </c>
      <c r="O123" s="188"/>
      <c r="P123" s="188"/>
      <c r="Q123" s="188">
        <f t="shared" si="45"/>
        <v>91.586744595973641</v>
      </c>
    </row>
    <row r="124" spans="1:17" x14ac:dyDescent="0.25">
      <c r="A124" s="468"/>
      <c r="B124" s="468"/>
      <c r="C124" s="463"/>
      <c r="D124" s="467"/>
      <c r="E124" s="10" t="s">
        <v>167</v>
      </c>
      <c r="F124" s="249">
        <f t="shared" si="43"/>
        <v>3601.0729999999999</v>
      </c>
      <c r="G124" s="315"/>
      <c r="H124" s="315"/>
      <c r="I124" s="310">
        <v>3601.0729999999999</v>
      </c>
      <c r="J124" s="249">
        <f t="shared" si="37"/>
        <v>3026.21378</v>
      </c>
      <c r="K124" s="171"/>
      <c r="L124" s="171"/>
      <c r="M124" s="315">
        <v>3026.21378</v>
      </c>
      <c r="N124" s="341">
        <f t="shared" si="32"/>
        <v>84.036446359182392</v>
      </c>
      <c r="O124" s="188"/>
      <c r="P124" s="188"/>
      <c r="Q124" s="188">
        <f t="shared" si="45"/>
        <v>84.036446359182392</v>
      </c>
    </row>
    <row r="125" spans="1:17" x14ac:dyDescent="0.25">
      <c r="A125" s="468"/>
      <c r="B125" s="468"/>
      <c r="C125" s="464"/>
      <c r="D125" s="470"/>
      <c r="E125" s="10" t="s">
        <v>168</v>
      </c>
      <c r="F125" s="249">
        <f t="shared" si="43"/>
        <v>260</v>
      </c>
      <c r="G125" s="315"/>
      <c r="H125" s="315"/>
      <c r="I125" s="310">
        <v>260</v>
      </c>
      <c r="J125" s="249">
        <f t="shared" si="37"/>
        <v>161.88</v>
      </c>
      <c r="K125" s="171"/>
      <c r="L125" s="171"/>
      <c r="M125" s="315">
        <v>161.88</v>
      </c>
      <c r="N125" s="341">
        <f t="shared" si="32"/>
        <v>62.261538461538457</v>
      </c>
      <c r="O125" s="188"/>
      <c r="P125" s="188"/>
      <c r="Q125" s="188">
        <f t="shared" si="45"/>
        <v>62.261538461538457</v>
      </c>
    </row>
    <row r="126" spans="1:17" x14ac:dyDescent="0.25">
      <c r="A126" s="473" t="s">
        <v>19</v>
      </c>
      <c r="B126" s="474" t="s">
        <v>179</v>
      </c>
      <c r="C126" s="472" t="s">
        <v>190</v>
      </c>
      <c r="D126" s="18" t="s">
        <v>201</v>
      </c>
      <c r="E126" s="85"/>
      <c r="F126" s="253">
        <f>F128+F158+F170</f>
        <v>95274.74</v>
      </c>
      <c r="G126" s="253">
        <f t="shared" ref="G126:M126" si="48">G128+G158+G170</f>
        <v>2830.94</v>
      </c>
      <c r="H126" s="253">
        <f t="shared" si="48"/>
        <v>10673.499999999998</v>
      </c>
      <c r="I126" s="253">
        <f t="shared" si="48"/>
        <v>81770.300000000017</v>
      </c>
      <c r="J126" s="253">
        <f>J128+J158+J170</f>
        <v>83887.05</v>
      </c>
      <c r="K126" s="143">
        <f t="shared" si="48"/>
        <v>2830.94</v>
      </c>
      <c r="L126" s="143">
        <f t="shared" si="48"/>
        <v>10673.499999999998</v>
      </c>
      <c r="M126" s="253">
        <f t="shared" si="48"/>
        <v>70382.610000000015</v>
      </c>
      <c r="N126" s="344">
        <f>J126/F126*100</f>
        <v>88.047524454015829</v>
      </c>
      <c r="O126" s="207">
        <f t="shared" ref="O126:Q129" si="49">K126/G126*100</f>
        <v>100</v>
      </c>
      <c r="P126" s="207">
        <f t="shared" si="49"/>
        <v>100</v>
      </c>
      <c r="Q126" s="207">
        <f>M126/I126*100</f>
        <v>86.073562161322641</v>
      </c>
    </row>
    <row r="127" spans="1:17" ht="24" x14ac:dyDescent="0.25">
      <c r="A127" s="473"/>
      <c r="B127" s="474"/>
      <c r="C127" s="472"/>
      <c r="D127" s="18" t="s">
        <v>202</v>
      </c>
      <c r="E127" s="31" t="s">
        <v>204</v>
      </c>
      <c r="F127" s="254">
        <f>F126</f>
        <v>95274.74</v>
      </c>
      <c r="G127" s="254">
        <f t="shared" ref="G127:M127" si="50">G126</f>
        <v>2830.94</v>
      </c>
      <c r="H127" s="254">
        <f t="shared" si="50"/>
        <v>10673.499999999998</v>
      </c>
      <c r="I127" s="254">
        <f t="shared" si="50"/>
        <v>81770.300000000017</v>
      </c>
      <c r="J127" s="254">
        <f t="shared" si="50"/>
        <v>83887.05</v>
      </c>
      <c r="K127" s="144">
        <f t="shared" si="50"/>
        <v>2830.94</v>
      </c>
      <c r="L127" s="144">
        <f t="shared" si="50"/>
        <v>10673.499999999998</v>
      </c>
      <c r="M127" s="254">
        <f t="shared" si="50"/>
        <v>70382.610000000015</v>
      </c>
      <c r="N127" s="345">
        <f>J127/F127*100</f>
        <v>88.047524454015829</v>
      </c>
      <c r="O127" s="180">
        <f t="shared" si="49"/>
        <v>100</v>
      </c>
      <c r="P127" s="180">
        <f t="shared" si="49"/>
        <v>100</v>
      </c>
      <c r="Q127" s="180">
        <f t="shared" si="49"/>
        <v>86.073562161322641</v>
      </c>
    </row>
    <row r="128" spans="1:17" x14ac:dyDescent="0.25">
      <c r="A128" s="471" t="s">
        <v>169</v>
      </c>
      <c r="B128" s="471" t="s">
        <v>180</v>
      </c>
      <c r="C128" s="472" t="s">
        <v>191</v>
      </c>
      <c r="D128" s="18" t="s">
        <v>201</v>
      </c>
      <c r="E128" s="32"/>
      <c r="F128" s="254">
        <f>F131</f>
        <v>92413.64</v>
      </c>
      <c r="G128" s="254">
        <f t="shared" ref="G128:M128" si="51">G131</f>
        <v>2830.94</v>
      </c>
      <c r="H128" s="254">
        <f t="shared" si="51"/>
        <v>10673.499999999998</v>
      </c>
      <c r="I128" s="254">
        <f t="shared" si="51"/>
        <v>78909.200000000012</v>
      </c>
      <c r="J128" s="254">
        <f>J131</f>
        <v>81620.86</v>
      </c>
      <c r="K128" s="144">
        <f t="shared" si="51"/>
        <v>2830.94</v>
      </c>
      <c r="L128" s="144">
        <f t="shared" si="51"/>
        <v>10673.499999999998</v>
      </c>
      <c r="M128" s="254">
        <f t="shared" si="51"/>
        <v>68116.420000000013</v>
      </c>
      <c r="N128" s="345">
        <f>J128/F128*100</f>
        <v>88.321226173971723</v>
      </c>
      <c r="O128" s="180">
        <f t="shared" si="49"/>
        <v>100</v>
      </c>
      <c r="P128" s="180">
        <f t="shared" si="49"/>
        <v>100</v>
      </c>
      <c r="Q128" s="180">
        <f t="shared" si="49"/>
        <v>86.322532733825724</v>
      </c>
    </row>
    <row r="129" spans="1:17" ht="24" x14ac:dyDescent="0.25">
      <c r="A129" s="471"/>
      <c r="B129" s="471"/>
      <c r="C129" s="472"/>
      <c r="D129" s="19" t="s">
        <v>202</v>
      </c>
      <c r="E129" s="41" t="s">
        <v>205</v>
      </c>
      <c r="F129" s="254">
        <f>F131</f>
        <v>92413.64</v>
      </c>
      <c r="G129" s="254">
        <f t="shared" ref="G129:I129" si="52">G131</f>
        <v>2830.94</v>
      </c>
      <c r="H129" s="254">
        <f t="shared" si="52"/>
        <v>10673.499999999998</v>
      </c>
      <c r="I129" s="254">
        <f t="shared" si="52"/>
        <v>78909.200000000012</v>
      </c>
      <c r="J129" s="254">
        <f>J131</f>
        <v>81620.86</v>
      </c>
      <c r="K129" s="144">
        <f t="shared" ref="K129:M129" si="53">K131</f>
        <v>2830.94</v>
      </c>
      <c r="L129" s="144">
        <f t="shared" si="53"/>
        <v>10673.499999999998</v>
      </c>
      <c r="M129" s="254">
        <f t="shared" si="53"/>
        <v>68116.420000000013</v>
      </c>
      <c r="N129" s="345">
        <f>J129/F129*100</f>
        <v>88.321226173971723</v>
      </c>
      <c r="O129" s="180">
        <f t="shared" si="49"/>
        <v>100</v>
      </c>
      <c r="P129" s="180">
        <f t="shared" si="49"/>
        <v>100</v>
      </c>
      <c r="Q129" s="180">
        <f t="shared" si="49"/>
        <v>86.322532733825724</v>
      </c>
    </row>
    <row r="130" spans="1:17" x14ac:dyDescent="0.25">
      <c r="A130" s="471"/>
      <c r="B130" s="471"/>
      <c r="C130" s="472"/>
      <c r="D130" s="20"/>
      <c r="E130" s="34" t="s">
        <v>206</v>
      </c>
      <c r="F130" s="254"/>
      <c r="G130" s="254"/>
      <c r="H130" s="254"/>
      <c r="I130" s="254"/>
      <c r="J130" s="254"/>
      <c r="K130" s="144"/>
      <c r="L130" s="144"/>
      <c r="M130" s="254"/>
      <c r="N130" s="346"/>
      <c r="O130" s="181"/>
      <c r="P130" s="180"/>
      <c r="Q130" s="180"/>
    </row>
    <row r="131" spans="1:17" x14ac:dyDescent="0.25">
      <c r="A131" s="471"/>
      <c r="B131" s="471"/>
      <c r="C131" s="472"/>
      <c r="D131" s="21"/>
      <c r="E131" s="35" t="s">
        <v>207</v>
      </c>
      <c r="F131" s="254">
        <f>F133+F141+F148+F154</f>
        <v>92413.64</v>
      </c>
      <c r="G131" s="254">
        <f t="shared" ref="G131:I131" si="54">G133+G141+G148+G154</f>
        <v>2830.94</v>
      </c>
      <c r="H131" s="254">
        <f t="shared" si="54"/>
        <v>10673.499999999998</v>
      </c>
      <c r="I131" s="254">
        <f t="shared" si="54"/>
        <v>78909.200000000012</v>
      </c>
      <c r="J131" s="254">
        <f>J133+J141+J148+J154</f>
        <v>81620.86</v>
      </c>
      <c r="K131" s="144">
        <f>K133+K141+K148+K154</f>
        <v>2830.94</v>
      </c>
      <c r="L131" s="144">
        <f>L133+L141+L148+L154</f>
        <v>10673.499999999998</v>
      </c>
      <c r="M131" s="254">
        <f t="shared" ref="M131" si="55">M133+M141+M148+M154</f>
        <v>68116.420000000013</v>
      </c>
      <c r="N131" s="345">
        <f t="shared" ref="N131:Q133" si="56">J131/F131*100</f>
        <v>88.321226173971723</v>
      </c>
      <c r="O131" s="180">
        <f t="shared" si="56"/>
        <v>100</v>
      </c>
      <c r="P131" s="180">
        <f t="shared" si="56"/>
        <v>100</v>
      </c>
      <c r="Q131" s="180">
        <f t="shared" si="56"/>
        <v>86.322532733825724</v>
      </c>
    </row>
    <row r="132" spans="1:17" x14ac:dyDescent="0.25">
      <c r="A132" s="479" t="s">
        <v>170</v>
      </c>
      <c r="B132" s="479" t="s">
        <v>181</v>
      </c>
      <c r="C132" s="479" t="s">
        <v>192</v>
      </c>
      <c r="D132" s="22" t="s">
        <v>203</v>
      </c>
      <c r="E132" s="32"/>
      <c r="F132" s="254">
        <f t="shared" ref="F132:M132" si="57">F133</f>
        <v>51928.47</v>
      </c>
      <c r="G132" s="254">
        <f t="shared" si="57"/>
        <v>2580</v>
      </c>
      <c r="H132" s="254">
        <f t="shared" si="57"/>
        <v>10646.8</v>
      </c>
      <c r="I132" s="254">
        <f t="shared" si="57"/>
        <v>38701.67</v>
      </c>
      <c r="J132" s="254">
        <f>J133</f>
        <v>47797.19</v>
      </c>
      <c r="K132" s="144">
        <f>K133</f>
        <v>2580</v>
      </c>
      <c r="L132" s="144">
        <f t="shared" si="57"/>
        <v>10646.8</v>
      </c>
      <c r="M132" s="254">
        <f t="shared" si="57"/>
        <v>34570.390000000007</v>
      </c>
      <c r="N132" s="345">
        <f t="shared" si="56"/>
        <v>92.044287074123304</v>
      </c>
      <c r="O132" s="180">
        <f t="shared" si="56"/>
        <v>100</v>
      </c>
      <c r="P132" s="180">
        <f t="shared" si="56"/>
        <v>100</v>
      </c>
      <c r="Q132" s="180">
        <f t="shared" si="56"/>
        <v>89.325318519846846</v>
      </c>
    </row>
    <row r="133" spans="1:17" ht="24" x14ac:dyDescent="0.25">
      <c r="A133" s="480"/>
      <c r="B133" s="480"/>
      <c r="C133" s="480"/>
      <c r="D133" s="19" t="s">
        <v>202</v>
      </c>
      <c r="E133" s="39" t="s">
        <v>205</v>
      </c>
      <c r="F133" s="255">
        <f>F135+F136+F137+F138+F139</f>
        <v>51928.47</v>
      </c>
      <c r="G133" s="255">
        <f t="shared" ref="G133:I133" si="58">G135+G136+G137+G138+G139</f>
        <v>2580</v>
      </c>
      <c r="H133" s="255">
        <f t="shared" si="58"/>
        <v>10646.8</v>
      </c>
      <c r="I133" s="255">
        <f t="shared" si="58"/>
        <v>38701.67</v>
      </c>
      <c r="J133" s="257">
        <f>J135+J136+J137+J138+J139</f>
        <v>47797.19</v>
      </c>
      <c r="K133" s="145">
        <f t="shared" ref="K133" si="59">K135+K136+K137+K138+K139</f>
        <v>2580</v>
      </c>
      <c r="L133" s="145">
        <f>L135+L136+L137+L138+L139</f>
        <v>10646.8</v>
      </c>
      <c r="M133" s="255">
        <f>M135+M136+M137+M138+M139</f>
        <v>34570.390000000007</v>
      </c>
      <c r="N133" s="347">
        <f t="shared" si="56"/>
        <v>92.044287074123304</v>
      </c>
      <c r="O133" s="183">
        <f t="shared" si="56"/>
        <v>100</v>
      </c>
      <c r="P133" s="183">
        <f t="shared" si="56"/>
        <v>100</v>
      </c>
      <c r="Q133" s="183">
        <f t="shared" si="56"/>
        <v>89.325318519846846</v>
      </c>
    </row>
    <row r="134" spans="1:17" x14ac:dyDescent="0.25">
      <c r="A134" s="480"/>
      <c r="B134" s="480"/>
      <c r="C134" s="480"/>
      <c r="D134" s="23"/>
      <c r="E134" s="34" t="s">
        <v>206</v>
      </c>
      <c r="F134" s="254"/>
      <c r="G134" s="254"/>
      <c r="H134" s="254"/>
      <c r="I134" s="254"/>
      <c r="J134" s="254"/>
      <c r="K134" s="144"/>
      <c r="L134" s="144"/>
      <c r="M134" s="254"/>
      <c r="N134" s="345"/>
      <c r="O134" s="180"/>
      <c r="P134" s="180"/>
      <c r="Q134" s="180"/>
    </row>
    <row r="135" spans="1:17" x14ac:dyDescent="0.25">
      <c r="A135" s="480"/>
      <c r="B135" s="480"/>
      <c r="C135" s="482"/>
      <c r="D135" s="484"/>
      <c r="E135" s="34" t="s">
        <v>208</v>
      </c>
      <c r="F135" s="254">
        <f>SUM(G135:I135)</f>
        <v>30333.7</v>
      </c>
      <c r="G135" s="254"/>
      <c r="H135" s="254"/>
      <c r="I135" s="254">
        <v>30333.7</v>
      </c>
      <c r="J135" s="254">
        <f>SUM(K135:M135)</f>
        <v>28463.8</v>
      </c>
      <c r="K135" s="144"/>
      <c r="L135" s="144"/>
      <c r="M135" s="254">
        <v>28463.8</v>
      </c>
      <c r="N135" s="345">
        <f t="shared" ref="N135:Q141" si="60">J135/F135*100</f>
        <v>93.835569020594249</v>
      </c>
      <c r="O135" s="180"/>
      <c r="P135" s="180"/>
      <c r="Q135" s="180">
        <f t="shared" ref="Q135:Q138" si="61">M135/I135*100</f>
        <v>93.835569020594249</v>
      </c>
    </row>
    <row r="136" spans="1:17" x14ac:dyDescent="0.25">
      <c r="A136" s="480"/>
      <c r="B136" s="480"/>
      <c r="C136" s="482"/>
      <c r="D136" s="484"/>
      <c r="E136" s="34" t="s">
        <v>209</v>
      </c>
      <c r="F136" s="254">
        <f t="shared" ref="F136:F139" si="62">SUM(G136:I136)</f>
        <v>8025.9</v>
      </c>
      <c r="G136" s="254"/>
      <c r="H136" s="254"/>
      <c r="I136" s="254">
        <f>8025.9</f>
        <v>8025.9</v>
      </c>
      <c r="J136" s="254">
        <f t="shared" ref="J136:J139" si="63">SUM(K136:M136)</f>
        <v>5826.71</v>
      </c>
      <c r="K136" s="144"/>
      <c r="L136" s="144"/>
      <c r="M136" s="254">
        <v>5826.71</v>
      </c>
      <c r="N136" s="345">
        <f t="shared" si="60"/>
        <v>72.598836267583692</v>
      </c>
      <c r="O136" s="180"/>
      <c r="P136" s="180"/>
      <c r="Q136" s="180">
        <f t="shared" si="61"/>
        <v>72.598836267583692</v>
      </c>
    </row>
    <row r="137" spans="1:17" x14ac:dyDescent="0.25">
      <c r="A137" s="480"/>
      <c r="B137" s="480"/>
      <c r="C137" s="482"/>
      <c r="D137" s="484"/>
      <c r="E137" s="34" t="s">
        <v>210</v>
      </c>
      <c r="F137" s="254">
        <f>SUM(G137:I137)</f>
        <v>223.6</v>
      </c>
      <c r="G137" s="254"/>
      <c r="H137" s="254"/>
      <c r="I137" s="254">
        <v>223.6</v>
      </c>
      <c r="J137" s="254">
        <f t="shared" si="63"/>
        <v>161.41</v>
      </c>
      <c r="K137" s="144"/>
      <c r="L137" s="144"/>
      <c r="M137" s="254">
        <v>161.41</v>
      </c>
      <c r="N137" s="345">
        <f t="shared" si="60"/>
        <v>72.186940966010738</v>
      </c>
      <c r="O137" s="180"/>
      <c r="P137" s="180"/>
      <c r="Q137" s="180">
        <f t="shared" si="61"/>
        <v>72.186940966010738</v>
      </c>
    </row>
    <row r="138" spans="1:17" x14ac:dyDescent="0.25">
      <c r="A138" s="480"/>
      <c r="B138" s="480"/>
      <c r="C138" s="482"/>
      <c r="D138" s="24"/>
      <c r="E138" s="36" t="s">
        <v>211</v>
      </c>
      <c r="F138" s="254">
        <f t="shared" si="62"/>
        <v>3118.47</v>
      </c>
      <c r="G138" s="254">
        <v>2580</v>
      </c>
      <c r="H138" s="254">
        <v>420</v>
      </c>
      <c r="I138" s="254">
        <v>118.47</v>
      </c>
      <c r="J138" s="254">
        <f t="shared" si="63"/>
        <v>3118.47</v>
      </c>
      <c r="K138" s="144">
        <v>2580</v>
      </c>
      <c r="L138" s="144">
        <v>420</v>
      </c>
      <c r="M138" s="254">
        <v>118.47</v>
      </c>
      <c r="N138" s="345">
        <f t="shared" si="60"/>
        <v>100</v>
      </c>
      <c r="O138" s="180">
        <f t="shared" si="60"/>
        <v>100</v>
      </c>
      <c r="P138" s="180">
        <f t="shared" si="60"/>
        <v>100</v>
      </c>
      <c r="Q138" s="180">
        <f t="shared" si="61"/>
        <v>100</v>
      </c>
    </row>
    <row r="139" spans="1:17" x14ac:dyDescent="0.25">
      <c r="A139" s="481"/>
      <c r="B139" s="481"/>
      <c r="C139" s="483"/>
      <c r="D139" s="25"/>
      <c r="E139" s="36" t="s">
        <v>212</v>
      </c>
      <c r="F139" s="254">
        <f t="shared" si="62"/>
        <v>10226.799999999999</v>
      </c>
      <c r="G139" s="254"/>
      <c r="H139" s="254">
        <v>10226.799999999999</v>
      </c>
      <c r="I139" s="254"/>
      <c r="J139" s="254">
        <f t="shared" si="63"/>
        <v>10226.799999999999</v>
      </c>
      <c r="K139" s="144"/>
      <c r="L139" s="144">
        <v>10226.799999999999</v>
      </c>
      <c r="M139" s="254"/>
      <c r="N139" s="345">
        <f t="shared" si="60"/>
        <v>100</v>
      </c>
      <c r="O139" s="180"/>
      <c r="P139" s="180">
        <f t="shared" si="60"/>
        <v>100</v>
      </c>
      <c r="Q139" s="180"/>
    </row>
    <row r="140" spans="1:17" x14ac:dyDescent="0.25">
      <c r="A140" s="472" t="s">
        <v>171</v>
      </c>
      <c r="B140" s="472" t="s">
        <v>182</v>
      </c>
      <c r="C140" s="485" t="s">
        <v>193</v>
      </c>
      <c r="D140" s="25" t="s">
        <v>203</v>
      </c>
      <c r="E140" s="32"/>
      <c r="F140" s="254">
        <f>F141</f>
        <v>16164.44</v>
      </c>
      <c r="G140" s="254">
        <f t="shared" ref="G140:I140" si="64">G141</f>
        <v>150.94</v>
      </c>
      <c r="H140" s="254">
        <f t="shared" si="64"/>
        <v>24.57</v>
      </c>
      <c r="I140" s="254">
        <f t="shared" si="64"/>
        <v>15988.93</v>
      </c>
      <c r="J140" s="254">
        <f>J141</f>
        <v>13895.77</v>
      </c>
      <c r="K140" s="144">
        <f t="shared" ref="K140:M140" si="65">K141</f>
        <v>150.94</v>
      </c>
      <c r="L140" s="144">
        <f t="shared" si="65"/>
        <v>24.57</v>
      </c>
      <c r="M140" s="254">
        <f t="shared" si="65"/>
        <v>13720.26</v>
      </c>
      <c r="N140" s="345">
        <f>J140/F140*100</f>
        <v>85.965056630480234</v>
      </c>
      <c r="O140" s="180">
        <f t="shared" ref="N140:O141" si="66">K140/G140*100</f>
        <v>100</v>
      </c>
      <c r="P140" s="180">
        <f t="shared" si="60"/>
        <v>100</v>
      </c>
      <c r="Q140" s="180">
        <f t="shared" si="60"/>
        <v>85.81099548249945</v>
      </c>
    </row>
    <row r="141" spans="1:17" ht="24" x14ac:dyDescent="0.25">
      <c r="A141" s="472"/>
      <c r="B141" s="472"/>
      <c r="C141" s="485"/>
      <c r="D141" s="19" t="s">
        <v>202</v>
      </c>
      <c r="E141" s="42" t="s">
        <v>205</v>
      </c>
      <c r="F141" s="255">
        <f t="shared" ref="F141:L141" si="67">SUM(F143:F146)</f>
        <v>16164.44</v>
      </c>
      <c r="G141" s="255">
        <f t="shared" si="67"/>
        <v>150.94</v>
      </c>
      <c r="H141" s="255">
        <f t="shared" si="67"/>
        <v>24.57</v>
      </c>
      <c r="I141" s="255">
        <f t="shared" si="67"/>
        <v>15988.93</v>
      </c>
      <c r="J141" s="255">
        <f t="shared" si="67"/>
        <v>13895.77</v>
      </c>
      <c r="K141" s="145">
        <f t="shared" si="67"/>
        <v>150.94</v>
      </c>
      <c r="L141" s="145">
        <f t="shared" si="67"/>
        <v>24.57</v>
      </c>
      <c r="M141" s="255">
        <f>SUM(M143:M146)</f>
        <v>13720.26</v>
      </c>
      <c r="N141" s="347">
        <f t="shared" si="66"/>
        <v>85.965056630480234</v>
      </c>
      <c r="O141" s="183">
        <f t="shared" si="66"/>
        <v>100</v>
      </c>
      <c r="P141" s="183">
        <f t="shared" si="60"/>
        <v>100</v>
      </c>
      <c r="Q141" s="183">
        <f>M141/I141*100</f>
        <v>85.81099548249945</v>
      </c>
    </row>
    <row r="142" spans="1:17" x14ac:dyDescent="0.25">
      <c r="A142" s="472"/>
      <c r="B142" s="472"/>
      <c r="C142" s="485"/>
      <c r="D142" s="23"/>
      <c r="E142" s="34" t="s">
        <v>206</v>
      </c>
      <c r="F142" s="254"/>
      <c r="G142" s="254"/>
      <c r="H142" s="254"/>
      <c r="I142" s="254"/>
      <c r="J142" s="254"/>
      <c r="K142" s="144"/>
      <c r="L142" s="144"/>
      <c r="M142" s="254"/>
      <c r="N142" s="345"/>
      <c r="O142" s="180"/>
      <c r="P142" s="180"/>
      <c r="Q142" s="180"/>
    </row>
    <row r="143" spans="1:17" x14ac:dyDescent="0.25">
      <c r="A143" s="472"/>
      <c r="B143" s="472"/>
      <c r="C143" s="485"/>
      <c r="D143" s="484"/>
      <c r="E143" s="34" t="s">
        <v>213</v>
      </c>
      <c r="F143" s="254">
        <f>I143</f>
        <v>12558.73</v>
      </c>
      <c r="G143" s="254"/>
      <c r="H143" s="254"/>
      <c r="I143" s="254">
        <v>12558.73</v>
      </c>
      <c r="J143" s="254">
        <f>M143</f>
        <v>12512.99</v>
      </c>
      <c r="K143" s="144"/>
      <c r="L143" s="144"/>
      <c r="M143" s="254">
        <v>12512.99</v>
      </c>
      <c r="N143" s="345">
        <f t="shared" ref="N143:P148" si="68">J143/F143*100</f>
        <v>99.635791198632347</v>
      </c>
      <c r="O143" s="180"/>
      <c r="P143" s="180"/>
      <c r="Q143" s="180">
        <f t="shared" ref="Q143:Q148" si="69">M143/I143*100</f>
        <v>99.635791198632347</v>
      </c>
    </row>
    <row r="144" spans="1:17" x14ac:dyDescent="0.25">
      <c r="A144" s="472"/>
      <c r="B144" s="472"/>
      <c r="C144" s="485"/>
      <c r="D144" s="484"/>
      <c r="E144" s="34" t="s">
        <v>214</v>
      </c>
      <c r="F144" s="254">
        <f>I144</f>
        <v>3388.57</v>
      </c>
      <c r="G144" s="254"/>
      <c r="H144" s="254"/>
      <c r="I144" s="254">
        <v>3388.57</v>
      </c>
      <c r="J144" s="254">
        <f>M144</f>
        <v>1176.72</v>
      </c>
      <c r="K144" s="144"/>
      <c r="L144" s="144"/>
      <c r="M144" s="254">
        <v>1176.72</v>
      </c>
      <c r="N144" s="348">
        <f t="shared" si="68"/>
        <v>34.72615291996329</v>
      </c>
      <c r="O144" s="182"/>
      <c r="P144" s="182"/>
      <c r="Q144" s="182">
        <f t="shared" si="69"/>
        <v>34.72615291996329</v>
      </c>
    </row>
    <row r="145" spans="1:17" x14ac:dyDescent="0.25">
      <c r="A145" s="472"/>
      <c r="B145" s="472"/>
      <c r="C145" s="485"/>
      <c r="D145" s="484"/>
      <c r="E145" s="34" t="s">
        <v>215</v>
      </c>
      <c r="F145" s="254">
        <f>I145</f>
        <v>34.700000000000003</v>
      </c>
      <c r="G145" s="254"/>
      <c r="H145" s="254"/>
      <c r="I145" s="254">
        <v>34.700000000000003</v>
      </c>
      <c r="J145" s="254">
        <f>M145</f>
        <v>23.62</v>
      </c>
      <c r="K145" s="144"/>
      <c r="L145" s="144"/>
      <c r="M145" s="254">
        <v>23.62</v>
      </c>
      <c r="N145" s="348">
        <f t="shared" si="68"/>
        <v>68.069164265129672</v>
      </c>
      <c r="O145" s="182"/>
      <c r="P145" s="182"/>
      <c r="Q145" s="182">
        <f t="shared" si="69"/>
        <v>68.069164265129672</v>
      </c>
    </row>
    <row r="146" spans="1:17" x14ac:dyDescent="0.25">
      <c r="A146" s="472"/>
      <c r="B146" s="472"/>
      <c r="C146" s="485"/>
      <c r="D146" s="486"/>
      <c r="E146" s="34" t="s">
        <v>216</v>
      </c>
      <c r="F146" s="254">
        <f>G146+H146+I146</f>
        <v>182.44</v>
      </c>
      <c r="G146" s="254">
        <v>150.94</v>
      </c>
      <c r="H146" s="254">
        <v>24.57</v>
      </c>
      <c r="I146" s="254">
        <v>6.93</v>
      </c>
      <c r="J146" s="254">
        <f>K146+L146+M146</f>
        <v>182.44</v>
      </c>
      <c r="K146" s="144">
        <v>150.94</v>
      </c>
      <c r="L146" s="144">
        <v>24.57</v>
      </c>
      <c r="M146" s="254">
        <v>6.93</v>
      </c>
      <c r="N146" s="348">
        <f t="shared" si="68"/>
        <v>100</v>
      </c>
      <c r="O146" s="182">
        <f t="shared" si="68"/>
        <v>100</v>
      </c>
      <c r="P146" s="182">
        <f t="shared" si="68"/>
        <v>100</v>
      </c>
      <c r="Q146" s="182">
        <f t="shared" si="69"/>
        <v>100</v>
      </c>
    </row>
    <row r="147" spans="1:17" x14ac:dyDescent="0.25">
      <c r="A147" s="472" t="s">
        <v>172</v>
      </c>
      <c r="B147" s="472" t="s">
        <v>183</v>
      </c>
      <c r="C147" s="472" t="s">
        <v>194</v>
      </c>
      <c r="D147" s="22" t="s">
        <v>203</v>
      </c>
      <c r="E147" s="32"/>
      <c r="F147" s="254">
        <f>F148</f>
        <v>24218</v>
      </c>
      <c r="G147" s="254">
        <f t="shared" ref="G147:I147" si="70">G148</f>
        <v>0</v>
      </c>
      <c r="H147" s="254">
        <f t="shared" si="70"/>
        <v>0</v>
      </c>
      <c r="I147" s="254">
        <f t="shared" si="70"/>
        <v>24218</v>
      </c>
      <c r="J147" s="254">
        <f>J148</f>
        <v>19825.170000000002</v>
      </c>
      <c r="K147" s="144">
        <f t="shared" ref="K147:M147" si="71">K148</f>
        <v>0</v>
      </c>
      <c r="L147" s="144">
        <f t="shared" si="71"/>
        <v>0</v>
      </c>
      <c r="M147" s="254">
        <f t="shared" si="71"/>
        <v>19825.170000000002</v>
      </c>
      <c r="N147" s="348">
        <f t="shared" si="68"/>
        <v>81.861301511272615</v>
      </c>
      <c r="O147" s="182"/>
      <c r="P147" s="182"/>
      <c r="Q147" s="182">
        <f t="shared" si="69"/>
        <v>81.861301511272615</v>
      </c>
    </row>
    <row r="148" spans="1:17" ht="24" x14ac:dyDescent="0.25">
      <c r="A148" s="472"/>
      <c r="B148" s="472"/>
      <c r="C148" s="472"/>
      <c r="D148" s="19" t="s">
        <v>202</v>
      </c>
      <c r="E148" s="42" t="s">
        <v>205</v>
      </c>
      <c r="F148" s="255">
        <f>F150+F151+F152</f>
        <v>24218</v>
      </c>
      <c r="G148" s="255">
        <f t="shared" ref="G148:H148" si="72">G150+G151+G152</f>
        <v>0</v>
      </c>
      <c r="H148" s="255">
        <f t="shared" si="72"/>
        <v>0</v>
      </c>
      <c r="I148" s="255">
        <f>SUM(I150:I152)</f>
        <v>24218</v>
      </c>
      <c r="J148" s="255">
        <f>J150+J151+J152</f>
        <v>19825.170000000002</v>
      </c>
      <c r="K148" s="145">
        <f t="shared" ref="K148:L148" si="73">K150+K151+K152</f>
        <v>0</v>
      </c>
      <c r="L148" s="145">
        <f t="shared" si="73"/>
        <v>0</v>
      </c>
      <c r="M148" s="255">
        <f>SUM(M150:M152)</f>
        <v>19825.170000000002</v>
      </c>
      <c r="N148" s="347">
        <f t="shared" si="68"/>
        <v>81.861301511272615</v>
      </c>
      <c r="O148" s="183"/>
      <c r="P148" s="183"/>
      <c r="Q148" s="183">
        <f t="shared" si="69"/>
        <v>81.861301511272615</v>
      </c>
    </row>
    <row r="149" spans="1:17" x14ac:dyDescent="0.25">
      <c r="A149" s="472"/>
      <c r="B149" s="472"/>
      <c r="C149" s="472"/>
      <c r="D149" s="26"/>
      <c r="E149" s="34" t="s">
        <v>206</v>
      </c>
      <c r="F149" s="254"/>
      <c r="G149" s="254"/>
      <c r="H149" s="254"/>
      <c r="I149" s="254"/>
      <c r="J149" s="254"/>
      <c r="K149" s="144"/>
      <c r="L149" s="144"/>
      <c r="M149" s="254"/>
      <c r="N149" s="348"/>
      <c r="O149" s="180"/>
      <c r="P149" s="180"/>
      <c r="Q149" s="180"/>
    </row>
    <row r="150" spans="1:17" x14ac:dyDescent="0.25">
      <c r="A150" s="472"/>
      <c r="B150" s="472"/>
      <c r="C150" s="472"/>
      <c r="D150" s="475"/>
      <c r="E150" s="34" t="s">
        <v>217</v>
      </c>
      <c r="F150" s="254">
        <f>I150</f>
        <v>18770</v>
      </c>
      <c r="G150" s="254"/>
      <c r="H150" s="254"/>
      <c r="I150" s="254">
        <v>18770</v>
      </c>
      <c r="J150" s="254">
        <f>M150</f>
        <v>17475.47</v>
      </c>
      <c r="K150" s="144"/>
      <c r="L150" s="144"/>
      <c r="M150" s="254">
        <v>17475.47</v>
      </c>
      <c r="N150" s="348">
        <f t="shared" ref="N150:P154" si="74">J150/F150*100</f>
        <v>93.103196590303682</v>
      </c>
      <c r="O150" s="180"/>
      <c r="P150" s="180"/>
      <c r="Q150" s="180">
        <f t="shared" ref="Q150:Q154" si="75">M150/I150*100</f>
        <v>93.103196590303682</v>
      </c>
    </row>
    <row r="151" spans="1:17" x14ac:dyDescent="0.25">
      <c r="A151" s="472"/>
      <c r="B151" s="472"/>
      <c r="C151" s="472"/>
      <c r="D151" s="475"/>
      <c r="E151" s="34" t="s">
        <v>218</v>
      </c>
      <c r="F151" s="254">
        <f>I151</f>
        <v>5139.2999999999993</v>
      </c>
      <c r="G151" s="254"/>
      <c r="H151" s="254"/>
      <c r="I151" s="254">
        <v>5139.2999999999993</v>
      </c>
      <c r="J151" s="254">
        <f>M151</f>
        <v>2121.23</v>
      </c>
      <c r="K151" s="144"/>
      <c r="L151" s="144"/>
      <c r="M151" s="254">
        <v>2121.23</v>
      </c>
      <c r="N151" s="348">
        <f t="shared" si="74"/>
        <v>41.274687214212058</v>
      </c>
      <c r="O151" s="182"/>
      <c r="P151" s="182"/>
      <c r="Q151" s="182">
        <f t="shared" si="75"/>
        <v>41.274687214212058</v>
      </c>
    </row>
    <row r="152" spans="1:17" x14ac:dyDescent="0.25">
      <c r="A152" s="472"/>
      <c r="B152" s="472"/>
      <c r="C152" s="472"/>
      <c r="D152" s="476"/>
      <c r="E152" s="34" t="s">
        <v>219</v>
      </c>
      <c r="F152" s="254">
        <f>I152</f>
        <v>308.7</v>
      </c>
      <c r="G152" s="254"/>
      <c r="H152" s="254"/>
      <c r="I152" s="254">
        <v>308.7</v>
      </c>
      <c r="J152" s="254">
        <f>M152</f>
        <v>228.47</v>
      </c>
      <c r="K152" s="144"/>
      <c r="L152" s="144"/>
      <c r="M152" s="254">
        <v>228.47</v>
      </c>
      <c r="N152" s="348">
        <f t="shared" si="74"/>
        <v>74.010366051182373</v>
      </c>
      <c r="O152" s="182"/>
      <c r="P152" s="182"/>
      <c r="Q152" s="182">
        <f t="shared" si="75"/>
        <v>74.010366051182373</v>
      </c>
    </row>
    <row r="153" spans="1:17" x14ac:dyDescent="0.25">
      <c r="A153" s="477" t="s">
        <v>173</v>
      </c>
      <c r="B153" s="477" t="s">
        <v>184</v>
      </c>
      <c r="C153" s="478" t="s">
        <v>195</v>
      </c>
      <c r="D153" s="27" t="s">
        <v>203</v>
      </c>
      <c r="E153" s="37"/>
      <c r="F153" s="256">
        <f>F154</f>
        <v>102.72999999999999</v>
      </c>
      <c r="G153" s="256">
        <f t="shared" ref="G153:I153" si="76">G154</f>
        <v>100</v>
      </c>
      <c r="H153" s="256">
        <f t="shared" si="76"/>
        <v>2.13</v>
      </c>
      <c r="I153" s="256">
        <f t="shared" si="76"/>
        <v>0.6</v>
      </c>
      <c r="J153" s="256">
        <f>J154</f>
        <v>102.72999999999999</v>
      </c>
      <c r="K153" s="146">
        <f>K154</f>
        <v>100</v>
      </c>
      <c r="L153" s="146">
        <f t="shared" ref="L153:M153" si="77">L154</f>
        <v>2.13</v>
      </c>
      <c r="M153" s="256">
        <f t="shared" si="77"/>
        <v>0.6</v>
      </c>
      <c r="N153" s="348">
        <f t="shared" si="74"/>
        <v>100</v>
      </c>
      <c r="O153" s="180">
        <f t="shared" si="74"/>
        <v>100</v>
      </c>
      <c r="P153" s="180">
        <f t="shared" si="74"/>
        <v>100</v>
      </c>
      <c r="Q153" s="180">
        <f t="shared" si="75"/>
        <v>100</v>
      </c>
    </row>
    <row r="154" spans="1:17" ht="24" x14ac:dyDescent="0.25">
      <c r="A154" s="477"/>
      <c r="B154" s="477"/>
      <c r="C154" s="478"/>
      <c r="D154" s="19" t="s">
        <v>202</v>
      </c>
      <c r="E154" s="43" t="s">
        <v>205</v>
      </c>
      <c r="F154" s="257">
        <f>F156+F157</f>
        <v>102.72999999999999</v>
      </c>
      <c r="G154" s="257">
        <f t="shared" ref="G154:M154" si="78">G156+G157</f>
        <v>100</v>
      </c>
      <c r="H154" s="257">
        <f t="shared" si="78"/>
        <v>2.13</v>
      </c>
      <c r="I154" s="257">
        <f t="shared" si="78"/>
        <v>0.6</v>
      </c>
      <c r="J154" s="257">
        <f>J156+J157</f>
        <v>102.72999999999999</v>
      </c>
      <c r="K154" s="147">
        <f>K156+K157</f>
        <v>100</v>
      </c>
      <c r="L154" s="147">
        <f t="shared" si="78"/>
        <v>2.13</v>
      </c>
      <c r="M154" s="257">
        <f t="shared" si="78"/>
        <v>0.6</v>
      </c>
      <c r="N154" s="347">
        <f t="shared" si="74"/>
        <v>100</v>
      </c>
      <c r="O154" s="183">
        <f t="shared" si="74"/>
        <v>100</v>
      </c>
      <c r="P154" s="183">
        <f t="shared" si="74"/>
        <v>100</v>
      </c>
      <c r="Q154" s="183">
        <f t="shared" si="75"/>
        <v>100</v>
      </c>
    </row>
    <row r="155" spans="1:17" x14ac:dyDescent="0.25">
      <c r="A155" s="477"/>
      <c r="B155" s="477"/>
      <c r="C155" s="478"/>
      <c r="D155" s="28"/>
      <c r="E155" s="36" t="s">
        <v>206</v>
      </c>
      <c r="F155" s="256"/>
      <c r="G155" s="256"/>
      <c r="H155" s="256"/>
      <c r="I155" s="256"/>
      <c r="J155" s="256"/>
      <c r="K155" s="146"/>
      <c r="L155" s="146"/>
      <c r="M155" s="256"/>
      <c r="N155" s="348"/>
      <c r="O155" s="180"/>
      <c r="P155" s="180"/>
      <c r="Q155" s="180"/>
    </row>
    <row r="156" spans="1:17" x14ac:dyDescent="0.25">
      <c r="A156" s="477"/>
      <c r="B156" s="477"/>
      <c r="C156" s="478"/>
      <c r="D156" s="28"/>
      <c r="E156" s="36" t="s">
        <v>220</v>
      </c>
      <c r="F156" s="256">
        <f>G156+H156+I156</f>
        <v>102.72999999999999</v>
      </c>
      <c r="G156" s="256">
        <v>100</v>
      </c>
      <c r="H156" s="256">
        <v>2.13</v>
      </c>
      <c r="I156" s="256">
        <v>0.6</v>
      </c>
      <c r="J156" s="256">
        <f>K156+L156+M156</f>
        <v>102.72999999999999</v>
      </c>
      <c r="K156" s="146">
        <v>100</v>
      </c>
      <c r="L156" s="146">
        <v>2.13</v>
      </c>
      <c r="M156" s="256">
        <v>0.6</v>
      </c>
      <c r="N156" s="348">
        <f t="shared" ref="N156:Q159" si="79">J156/F156*100</f>
        <v>100</v>
      </c>
      <c r="O156" s="180">
        <f t="shared" si="79"/>
        <v>100</v>
      </c>
      <c r="P156" s="180">
        <f t="shared" si="79"/>
        <v>100</v>
      </c>
      <c r="Q156" s="180">
        <f t="shared" si="79"/>
        <v>100</v>
      </c>
    </row>
    <row r="157" spans="1:17" x14ac:dyDescent="0.25">
      <c r="A157" s="477"/>
      <c r="B157" s="477"/>
      <c r="C157" s="478"/>
      <c r="D157" s="29"/>
      <c r="E157" s="36" t="s">
        <v>221</v>
      </c>
      <c r="F157" s="256">
        <f>G157+H157+I157</f>
        <v>0</v>
      </c>
      <c r="G157" s="256"/>
      <c r="H157" s="256"/>
      <c r="I157" s="256"/>
      <c r="J157" s="256">
        <f>K157+L157+M157</f>
        <v>0</v>
      </c>
      <c r="K157" s="146"/>
      <c r="L157" s="146"/>
      <c r="M157" s="256"/>
      <c r="N157" s="348"/>
      <c r="O157" s="180"/>
      <c r="P157" s="180"/>
      <c r="Q157" s="180"/>
    </row>
    <row r="158" spans="1:17" x14ac:dyDescent="0.25">
      <c r="A158" s="471" t="s">
        <v>174</v>
      </c>
      <c r="B158" s="471" t="s">
        <v>185</v>
      </c>
      <c r="C158" s="485" t="s">
        <v>196</v>
      </c>
      <c r="D158" s="18" t="s">
        <v>203</v>
      </c>
      <c r="E158" s="32"/>
      <c r="F158" s="258">
        <f>F159</f>
        <v>1075.0999999999999</v>
      </c>
      <c r="G158" s="258">
        <f>G159</f>
        <v>0</v>
      </c>
      <c r="H158" s="258">
        <f t="shared" ref="H158" si="80">H159</f>
        <v>0</v>
      </c>
      <c r="I158" s="254">
        <f>I159</f>
        <v>1075.0999999999999</v>
      </c>
      <c r="J158" s="258">
        <f>J159</f>
        <v>822.6</v>
      </c>
      <c r="K158" s="148">
        <f t="shared" ref="K158:L158" si="81">K159</f>
        <v>0</v>
      </c>
      <c r="L158" s="148">
        <f t="shared" si="81"/>
        <v>0</v>
      </c>
      <c r="M158" s="254">
        <f>M159</f>
        <v>822.6</v>
      </c>
      <c r="N158" s="348">
        <f t="shared" si="79"/>
        <v>76.513812668588983</v>
      </c>
      <c r="O158" s="180"/>
      <c r="P158" s="180"/>
      <c r="Q158" s="180">
        <f t="shared" si="79"/>
        <v>76.513812668588983</v>
      </c>
    </row>
    <row r="159" spans="1:17" ht="24" x14ac:dyDescent="0.25">
      <c r="A159" s="471"/>
      <c r="B159" s="471"/>
      <c r="C159" s="485"/>
      <c r="D159" s="19" t="s">
        <v>202</v>
      </c>
      <c r="E159" s="44" t="s">
        <v>205</v>
      </c>
      <c r="F159" s="255">
        <f>F161</f>
        <v>1075.0999999999999</v>
      </c>
      <c r="G159" s="255">
        <f t="shared" ref="G159:H159" si="82">G161</f>
        <v>0</v>
      </c>
      <c r="H159" s="255">
        <f t="shared" si="82"/>
        <v>0</v>
      </c>
      <c r="I159" s="255">
        <f>I161</f>
        <v>1075.0999999999999</v>
      </c>
      <c r="J159" s="255">
        <f>J161</f>
        <v>822.6</v>
      </c>
      <c r="K159" s="145">
        <f>K163+K167</f>
        <v>0</v>
      </c>
      <c r="L159" s="145">
        <f t="shared" ref="L159:M159" si="83">L163+L167</f>
        <v>0</v>
      </c>
      <c r="M159" s="255">
        <f t="shared" si="83"/>
        <v>822.6</v>
      </c>
      <c r="N159" s="347">
        <f t="shared" si="79"/>
        <v>76.513812668588983</v>
      </c>
      <c r="O159" s="183"/>
      <c r="P159" s="183"/>
      <c r="Q159" s="183">
        <f t="shared" si="79"/>
        <v>76.513812668588983</v>
      </c>
    </row>
    <row r="160" spans="1:17" x14ac:dyDescent="0.25">
      <c r="A160" s="471"/>
      <c r="B160" s="471"/>
      <c r="C160" s="485"/>
      <c r="D160" s="28"/>
      <c r="E160" s="33" t="s">
        <v>206</v>
      </c>
      <c r="F160" s="254"/>
      <c r="G160" s="254"/>
      <c r="H160" s="254"/>
      <c r="I160" s="254"/>
      <c r="J160" s="254"/>
      <c r="K160" s="144"/>
      <c r="L160" s="144"/>
      <c r="M160" s="254"/>
      <c r="N160" s="348"/>
      <c r="O160" s="180"/>
      <c r="P160" s="180"/>
      <c r="Q160" s="180"/>
    </row>
    <row r="161" spans="1:17" x14ac:dyDescent="0.25">
      <c r="A161" s="471"/>
      <c r="B161" s="471"/>
      <c r="C161" s="485"/>
      <c r="D161" s="29"/>
      <c r="E161" s="35" t="s">
        <v>222</v>
      </c>
      <c r="F161" s="254">
        <f>F163+F167</f>
        <v>1075.0999999999999</v>
      </c>
      <c r="G161" s="254"/>
      <c r="H161" s="254"/>
      <c r="I161" s="254">
        <f>I163+I167</f>
        <v>1075.0999999999999</v>
      </c>
      <c r="J161" s="254">
        <f>J163+J167</f>
        <v>822.6</v>
      </c>
      <c r="K161" s="144"/>
      <c r="L161" s="144"/>
      <c r="M161" s="254">
        <f>M163+M167</f>
        <v>822.6</v>
      </c>
      <c r="N161" s="348">
        <f t="shared" ref="N161:N163" si="84">J161/F161*100</f>
        <v>76.513812668588983</v>
      </c>
      <c r="O161" s="180"/>
      <c r="P161" s="180"/>
      <c r="Q161" s="180">
        <f t="shared" ref="Q161:Q163" si="85">M161/I161*100</f>
        <v>76.513812668588983</v>
      </c>
    </row>
    <row r="162" spans="1:17" x14ac:dyDescent="0.25">
      <c r="A162" s="487" t="s">
        <v>175</v>
      </c>
      <c r="B162" s="487" t="s">
        <v>186</v>
      </c>
      <c r="C162" s="479" t="s">
        <v>197</v>
      </c>
      <c r="D162" s="29" t="s">
        <v>203</v>
      </c>
      <c r="E162" s="35"/>
      <c r="F162" s="254">
        <f>F163</f>
        <v>434.1</v>
      </c>
      <c r="G162" s="254">
        <f t="shared" ref="G162:H162" si="86">G163</f>
        <v>0</v>
      </c>
      <c r="H162" s="254">
        <f t="shared" si="86"/>
        <v>0</v>
      </c>
      <c r="I162" s="254">
        <f>I163</f>
        <v>434.1</v>
      </c>
      <c r="J162" s="254">
        <f>J163</f>
        <v>181.6</v>
      </c>
      <c r="K162" s="144">
        <f t="shared" ref="K162:M162" si="87">K163</f>
        <v>0</v>
      </c>
      <c r="L162" s="144">
        <f t="shared" si="87"/>
        <v>0</v>
      </c>
      <c r="M162" s="254">
        <f t="shared" si="87"/>
        <v>181.6</v>
      </c>
      <c r="N162" s="348">
        <f t="shared" si="84"/>
        <v>41.833678875835055</v>
      </c>
      <c r="O162" s="180"/>
      <c r="P162" s="180"/>
      <c r="Q162" s="180">
        <f t="shared" si="85"/>
        <v>41.833678875835055</v>
      </c>
    </row>
    <row r="163" spans="1:17" ht="24" x14ac:dyDescent="0.25">
      <c r="A163" s="488"/>
      <c r="B163" s="488"/>
      <c r="C163" s="480"/>
      <c r="D163" s="19" t="s">
        <v>202</v>
      </c>
      <c r="E163" s="45" t="s">
        <v>205</v>
      </c>
      <c r="F163" s="255">
        <f>F165</f>
        <v>434.1</v>
      </c>
      <c r="G163" s="255">
        <f t="shared" ref="G163:H163" si="88">G165</f>
        <v>0</v>
      </c>
      <c r="H163" s="255">
        <f t="shared" si="88"/>
        <v>0</v>
      </c>
      <c r="I163" s="255">
        <f>I165</f>
        <v>434.1</v>
      </c>
      <c r="J163" s="255">
        <f>J165</f>
        <v>181.6</v>
      </c>
      <c r="K163" s="145">
        <f>K165</f>
        <v>0</v>
      </c>
      <c r="L163" s="145">
        <f t="shared" ref="L163" si="89">L165</f>
        <v>0</v>
      </c>
      <c r="M163" s="255">
        <f>M165</f>
        <v>181.6</v>
      </c>
      <c r="N163" s="347">
        <f t="shared" si="84"/>
        <v>41.833678875835055</v>
      </c>
      <c r="O163" s="183"/>
      <c r="P163" s="183"/>
      <c r="Q163" s="183">
        <f t="shared" si="85"/>
        <v>41.833678875835055</v>
      </c>
    </row>
    <row r="164" spans="1:17" x14ac:dyDescent="0.25">
      <c r="A164" s="488"/>
      <c r="B164" s="488"/>
      <c r="C164" s="480"/>
      <c r="D164" s="29"/>
      <c r="E164" s="35" t="s">
        <v>206</v>
      </c>
      <c r="F164" s="254"/>
      <c r="G164" s="254"/>
      <c r="H164" s="254"/>
      <c r="I164" s="254"/>
      <c r="J164" s="256"/>
      <c r="K164" s="146"/>
      <c r="L164" s="146"/>
      <c r="M164" s="256"/>
      <c r="N164" s="348"/>
      <c r="O164" s="180"/>
      <c r="P164" s="180"/>
      <c r="Q164" s="180"/>
    </row>
    <row r="165" spans="1:17" x14ac:dyDescent="0.25">
      <c r="A165" s="489"/>
      <c r="B165" s="489"/>
      <c r="C165" s="481"/>
      <c r="D165" s="29"/>
      <c r="E165" s="35" t="s">
        <v>223</v>
      </c>
      <c r="F165" s="256">
        <f>G165+H165+I165</f>
        <v>434.1</v>
      </c>
      <c r="G165" s="254"/>
      <c r="H165" s="254"/>
      <c r="I165" s="256">
        <v>434.1</v>
      </c>
      <c r="J165" s="256">
        <f>K165+L165+M165</f>
        <v>181.6</v>
      </c>
      <c r="K165" s="146"/>
      <c r="L165" s="146"/>
      <c r="M165" s="256">
        <v>181.6</v>
      </c>
      <c r="N165" s="348">
        <f t="shared" ref="N165:N167" si="90">J165/F165*100</f>
        <v>41.833678875835055</v>
      </c>
      <c r="O165" s="180"/>
      <c r="P165" s="180"/>
      <c r="Q165" s="180">
        <f t="shared" ref="Q165:Q166" si="91">M165/I165*100</f>
        <v>41.833678875835055</v>
      </c>
    </row>
    <row r="166" spans="1:17" x14ac:dyDescent="0.25">
      <c r="A166" s="472" t="s">
        <v>176</v>
      </c>
      <c r="B166" s="472" t="s">
        <v>187</v>
      </c>
      <c r="C166" s="485" t="s">
        <v>198</v>
      </c>
      <c r="D166" s="22" t="s">
        <v>203</v>
      </c>
      <c r="E166" s="32"/>
      <c r="F166" s="254">
        <f>F167</f>
        <v>641</v>
      </c>
      <c r="G166" s="254">
        <f t="shared" ref="G166:H166" si="92">G167</f>
        <v>0</v>
      </c>
      <c r="H166" s="254">
        <f t="shared" si="92"/>
        <v>0</v>
      </c>
      <c r="I166" s="254">
        <f>I167</f>
        <v>641</v>
      </c>
      <c r="J166" s="256">
        <f>K166+L166+M166</f>
        <v>641</v>
      </c>
      <c r="K166" s="146">
        <f>K167</f>
        <v>0</v>
      </c>
      <c r="L166" s="146">
        <f t="shared" ref="L166:M166" si="93">L167</f>
        <v>0</v>
      </c>
      <c r="M166" s="256">
        <f t="shared" si="93"/>
        <v>641</v>
      </c>
      <c r="N166" s="348">
        <f t="shared" si="90"/>
        <v>100</v>
      </c>
      <c r="O166" s="180"/>
      <c r="P166" s="180"/>
      <c r="Q166" s="180">
        <f t="shared" si="91"/>
        <v>100</v>
      </c>
    </row>
    <row r="167" spans="1:17" ht="24" x14ac:dyDescent="0.25">
      <c r="A167" s="472"/>
      <c r="B167" s="472"/>
      <c r="C167" s="485"/>
      <c r="D167" s="19" t="s">
        <v>202</v>
      </c>
      <c r="E167" s="42" t="s">
        <v>205</v>
      </c>
      <c r="F167" s="255">
        <f>F169</f>
        <v>641</v>
      </c>
      <c r="G167" s="255">
        <f t="shared" ref="G167:H167" si="94">G169</f>
        <v>0</v>
      </c>
      <c r="H167" s="255">
        <f t="shared" si="94"/>
        <v>0</v>
      </c>
      <c r="I167" s="255">
        <f>I169</f>
        <v>641</v>
      </c>
      <c r="J167" s="255">
        <f>J169</f>
        <v>641</v>
      </c>
      <c r="K167" s="145">
        <f>K169</f>
        <v>0</v>
      </c>
      <c r="L167" s="145">
        <f t="shared" ref="L167:M167" si="95">L169</f>
        <v>0</v>
      </c>
      <c r="M167" s="255">
        <f t="shared" si="95"/>
        <v>641</v>
      </c>
      <c r="N167" s="347">
        <f t="shared" si="90"/>
        <v>100</v>
      </c>
      <c r="O167" s="183"/>
      <c r="P167" s="183"/>
      <c r="Q167" s="183">
        <f>M167/I167*100</f>
        <v>100</v>
      </c>
    </row>
    <row r="168" spans="1:17" x14ac:dyDescent="0.25">
      <c r="A168" s="472"/>
      <c r="B168" s="472"/>
      <c r="C168" s="485"/>
      <c r="D168" s="23"/>
      <c r="E168" s="34" t="s">
        <v>206</v>
      </c>
      <c r="F168" s="254"/>
      <c r="G168" s="254"/>
      <c r="H168" s="254"/>
      <c r="I168" s="254"/>
      <c r="J168" s="254"/>
      <c r="K168" s="144"/>
      <c r="L168" s="144"/>
      <c r="M168" s="254"/>
      <c r="N168" s="348"/>
      <c r="O168" s="180"/>
      <c r="P168" s="180"/>
      <c r="Q168" s="180"/>
    </row>
    <row r="169" spans="1:17" x14ac:dyDescent="0.25">
      <c r="A169" s="472"/>
      <c r="B169" s="472"/>
      <c r="C169" s="485"/>
      <c r="D169" s="30"/>
      <c r="E169" s="34" t="s">
        <v>224</v>
      </c>
      <c r="F169" s="256">
        <f>G169+H169+I169</f>
        <v>641</v>
      </c>
      <c r="G169" s="254"/>
      <c r="H169" s="254"/>
      <c r="I169" s="254">
        <v>641</v>
      </c>
      <c r="J169" s="256">
        <f>K169+L169+M169</f>
        <v>641</v>
      </c>
      <c r="K169" s="144"/>
      <c r="L169" s="144"/>
      <c r="M169" s="254">
        <v>641</v>
      </c>
      <c r="N169" s="348">
        <f t="shared" ref="N169:N171" si="96">J169/F169*100</f>
        <v>100</v>
      </c>
      <c r="O169" s="180"/>
      <c r="P169" s="180"/>
      <c r="Q169" s="180">
        <f t="shared" ref="Q169:Q171" si="97">M169/I169*100</f>
        <v>100</v>
      </c>
    </row>
    <row r="170" spans="1:17" x14ac:dyDescent="0.25">
      <c r="A170" s="471" t="s">
        <v>177</v>
      </c>
      <c r="B170" s="471" t="s">
        <v>188</v>
      </c>
      <c r="C170" s="485" t="s">
        <v>199</v>
      </c>
      <c r="D170" s="18" t="s">
        <v>203</v>
      </c>
      <c r="E170" s="32"/>
      <c r="F170" s="258">
        <f>F173</f>
        <v>1786</v>
      </c>
      <c r="G170" s="258">
        <f t="shared" ref="G170:H170" si="98">G173</f>
        <v>0</v>
      </c>
      <c r="H170" s="258">
        <f t="shared" si="98"/>
        <v>0</v>
      </c>
      <c r="I170" s="254">
        <f>I173</f>
        <v>1786</v>
      </c>
      <c r="J170" s="258">
        <f>J173</f>
        <v>1443.5900000000001</v>
      </c>
      <c r="K170" s="148">
        <f t="shared" ref="K170:L170" si="99">K173</f>
        <v>0</v>
      </c>
      <c r="L170" s="148">
        <f t="shared" si="99"/>
        <v>0</v>
      </c>
      <c r="M170" s="254">
        <f>M173</f>
        <v>1443.5900000000001</v>
      </c>
      <c r="N170" s="348">
        <f t="shared" si="96"/>
        <v>80.828107502799568</v>
      </c>
      <c r="O170" s="180"/>
      <c r="P170" s="180"/>
      <c r="Q170" s="180">
        <f t="shared" si="97"/>
        <v>80.828107502799568</v>
      </c>
    </row>
    <row r="171" spans="1:17" ht="24" x14ac:dyDescent="0.25">
      <c r="A171" s="471"/>
      <c r="B171" s="471"/>
      <c r="C171" s="485"/>
      <c r="D171" s="19" t="s">
        <v>202</v>
      </c>
      <c r="E171" s="44" t="s">
        <v>205</v>
      </c>
      <c r="F171" s="259">
        <f>F173</f>
        <v>1786</v>
      </c>
      <c r="G171" s="259">
        <f t="shared" ref="G171:H171" si="100">G173</f>
        <v>0</v>
      </c>
      <c r="H171" s="259">
        <f t="shared" si="100"/>
        <v>0</v>
      </c>
      <c r="I171" s="255">
        <f>I173</f>
        <v>1786</v>
      </c>
      <c r="J171" s="259">
        <f>J173</f>
        <v>1443.5900000000001</v>
      </c>
      <c r="K171" s="149">
        <f t="shared" ref="K171:L171" si="101">K173</f>
        <v>0</v>
      </c>
      <c r="L171" s="149">
        <f t="shared" si="101"/>
        <v>0</v>
      </c>
      <c r="M171" s="255">
        <f>M173</f>
        <v>1443.5900000000001</v>
      </c>
      <c r="N171" s="347">
        <f t="shared" si="96"/>
        <v>80.828107502799568</v>
      </c>
      <c r="O171" s="183"/>
      <c r="P171" s="183"/>
      <c r="Q171" s="183">
        <f t="shared" si="97"/>
        <v>80.828107502799568</v>
      </c>
    </row>
    <row r="172" spans="1:17" x14ac:dyDescent="0.25">
      <c r="A172" s="471"/>
      <c r="B172" s="471"/>
      <c r="C172" s="485"/>
      <c r="D172" s="20"/>
      <c r="E172" s="33" t="s">
        <v>206</v>
      </c>
      <c r="F172" s="258"/>
      <c r="G172" s="254"/>
      <c r="H172" s="254"/>
      <c r="I172" s="254"/>
      <c r="J172" s="258"/>
      <c r="K172" s="144"/>
      <c r="L172" s="144"/>
      <c r="M172" s="254"/>
      <c r="N172" s="348"/>
      <c r="O172" s="180"/>
      <c r="P172" s="180"/>
      <c r="Q172" s="180"/>
    </row>
    <row r="173" spans="1:17" x14ac:dyDescent="0.25">
      <c r="A173" s="471"/>
      <c r="B173" s="471"/>
      <c r="C173" s="485"/>
      <c r="D173" s="21"/>
      <c r="E173" s="35" t="s">
        <v>225</v>
      </c>
      <c r="F173" s="254">
        <f>F175</f>
        <v>1786</v>
      </c>
      <c r="G173" s="254"/>
      <c r="H173" s="254"/>
      <c r="I173" s="254">
        <f>I175</f>
        <v>1786</v>
      </c>
      <c r="J173" s="254">
        <f>J175</f>
        <v>1443.5900000000001</v>
      </c>
      <c r="K173" s="144"/>
      <c r="L173" s="144"/>
      <c r="M173" s="254">
        <f>M175</f>
        <v>1443.5900000000001</v>
      </c>
      <c r="N173" s="348">
        <f t="shared" ref="N173:N175" si="102">J173/F173*100</f>
        <v>80.828107502799568</v>
      </c>
      <c r="O173" s="180"/>
      <c r="P173" s="180"/>
      <c r="Q173" s="180">
        <f t="shared" ref="Q173:Q175" si="103">M173/I173*100</f>
        <v>80.828107502799568</v>
      </c>
    </row>
    <row r="174" spans="1:17" x14ac:dyDescent="0.25">
      <c r="A174" s="472" t="s">
        <v>178</v>
      </c>
      <c r="B174" s="472" t="s">
        <v>189</v>
      </c>
      <c r="C174" s="485" t="s">
        <v>200</v>
      </c>
      <c r="D174" s="22" t="s">
        <v>203</v>
      </c>
      <c r="E174" s="32"/>
      <c r="F174" s="254">
        <f>F175</f>
        <v>1786</v>
      </c>
      <c r="G174" s="254">
        <f t="shared" ref="G174:I174" si="104">G175</f>
        <v>0</v>
      </c>
      <c r="H174" s="254">
        <f t="shared" si="104"/>
        <v>0</v>
      </c>
      <c r="I174" s="254">
        <f t="shared" si="104"/>
        <v>1786</v>
      </c>
      <c r="J174" s="254">
        <f>J175</f>
        <v>1443.5900000000001</v>
      </c>
      <c r="K174" s="144">
        <f t="shared" ref="K174:M174" si="105">K175</f>
        <v>0</v>
      </c>
      <c r="L174" s="144">
        <f t="shared" si="105"/>
        <v>0</v>
      </c>
      <c r="M174" s="254">
        <f t="shared" si="105"/>
        <v>1443.5900000000001</v>
      </c>
      <c r="N174" s="348">
        <f t="shared" si="102"/>
        <v>80.828107502799568</v>
      </c>
      <c r="O174" s="180"/>
      <c r="P174" s="180"/>
      <c r="Q174" s="180">
        <f t="shared" si="103"/>
        <v>80.828107502799568</v>
      </c>
    </row>
    <row r="175" spans="1:17" ht="24" x14ac:dyDescent="0.25">
      <c r="A175" s="472"/>
      <c r="B175" s="472"/>
      <c r="C175" s="485"/>
      <c r="D175" s="19" t="s">
        <v>202</v>
      </c>
      <c r="E175" s="42" t="s">
        <v>205</v>
      </c>
      <c r="F175" s="255">
        <f>F177+F178+F179</f>
        <v>1786</v>
      </c>
      <c r="G175" s="255">
        <f t="shared" ref="G175:H175" si="106">G177+G178+G179</f>
        <v>0</v>
      </c>
      <c r="H175" s="255">
        <f t="shared" si="106"/>
        <v>0</v>
      </c>
      <c r="I175" s="255">
        <f>I177+I178+I179</f>
        <v>1786</v>
      </c>
      <c r="J175" s="255">
        <f>J177+J178+J179</f>
        <v>1443.5900000000001</v>
      </c>
      <c r="K175" s="145">
        <f t="shared" ref="K175:L175" si="107">K177+K178+K179</f>
        <v>0</v>
      </c>
      <c r="L175" s="145">
        <f t="shared" si="107"/>
        <v>0</v>
      </c>
      <c r="M175" s="255">
        <f>M177+M178+M179</f>
        <v>1443.5900000000001</v>
      </c>
      <c r="N175" s="347">
        <f t="shared" si="102"/>
        <v>80.828107502799568</v>
      </c>
      <c r="O175" s="183"/>
      <c r="P175" s="183"/>
      <c r="Q175" s="183">
        <f t="shared" si="103"/>
        <v>80.828107502799568</v>
      </c>
    </row>
    <row r="176" spans="1:17" x14ac:dyDescent="0.25">
      <c r="A176" s="472"/>
      <c r="B176" s="472"/>
      <c r="C176" s="485"/>
      <c r="D176" s="23"/>
      <c r="E176" s="34" t="s">
        <v>206</v>
      </c>
      <c r="F176" s="254"/>
      <c r="G176" s="254"/>
      <c r="H176" s="254"/>
      <c r="I176" s="254"/>
      <c r="J176" s="254"/>
      <c r="K176" s="144"/>
      <c r="L176" s="144"/>
      <c r="M176" s="254"/>
      <c r="N176" s="348"/>
      <c r="O176" s="180"/>
      <c r="P176" s="180"/>
      <c r="Q176" s="180"/>
    </row>
    <row r="177" spans="1:17" x14ac:dyDescent="0.25">
      <c r="A177" s="472"/>
      <c r="B177" s="472"/>
      <c r="C177" s="485"/>
      <c r="D177" s="23"/>
      <c r="E177" s="34" t="s">
        <v>226</v>
      </c>
      <c r="F177" s="254">
        <f>I177</f>
        <v>1364.8</v>
      </c>
      <c r="G177" s="254"/>
      <c r="H177" s="254"/>
      <c r="I177" s="254">
        <v>1364.8</v>
      </c>
      <c r="J177" s="254">
        <f>M177</f>
        <v>1203.18</v>
      </c>
      <c r="K177" s="144"/>
      <c r="L177" s="144"/>
      <c r="M177" s="254">
        <v>1203.18</v>
      </c>
      <c r="N177" s="348">
        <f t="shared" ref="N177:N179" si="108">J177/F177*100</f>
        <v>88.157971864009383</v>
      </c>
      <c r="O177" s="180"/>
      <c r="P177" s="180"/>
      <c r="Q177" s="180">
        <f t="shared" ref="Q177:Q179" si="109">M177/I177*100</f>
        <v>88.157971864009383</v>
      </c>
    </row>
    <row r="178" spans="1:17" x14ac:dyDescent="0.25">
      <c r="A178" s="472"/>
      <c r="B178" s="472"/>
      <c r="C178" s="485"/>
      <c r="D178" s="23"/>
      <c r="E178" s="34" t="s">
        <v>227</v>
      </c>
      <c r="F178" s="254">
        <f>I178</f>
        <v>418.2</v>
      </c>
      <c r="G178" s="254"/>
      <c r="H178" s="254"/>
      <c r="I178" s="254">
        <v>418.2</v>
      </c>
      <c r="J178" s="254">
        <f>M178</f>
        <v>240.41</v>
      </c>
      <c r="K178" s="144"/>
      <c r="L178" s="144"/>
      <c r="M178" s="254">
        <v>240.41</v>
      </c>
      <c r="N178" s="348">
        <f t="shared" si="108"/>
        <v>57.486848397895741</v>
      </c>
      <c r="O178" s="180"/>
      <c r="P178" s="180"/>
      <c r="Q178" s="180">
        <f t="shared" si="109"/>
        <v>57.486848397895741</v>
      </c>
    </row>
    <row r="179" spans="1:17" x14ac:dyDescent="0.25">
      <c r="A179" s="472"/>
      <c r="B179" s="472"/>
      <c r="C179" s="485"/>
      <c r="D179" s="30"/>
      <c r="E179" s="34" t="s">
        <v>228</v>
      </c>
      <c r="F179" s="254">
        <f>I179</f>
        <v>3</v>
      </c>
      <c r="G179" s="254"/>
      <c r="H179" s="254"/>
      <c r="I179" s="254">
        <v>3</v>
      </c>
      <c r="J179" s="254">
        <f>M179</f>
        <v>0</v>
      </c>
      <c r="K179" s="144"/>
      <c r="L179" s="144"/>
      <c r="M179" s="254">
        <v>0</v>
      </c>
      <c r="N179" s="348">
        <f t="shared" si="108"/>
        <v>0</v>
      </c>
      <c r="O179" s="180"/>
      <c r="P179" s="180"/>
      <c r="Q179" s="180">
        <f t="shared" si="109"/>
        <v>0</v>
      </c>
    </row>
    <row r="180" spans="1:17" x14ac:dyDescent="0.25">
      <c r="A180" s="490" t="s">
        <v>19</v>
      </c>
      <c r="B180" s="434" t="s">
        <v>229</v>
      </c>
      <c r="C180" s="439" t="s">
        <v>190</v>
      </c>
      <c r="D180" s="46" t="s">
        <v>203</v>
      </c>
      <c r="E180" s="86"/>
      <c r="F180" s="260">
        <f>F182+F191+F218+F230++F245+F260+F266+F281+F316</f>
        <v>96338.705580000009</v>
      </c>
      <c r="G180" s="260">
        <f>G182+G191+G218+G230++G245+G260+G266+G281+G316</f>
        <v>1959.99044</v>
      </c>
      <c r="H180" s="260">
        <f>H182+H191+H218+H230++H245+H260+H266+H281+H316</f>
        <v>64844.853190000002</v>
      </c>
      <c r="I180" s="260">
        <f>I182+I191+I218+I230++I245+I260+I266+I281+I316</f>
        <v>29533.861950000002</v>
      </c>
      <c r="J180" s="260">
        <f>J182+J191+J218+J230+J245+J260+J266+J281+J316</f>
        <v>55605.891990000004</v>
      </c>
      <c r="K180" s="150">
        <f>K182+K191+K218+K230+K245+K260+K266+K281+K316</f>
        <v>1959.99044</v>
      </c>
      <c r="L180" s="150">
        <f>L182+L191+L218+L230+L245+L260+L266+L281+L316</f>
        <v>33257.700400000002</v>
      </c>
      <c r="M180" s="260">
        <f>M182+M191+M218+M230+M245+M260+M266+M281+M316</f>
        <v>20388.201150000001</v>
      </c>
      <c r="N180" s="260">
        <f>J180/F180*100</f>
        <v>57.719160388577848</v>
      </c>
      <c r="O180" s="150">
        <f>K180/G180*100</f>
        <v>100</v>
      </c>
      <c r="P180" s="150">
        <f t="shared" ref="P180:Q180" si="110">L180/H180*100</f>
        <v>51.288111182166752</v>
      </c>
      <c r="Q180" s="150">
        <f t="shared" si="110"/>
        <v>69.033305513910278</v>
      </c>
    </row>
    <row r="181" spans="1:17" ht="26.25" x14ac:dyDescent="0.25">
      <c r="A181" s="491"/>
      <c r="B181" s="435"/>
      <c r="C181" s="440"/>
      <c r="D181" s="48" t="s">
        <v>230</v>
      </c>
      <c r="E181" s="49" t="s">
        <v>204</v>
      </c>
      <c r="F181" s="261">
        <f>F180</f>
        <v>96338.705580000009</v>
      </c>
      <c r="G181" s="261">
        <f>G180</f>
        <v>1959.99044</v>
      </c>
      <c r="H181" s="261">
        <f t="shared" ref="H181:I181" si="111">H180</f>
        <v>64844.853190000002</v>
      </c>
      <c r="I181" s="261">
        <f t="shared" si="111"/>
        <v>29533.861950000002</v>
      </c>
      <c r="J181" s="261">
        <f>J180</f>
        <v>55605.891990000004</v>
      </c>
      <c r="K181" s="151">
        <f t="shared" ref="K181:M181" si="112">K180</f>
        <v>1959.99044</v>
      </c>
      <c r="L181" s="151">
        <f t="shared" si="112"/>
        <v>33257.700400000002</v>
      </c>
      <c r="M181" s="261">
        <f t="shared" si="112"/>
        <v>20388.201150000001</v>
      </c>
      <c r="N181" s="349">
        <f>J181/F181*100</f>
        <v>57.719160388577848</v>
      </c>
      <c r="O181" s="190">
        <f>K181/G181*100</f>
        <v>100</v>
      </c>
      <c r="P181" s="190">
        <f>L181/H181*100</f>
        <v>51.288111182166752</v>
      </c>
      <c r="Q181" s="190">
        <f>M181/I181*100</f>
        <v>69.033305513910278</v>
      </c>
    </row>
    <row r="182" spans="1:17" x14ac:dyDescent="0.25">
      <c r="A182" s="434" t="s">
        <v>169</v>
      </c>
      <c r="B182" s="429" t="s">
        <v>231</v>
      </c>
      <c r="C182" s="431" t="s">
        <v>232</v>
      </c>
      <c r="D182" s="50" t="s">
        <v>203</v>
      </c>
      <c r="E182" s="50"/>
      <c r="F182" s="262">
        <v>0</v>
      </c>
      <c r="G182" s="262">
        <v>0</v>
      </c>
      <c r="H182" s="262">
        <v>0</v>
      </c>
      <c r="I182" s="262">
        <v>0</v>
      </c>
      <c r="J182" s="262">
        <v>0</v>
      </c>
      <c r="K182" s="51">
        <v>0</v>
      </c>
      <c r="L182" s="51">
        <v>0</v>
      </c>
      <c r="M182" s="262">
        <v>0</v>
      </c>
      <c r="N182" s="349"/>
      <c r="O182" s="190"/>
      <c r="P182" s="190"/>
      <c r="Q182" s="190"/>
    </row>
    <row r="183" spans="1:17" x14ac:dyDescent="0.25">
      <c r="A183" s="435"/>
      <c r="B183" s="430"/>
      <c r="C183" s="432"/>
      <c r="D183" s="436" t="s">
        <v>230</v>
      </c>
      <c r="E183" s="50" t="s">
        <v>233</v>
      </c>
      <c r="F183" s="262">
        <v>0</v>
      </c>
      <c r="G183" s="262">
        <v>0</v>
      </c>
      <c r="H183" s="262">
        <v>0</v>
      </c>
      <c r="I183" s="262">
        <v>0</v>
      </c>
      <c r="J183" s="262">
        <v>0</v>
      </c>
      <c r="K183" s="51">
        <v>0</v>
      </c>
      <c r="L183" s="51">
        <v>0</v>
      </c>
      <c r="M183" s="262">
        <v>0</v>
      </c>
      <c r="N183" s="349"/>
      <c r="O183" s="190"/>
      <c r="P183" s="190"/>
      <c r="Q183" s="190"/>
    </row>
    <row r="184" spans="1:17" x14ac:dyDescent="0.25">
      <c r="A184" s="435"/>
      <c r="B184" s="430"/>
      <c r="C184" s="432"/>
      <c r="D184" s="438"/>
      <c r="E184" s="52" t="s">
        <v>234</v>
      </c>
      <c r="F184" s="262">
        <v>0</v>
      </c>
      <c r="G184" s="262">
        <v>0</v>
      </c>
      <c r="H184" s="262">
        <v>0</v>
      </c>
      <c r="I184" s="262">
        <v>0</v>
      </c>
      <c r="J184" s="262">
        <v>0</v>
      </c>
      <c r="K184" s="51">
        <v>0</v>
      </c>
      <c r="L184" s="51">
        <v>0</v>
      </c>
      <c r="M184" s="262">
        <v>0</v>
      </c>
      <c r="N184" s="349"/>
      <c r="O184" s="190"/>
      <c r="P184" s="190"/>
      <c r="Q184" s="190"/>
    </row>
    <row r="185" spans="1:17" x14ac:dyDescent="0.25">
      <c r="A185" s="429" t="s">
        <v>235</v>
      </c>
      <c r="B185" s="429" t="s">
        <v>236</v>
      </c>
      <c r="C185" s="431" t="s">
        <v>237</v>
      </c>
      <c r="D185" s="53" t="s">
        <v>203</v>
      </c>
      <c r="E185" s="53"/>
      <c r="F185" s="263">
        <v>0</v>
      </c>
      <c r="G185" s="263">
        <v>0</v>
      </c>
      <c r="H185" s="263">
        <v>0</v>
      </c>
      <c r="I185" s="263">
        <v>0</v>
      </c>
      <c r="J185" s="263">
        <v>0</v>
      </c>
      <c r="K185" s="54">
        <v>0</v>
      </c>
      <c r="L185" s="54">
        <v>0</v>
      </c>
      <c r="M185" s="263">
        <v>0</v>
      </c>
      <c r="N185" s="349"/>
      <c r="O185" s="190"/>
      <c r="P185" s="190"/>
      <c r="Q185" s="190"/>
    </row>
    <row r="186" spans="1:17" x14ac:dyDescent="0.25">
      <c r="A186" s="430"/>
      <c r="B186" s="430"/>
      <c r="C186" s="432"/>
      <c r="D186" s="412" t="s">
        <v>230</v>
      </c>
      <c r="E186" s="53" t="s">
        <v>233</v>
      </c>
      <c r="F186" s="263">
        <v>0</v>
      </c>
      <c r="G186" s="263">
        <v>0</v>
      </c>
      <c r="H186" s="263">
        <v>0</v>
      </c>
      <c r="I186" s="263">
        <v>0</v>
      </c>
      <c r="J186" s="263">
        <v>0</v>
      </c>
      <c r="K186" s="54">
        <v>0</v>
      </c>
      <c r="L186" s="54">
        <v>0</v>
      </c>
      <c r="M186" s="263">
        <v>0</v>
      </c>
      <c r="N186" s="349"/>
      <c r="O186" s="190"/>
      <c r="P186" s="190"/>
      <c r="Q186" s="190"/>
    </row>
    <row r="187" spans="1:17" ht="27" customHeight="1" x14ac:dyDescent="0.25">
      <c r="A187" s="430"/>
      <c r="B187" s="430"/>
      <c r="C187" s="432"/>
      <c r="D187" s="433"/>
      <c r="E187" s="53" t="s">
        <v>234</v>
      </c>
      <c r="F187" s="263">
        <v>0</v>
      </c>
      <c r="G187" s="263">
        <v>0</v>
      </c>
      <c r="H187" s="263">
        <v>0</v>
      </c>
      <c r="I187" s="263">
        <v>0</v>
      </c>
      <c r="J187" s="263">
        <v>0</v>
      </c>
      <c r="K187" s="54">
        <v>0</v>
      </c>
      <c r="L187" s="54">
        <v>0</v>
      </c>
      <c r="M187" s="263">
        <v>0</v>
      </c>
      <c r="N187" s="349"/>
      <c r="O187" s="190"/>
      <c r="P187" s="190"/>
      <c r="Q187" s="190"/>
    </row>
    <row r="188" spans="1:17" x14ac:dyDescent="0.25">
      <c r="A188" s="429" t="s">
        <v>238</v>
      </c>
      <c r="B188" s="429" t="s">
        <v>239</v>
      </c>
      <c r="C188" s="431" t="s">
        <v>240</v>
      </c>
      <c r="D188" s="53" t="s">
        <v>203</v>
      </c>
      <c r="E188" s="53"/>
      <c r="F188" s="263">
        <v>0</v>
      </c>
      <c r="G188" s="263">
        <v>0</v>
      </c>
      <c r="H188" s="263">
        <v>0</v>
      </c>
      <c r="I188" s="263">
        <v>0</v>
      </c>
      <c r="J188" s="263">
        <v>0</v>
      </c>
      <c r="K188" s="54">
        <v>0</v>
      </c>
      <c r="L188" s="54">
        <v>0</v>
      </c>
      <c r="M188" s="263">
        <v>0</v>
      </c>
      <c r="N188" s="349"/>
      <c r="O188" s="190"/>
      <c r="P188" s="190"/>
      <c r="Q188" s="190"/>
    </row>
    <row r="189" spans="1:17" x14ac:dyDescent="0.25">
      <c r="A189" s="430"/>
      <c r="B189" s="430"/>
      <c r="C189" s="432"/>
      <c r="D189" s="412" t="s">
        <v>230</v>
      </c>
      <c r="E189" s="53" t="s">
        <v>233</v>
      </c>
      <c r="F189" s="263">
        <v>0</v>
      </c>
      <c r="G189" s="263">
        <v>0</v>
      </c>
      <c r="H189" s="263">
        <v>0</v>
      </c>
      <c r="I189" s="263">
        <v>0</v>
      </c>
      <c r="J189" s="263">
        <v>0</v>
      </c>
      <c r="K189" s="54">
        <v>0</v>
      </c>
      <c r="L189" s="54">
        <v>0</v>
      </c>
      <c r="M189" s="263">
        <v>0</v>
      </c>
      <c r="N189" s="349"/>
      <c r="O189" s="190"/>
      <c r="P189" s="190"/>
      <c r="Q189" s="190"/>
    </row>
    <row r="190" spans="1:17" ht="42" customHeight="1" x14ac:dyDescent="0.25">
      <c r="A190" s="430"/>
      <c r="B190" s="430"/>
      <c r="C190" s="432"/>
      <c r="D190" s="433"/>
      <c r="E190" s="53" t="s">
        <v>234</v>
      </c>
      <c r="F190" s="263">
        <v>0</v>
      </c>
      <c r="G190" s="263">
        <v>0</v>
      </c>
      <c r="H190" s="263">
        <v>0</v>
      </c>
      <c r="I190" s="263">
        <v>0</v>
      </c>
      <c r="J190" s="263">
        <v>0</v>
      </c>
      <c r="K190" s="54">
        <v>0</v>
      </c>
      <c r="L190" s="54">
        <v>0</v>
      </c>
      <c r="M190" s="263">
        <v>0</v>
      </c>
      <c r="N190" s="349"/>
      <c r="O190" s="190"/>
      <c r="P190" s="190"/>
      <c r="Q190" s="190"/>
    </row>
    <row r="191" spans="1:17" x14ac:dyDescent="0.25">
      <c r="A191" s="434" t="s">
        <v>174</v>
      </c>
      <c r="B191" s="434" t="s">
        <v>241</v>
      </c>
      <c r="C191" s="439" t="s">
        <v>242</v>
      </c>
      <c r="D191" s="50" t="s">
        <v>203</v>
      </c>
      <c r="E191" s="50"/>
      <c r="F191" s="264">
        <f>F192</f>
        <v>608.29999999999995</v>
      </c>
      <c r="G191" s="264">
        <v>0</v>
      </c>
      <c r="H191" s="264">
        <f t="shared" ref="H191:H192" si="113">H192</f>
        <v>608.29999999999995</v>
      </c>
      <c r="I191" s="264">
        <v>0</v>
      </c>
      <c r="J191" s="264">
        <v>297.69348000000002</v>
      </c>
      <c r="K191" s="73">
        <v>0</v>
      </c>
      <c r="L191" s="72">
        <v>297.69348000000002</v>
      </c>
      <c r="M191" s="270">
        <v>0</v>
      </c>
      <c r="N191" s="349">
        <f>J191/F191*100</f>
        <v>48.938596087456851</v>
      </c>
      <c r="O191" s="190"/>
      <c r="P191" s="190">
        <f>L191/H191*100</f>
        <v>48.938596087456851</v>
      </c>
      <c r="Q191" s="190"/>
    </row>
    <row r="192" spans="1:17" x14ac:dyDescent="0.25">
      <c r="A192" s="435"/>
      <c r="B192" s="435"/>
      <c r="C192" s="440"/>
      <c r="D192" s="436" t="s">
        <v>230</v>
      </c>
      <c r="E192" s="77" t="s">
        <v>233</v>
      </c>
      <c r="F192" s="265">
        <f>F193</f>
        <v>608.29999999999995</v>
      </c>
      <c r="G192" s="265">
        <v>0</v>
      </c>
      <c r="H192" s="265">
        <f t="shared" si="113"/>
        <v>608.29999999999995</v>
      </c>
      <c r="I192" s="265">
        <v>0</v>
      </c>
      <c r="J192" s="265">
        <v>297.69348000000002</v>
      </c>
      <c r="K192" s="79">
        <v>0</v>
      </c>
      <c r="L192" s="78">
        <v>297.69348000000002</v>
      </c>
      <c r="M192" s="271">
        <v>0</v>
      </c>
      <c r="N192" s="350">
        <f>J192/F192*100</f>
        <v>48.938596087456851</v>
      </c>
      <c r="O192" s="184"/>
      <c r="P192" s="184">
        <f>L192/H192*100</f>
        <v>48.938596087456851</v>
      </c>
      <c r="Q192" s="184"/>
    </row>
    <row r="193" spans="1:17" ht="27.75" customHeight="1" x14ac:dyDescent="0.25">
      <c r="A193" s="435"/>
      <c r="B193" s="435"/>
      <c r="C193" s="440"/>
      <c r="D193" s="437"/>
      <c r="E193" s="52" t="s">
        <v>243</v>
      </c>
      <c r="F193" s="264">
        <f>F217</f>
        <v>608.29999999999995</v>
      </c>
      <c r="G193" s="264">
        <v>0</v>
      </c>
      <c r="H193" s="264">
        <f t="shared" ref="H193" si="114">H217</f>
        <v>608.29999999999995</v>
      </c>
      <c r="I193" s="264">
        <v>0</v>
      </c>
      <c r="J193" s="264">
        <v>297.69348000000002</v>
      </c>
      <c r="K193" s="73">
        <v>0</v>
      </c>
      <c r="L193" s="72">
        <v>297.69348000000002</v>
      </c>
      <c r="M193" s="270">
        <v>0</v>
      </c>
      <c r="N193" s="349">
        <f>J193/F193*100</f>
        <v>48.938596087456851</v>
      </c>
      <c r="O193" s="190"/>
      <c r="P193" s="190">
        <f>L193/H193*100</f>
        <v>48.938596087456851</v>
      </c>
      <c r="Q193" s="190"/>
    </row>
    <row r="194" spans="1:17" x14ac:dyDescent="0.25">
      <c r="A194" s="429" t="s">
        <v>244</v>
      </c>
      <c r="B194" s="429" t="s">
        <v>245</v>
      </c>
      <c r="C194" s="431" t="s">
        <v>246</v>
      </c>
      <c r="D194" s="53" t="s">
        <v>203</v>
      </c>
      <c r="E194" s="53"/>
      <c r="F194" s="266">
        <v>0</v>
      </c>
      <c r="G194" s="266">
        <v>0</v>
      </c>
      <c r="H194" s="266">
        <v>0</v>
      </c>
      <c r="I194" s="266">
        <v>0</v>
      </c>
      <c r="J194" s="266">
        <v>0</v>
      </c>
      <c r="K194" s="74">
        <v>0</v>
      </c>
      <c r="L194" s="74">
        <v>0</v>
      </c>
      <c r="M194" s="266">
        <v>0</v>
      </c>
      <c r="N194" s="274"/>
      <c r="O194" s="74"/>
      <c r="P194" s="74"/>
      <c r="Q194" s="74"/>
    </row>
    <row r="195" spans="1:17" x14ac:dyDescent="0.25">
      <c r="A195" s="430"/>
      <c r="B195" s="430"/>
      <c r="C195" s="432"/>
      <c r="D195" s="412" t="s">
        <v>230</v>
      </c>
      <c r="E195" s="80" t="s">
        <v>233</v>
      </c>
      <c r="F195" s="267">
        <v>0</v>
      </c>
      <c r="G195" s="267">
        <v>0</v>
      </c>
      <c r="H195" s="267">
        <v>0</v>
      </c>
      <c r="I195" s="267">
        <v>0</v>
      </c>
      <c r="J195" s="267">
        <v>0</v>
      </c>
      <c r="K195" s="81">
        <v>0</v>
      </c>
      <c r="L195" s="81">
        <v>0</v>
      </c>
      <c r="M195" s="267">
        <v>0</v>
      </c>
      <c r="N195" s="267"/>
      <c r="O195" s="81"/>
      <c r="P195" s="81"/>
      <c r="Q195" s="81"/>
    </row>
    <row r="196" spans="1:17" ht="44.25" customHeight="1" x14ac:dyDescent="0.25">
      <c r="A196" s="430"/>
      <c r="B196" s="430"/>
      <c r="C196" s="432"/>
      <c r="D196" s="433"/>
      <c r="E196" s="53" t="s">
        <v>234</v>
      </c>
      <c r="F196" s="268">
        <v>0</v>
      </c>
      <c r="G196" s="268">
        <v>0</v>
      </c>
      <c r="H196" s="268">
        <v>0</v>
      </c>
      <c r="I196" s="268">
        <v>0</v>
      </c>
      <c r="J196" s="268">
        <v>0</v>
      </c>
      <c r="K196" s="55">
        <v>0</v>
      </c>
      <c r="L196" s="55">
        <v>0</v>
      </c>
      <c r="M196" s="268">
        <v>0</v>
      </c>
      <c r="N196" s="274"/>
      <c r="O196" s="74"/>
      <c r="P196" s="74"/>
      <c r="Q196" s="74"/>
    </row>
    <row r="197" spans="1:17" x14ac:dyDescent="0.25">
      <c r="A197" s="429" t="s">
        <v>247</v>
      </c>
      <c r="B197" s="429" t="s">
        <v>248</v>
      </c>
      <c r="C197" s="493" t="s">
        <v>249</v>
      </c>
      <c r="D197" s="53" t="s">
        <v>203</v>
      </c>
      <c r="E197" s="53"/>
      <c r="F197" s="268">
        <v>0</v>
      </c>
      <c r="G197" s="268">
        <v>0</v>
      </c>
      <c r="H197" s="268">
        <v>0</v>
      </c>
      <c r="I197" s="268">
        <v>0</v>
      </c>
      <c r="J197" s="268">
        <v>0</v>
      </c>
      <c r="K197" s="55">
        <v>0</v>
      </c>
      <c r="L197" s="55">
        <v>0</v>
      </c>
      <c r="M197" s="268">
        <v>0</v>
      </c>
      <c r="N197" s="274"/>
      <c r="O197" s="74"/>
      <c r="P197" s="74"/>
      <c r="Q197" s="74"/>
    </row>
    <row r="198" spans="1:17" x14ac:dyDescent="0.25">
      <c r="A198" s="444"/>
      <c r="B198" s="444"/>
      <c r="C198" s="432"/>
      <c r="D198" s="412" t="s">
        <v>230</v>
      </c>
      <c r="E198" s="80" t="s">
        <v>233</v>
      </c>
      <c r="F198" s="267">
        <v>0</v>
      </c>
      <c r="G198" s="267">
        <v>0</v>
      </c>
      <c r="H198" s="267">
        <v>0</v>
      </c>
      <c r="I198" s="267">
        <v>0</v>
      </c>
      <c r="J198" s="267">
        <v>0</v>
      </c>
      <c r="K198" s="81">
        <v>0</v>
      </c>
      <c r="L198" s="81">
        <v>0</v>
      </c>
      <c r="M198" s="267">
        <v>0</v>
      </c>
      <c r="N198" s="267"/>
      <c r="O198" s="81"/>
      <c r="P198" s="81"/>
      <c r="Q198" s="81"/>
    </row>
    <row r="199" spans="1:17" ht="72.75" customHeight="1" x14ac:dyDescent="0.25">
      <c r="A199" s="492"/>
      <c r="B199" s="441"/>
      <c r="C199" s="442"/>
      <c r="D199" s="443"/>
      <c r="E199" s="53" t="s">
        <v>234</v>
      </c>
      <c r="F199" s="268">
        <v>0</v>
      </c>
      <c r="G199" s="268">
        <v>0</v>
      </c>
      <c r="H199" s="268">
        <v>0</v>
      </c>
      <c r="I199" s="268">
        <v>0</v>
      </c>
      <c r="J199" s="268">
        <v>0</v>
      </c>
      <c r="K199" s="55">
        <v>0</v>
      </c>
      <c r="L199" s="55">
        <v>0</v>
      </c>
      <c r="M199" s="268">
        <v>0</v>
      </c>
      <c r="N199" s="274"/>
      <c r="O199" s="74"/>
      <c r="P199" s="74"/>
      <c r="Q199" s="74"/>
    </row>
    <row r="200" spans="1:17" x14ac:dyDescent="0.25">
      <c r="A200" s="429" t="s">
        <v>250</v>
      </c>
      <c r="B200" s="429" t="s">
        <v>251</v>
      </c>
      <c r="C200" s="431" t="s">
        <v>252</v>
      </c>
      <c r="D200" s="53" t="s">
        <v>203</v>
      </c>
      <c r="E200" s="53"/>
      <c r="F200" s="268">
        <v>0</v>
      </c>
      <c r="G200" s="268">
        <v>0</v>
      </c>
      <c r="H200" s="268">
        <v>0</v>
      </c>
      <c r="I200" s="268">
        <v>0</v>
      </c>
      <c r="J200" s="268">
        <v>0</v>
      </c>
      <c r="K200" s="55">
        <v>0</v>
      </c>
      <c r="L200" s="55">
        <v>0</v>
      </c>
      <c r="M200" s="268">
        <v>0</v>
      </c>
      <c r="N200" s="274"/>
      <c r="O200" s="74"/>
      <c r="P200" s="74"/>
      <c r="Q200" s="74"/>
    </row>
    <row r="201" spans="1:17" x14ac:dyDescent="0.25">
      <c r="A201" s="444"/>
      <c r="B201" s="430"/>
      <c r="C201" s="432"/>
      <c r="D201" s="412" t="s">
        <v>230</v>
      </c>
      <c r="E201" s="80" t="s">
        <v>233</v>
      </c>
      <c r="F201" s="267">
        <v>0</v>
      </c>
      <c r="G201" s="267">
        <v>0</v>
      </c>
      <c r="H201" s="267">
        <v>0</v>
      </c>
      <c r="I201" s="267">
        <v>0</v>
      </c>
      <c r="J201" s="267">
        <v>0</v>
      </c>
      <c r="K201" s="81">
        <v>0</v>
      </c>
      <c r="L201" s="81">
        <v>0</v>
      </c>
      <c r="M201" s="267">
        <v>0</v>
      </c>
      <c r="N201" s="267"/>
      <c r="O201" s="81"/>
      <c r="P201" s="81"/>
      <c r="Q201" s="81"/>
    </row>
    <row r="202" spans="1:17" ht="126.75" customHeight="1" x14ac:dyDescent="0.25">
      <c r="A202" s="492"/>
      <c r="B202" s="430"/>
      <c r="C202" s="432"/>
      <c r="D202" s="433"/>
      <c r="E202" s="53" t="s">
        <v>234</v>
      </c>
      <c r="F202" s="268">
        <v>0</v>
      </c>
      <c r="G202" s="268">
        <v>0</v>
      </c>
      <c r="H202" s="268">
        <v>0</v>
      </c>
      <c r="I202" s="268">
        <v>0</v>
      </c>
      <c r="J202" s="268">
        <v>0</v>
      </c>
      <c r="K202" s="55">
        <v>0</v>
      </c>
      <c r="L202" s="55">
        <v>0</v>
      </c>
      <c r="M202" s="268">
        <v>0</v>
      </c>
      <c r="N202" s="274"/>
      <c r="O202" s="74"/>
      <c r="P202" s="74"/>
      <c r="Q202" s="74"/>
    </row>
    <row r="203" spans="1:17" x14ac:dyDescent="0.25">
      <c r="A203" s="429" t="s">
        <v>253</v>
      </c>
      <c r="B203" s="429" t="s">
        <v>254</v>
      </c>
      <c r="C203" s="431" t="s">
        <v>255</v>
      </c>
      <c r="D203" s="53" t="s">
        <v>203</v>
      </c>
      <c r="E203" s="53"/>
      <c r="F203" s="268">
        <v>0</v>
      </c>
      <c r="G203" s="268">
        <v>0</v>
      </c>
      <c r="H203" s="268">
        <v>0</v>
      </c>
      <c r="I203" s="268">
        <v>0</v>
      </c>
      <c r="J203" s="268">
        <v>0</v>
      </c>
      <c r="K203" s="55">
        <v>0</v>
      </c>
      <c r="L203" s="55">
        <v>0</v>
      </c>
      <c r="M203" s="268">
        <v>0</v>
      </c>
      <c r="N203" s="274"/>
      <c r="O203" s="74"/>
      <c r="P203" s="74"/>
      <c r="Q203" s="74"/>
    </row>
    <row r="204" spans="1:17" x14ac:dyDescent="0.25">
      <c r="A204" s="494"/>
      <c r="B204" s="430"/>
      <c r="C204" s="432"/>
      <c r="D204" s="412" t="s">
        <v>230</v>
      </c>
      <c r="E204" s="80" t="s">
        <v>233</v>
      </c>
      <c r="F204" s="267">
        <v>0</v>
      </c>
      <c r="G204" s="267">
        <v>0</v>
      </c>
      <c r="H204" s="267">
        <v>0</v>
      </c>
      <c r="I204" s="267">
        <v>0</v>
      </c>
      <c r="J204" s="267">
        <v>0</v>
      </c>
      <c r="K204" s="81">
        <v>0</v>
      </c>
      <c r="L204" s="81">
        <v>0</v>
      </c>
      <c r="M204" s="267">
        <v>0</v>
      </c>
      <c r="N204" s="267"/>
      <c r="O204" s="81"/>
      <c r="P204" s="81"/>
      <c r="Q204" s="81"/>
    </row>
    <row r="205" spans="1:17" ht="37.5" customHeight="1" x14ac:dyDescent="0.25">
      <c r="A205" s="494"/>
      <c r="B205" s="430"/>
      <c r="C205" s="432"/>
      <c r="D205" s="495"/>
      <c r="E205" s="57" t="s">
        <v>234</v>
      </c>
      <c r="F205" s="268">
        <v>0</v>
      </c>
      <c r="G205" s="268">
        <v>0</v>
      </c>
      <c r="H205" s="268">
        <v>0</v>
      </c>
      <c r="I205" s="268">
        <v>0</v>
      </c>
      <c r="J205" s="268">
        <v>0</v>
      </c>
      <c r="K205" s="55">
        <v>0</v>
      </c>
      <c r="L205" s="55">
        <v>0</v>
      </c>
      <c r="M205" s="268">
        <v>0</v>
      </c>
      <c r="N205" s="274"/>
      <c r="O205" s="74"/>
      <c r="P205" s="74"/>
      <c r="Q205" s="74"/>
    </row>
    <row r="206" spans="1:17" x14ac:dyDescent="0.25">
      <c r="A206" s="429" t="s">
        <v>256</v>
      </c>
      <c r="B206" s="429" t="s">
        <v>257</v>
      </c>
      <c r="C206" s="431" t="s">
        <v>258</v>
      </c>
      <c r="D206" s="53" t="s">
        <v>203</v>
      </c>
      <c r="E206" s="53"/>
      <c r="F206" s="263">
        <v>0</v>
      </c>
      <c r="G206" s="263">
        <v>0</v>
      </c>
      <c r="H206" s="263">
        <v>0</v>
      </c>
      <c r="I206" s="263">
        <v>0</v>
      </c>
      <c r="J206" s="263">
        <v>0</v>
      </c>
      <c r="K206" s="54">
        <v>0</v>
      </c>
      <c r="L206" s="54">
        <v>0</v>
      </c>
      <c r="M206" s="263">
        <v>0</v>
      </c>
      <c r="N206" s="324"/>
      <c r="O206" s="75"/>
      <c r="P206" s="75"/>
      <c r="Q206" s="75"/>
    </row>
    <row r="207" spans="1:17" x14ac:dyDescent="0.25">
      <c r="A207" s="430"/>
      <c r="B207" s="430"/>
      <c r="C207" s="432"/>
      <c r="D207" s="412" t="s">
        <v>230</v>
      </c>
      <c r="E207" s="80" t="s">
        <v>233</v>
      </c>
      <c r="F207" s="269">
        <v>0</v>
      </c>
      <c r="G207" s="269">
        <v>0</v>
      </c>
      <c r="H207" s="269">
        <v>0</v>
      </c>
      <c r="I207" s="269">
        <v>0</v>
      </c>
      <c r="J207" s="269">
        <v>0</v>
      </c>
      <c r="K207" s="82">
        <v>0</v>
      </c>
      <c r="L207" s="82">
        <v>0</v>
      </c>
      <c r="M207" s="269">
        <v>0</v>
      </c>
      <c r="N207" s="269"/>
      <c r="O207" s="82"/>
      <c r="P207" s="82"/>
      <c r="Q207" s="82"/>
    </row>
    <row r="208" spans="1:17" ht="46.5" customHeight="1" x14ac:dyDescent="0.25">
      <c r="A208" s="430"/>
      <c r="B208" s="430"/>
      <c r="C208" s="432"/>
      <c r="D208" s="433"/>
      <c r="E208" s="53" t="s">
        <v>234</v>
      </c>
      <c r="F208" s="263">
        <v>0</v>
      </c>
      <c r="G208" s="263">
        <v>0</v>
      </c>
      <c r="H208" s="263">
        <v>0</v>
      </c>
      <c r="I208" s="263">
        <v>0</v>
      </c>
      <c r="J208" s="263">
        <v>0</v>
      </c>
      <c r="K208" s="54">
        <v>0</v>
      </c>
      <c r="L208" s="54">
        <v>0</v>
      </c>
      <c r="M208" s="263">
        <v>0</v>
      </c>
      <c r="N208" s="324"/>
      <c r="O208" s="75"/>
      <c r="P208" s="75"/>
      <c r="Q208" s="75"/>
    </row>
    <row r="209" spans="1:17" x14ac:dyDescent="0.25">
      <c r="A209" s="429" t="s">
        <v>259</v>
      </c>
      <c r="B209" s="429" t="s">
        <v>260</v>
      </c>
      <c r="C209" s="431" t="s">
        <v>261</v>
      </c>
      <c r="D209" s="53" t="s">
        <v>203</v>
      </c>
      <c r="E209" s="53"/>
      <c r="F209" s="268">
        <v>0</v>
      </c>
      <c r="G209" s="268">
        <v>0</v>
      </c>
      <c r="H209" s="268">
        <v>0</v>
      </c>
      <c r="I209" s="268">
        <v>0</v>
      </c>
      <c r="J209" s="268">
        <v>0</v>
      </c>
      <c r="K209" s="55">
        <v>0</v>
      </c>
      <c r="L209" s="55">
        <v>0</v>
      </c>
      <c r="M209" s="268">
        <v>0</v>
      </c>
      <c r="N209" s="274"/>
      <c r="O209" s="74"/>
      <c r="P209" s="74"/>
      <c r="Q209" s="74"/>
    </row>
    <row r="210" spans="1:17" x14ac:dyDescent="0.25">
      <c r="A210" s="430"/>
      <c r="B210" s="430"/>
      <c r="C210" s="432"/>
      <c r="D210" s="412" t="s">
        <v>230</v>
      </c>
      <c r="E210" s="80" t="s">
        <v>233</v>
      </c>
      <c r="F210" s="267">
        <v>0</v>
      </c>
      <c r="G210" s="267">
        <v>0</v>
      </c>
      <c r="H210" s="267">
        <v>0</v>
      </c>
      <c r="I210" s="267">
        <v>0</v>
      </c>
      <c r="J210" s="267">
        <v>0</v>
      </c>
      <c r="K210" s="81">
        <v>0</v>
      </c>
      <c r="L210" s="81">
        <v>0</v>
      </c>
      <c r="M210" s="267">
        <v>0</v>
      </c>
      <c r="N210" s="267"/>
      <c r="O210" s="81"/>
      <c r="P210" s="81"/>
      <c r="Q210" s="81"/>
    </row>
    <row r="211" spans="1:17" ht="39" customHeight="1" x14ac:dyDescent="0.25">
      <c r="A211" s="430"/>
      <c r="B211" s="430"/>
      <c r="C211" s="432"/>
      <c r="D211" s="433"/>
      <c r="E211" s="57" t="s">
        <v>234</v>
      </c>
      <c r="F211" s="268">
        <v>0</v>
      </c>
      <c r="G211" s="268">
        <v>0</v>
      </c>
      <c r="H211" s="268">
        <v>0</v>
      </c>
      <c r="I211" s="268">
        <v>0</v>
      </c>
      <c r="J211" s="268">
        <v>0</v>
      </c>
      <c r="K211" s="55">
        <v>0</v>
      </c>
      <c r="L211" s="55">
        <v>0</v>
      </c>
      <c r="M211" s="268">
        <v>0</v>
      </c>
      <c r="N211" s="274"/>
      <c r="O211" s="74"/>
      <c r="P211" s="74"/>
      <c r="Q211" s="74"/>
    </row>
    <row r="212" spans="1:17" x14ac:dyDescent="0.25">
      <c r="A212" s="429" t="s">
        <v>262</v>
      </c>
      <c r="B212" s="429" t="s">
        <v>263</v>
      </c>
      <c r="C212" s="431" t="s">
        <v>264</v>
      </c>
      <c r="D212" s="53" t="s">
        <v>203</v>
      </c>
      <c r="E212" s="53"/>
      <c r="F212" s="268">
        <v>0</v>
      </c>
      <c r="G212" s="268">
        <v>0</v>
      </c>
      <c r="H212" s="268">
        <v>0</v>
      </c>
      <c r="I212" s="268">
        <v>0</v>
      </c>
      <c r="J212" s="268">
        <v>0</v>
      </c>
      <c r="K212" s="55">
        <v>0</v>
      </c>
      <c r="L212" s="55">
        <v>0</v>
      </c>
      <c r="M212" s="268">
        <v>0</v>
      </c>
      <c r="N212" s="274"/>
      <c r="O212" s="74"/>
      <c r="P212" s="74"/>
      <c r="Q212" s="74"/>
    </row>
    <row r="213" spans="1:17" x14ac:dyDescent="0.25">
      <c r="A213" s="494"/>
      <c r="B213" s="430"/>
      <c r="C213" s="432"/>
      <c r="D213" s="412" t="s">
        <v>230</v>
      </c>
      <c r="E213" s="80" t="s">
        <v>233</v>
      </c>
      <c r="F213" s="267">
        <v>0</v>
      </c>
      <c r="G213" s="267">
        <v>0</v>
      </c>
      <c r="H213" s="267">
        <v>0</v>
      </c>
      <c r="I213" s="267">
        <v>0</v>
      </c>
      <c r="J213" s="267">
        <v>0</v>
      </c>
      <c r="K213" s="81">
        <v>0</v>
      </c>
      <c r="L213" s="81">
        <v>0</v>
      </c>
      <c r="M213" s="267">
        <v>0</v>
      </c>
      <c r="N213" s="267"/>
      <c r="O213" s="81"/>
      <c r="P213" s="81"/>
      <c r="Q213" s="81"/>
    </row>
    <row r="214" spans="1:17" ht="126.75" customHeight="1" x14ac:dyDescent="0.25">
      <c r="A214" s="494"/>
      <c r="B214" s="430"/>
      <c r="C214" s="432"/>
      <c r="D214" s="495"/>
      <c r="E214" s="57" t="s">
        <v>234</v>
      </c>
      <c r="F214" s="268">
        <v>0</v>
      </c>
      <c r="G214" s="268">
        <v>0</v>
      </c>
      <c r="H214" s="268">
        <v>0</v>
      </c>
      <c r="I214" s="268">
        <v>0</v>
      </c>
      <c r="J214" s="268">
        <v>0</v>
      </c>
      <c r="K214" s="55">
        <v>0</v>
      </c>
      <c r="L214" s="55">
        <v>0</v>
      </c>
      <c r="M214" s="268">
        <v>0</v>
      </c>
      <c r="N214" s="274"/>
      <c r="O214" s="74"/>
      <c r="P214" s="74"/>
      <c r="Q214" s="74"/>
    </row>
    <row r="215" spans="1:17" x14ac:dyDescent="0.25">
      <c r="A215" s="429" t="s">
        <v>265</v>
      </c>
      <c r="B215" s="429" t="s">
        <v>266</v>
      </c>
      <c r="C215" s="431" t="s">
        <v>267</v>
      </c>
      <c r="D215" s="53" t="s">
        <v>203</v>
      </c>
      <c r="E215" s="53"/>
      <c r="F215" s="266">
        <f>F216</f>
        <v>608.29999999999995</v>
      </c>
      <c r="G215" s="266">
        <f t="shared" ref="G215:I216" si="115">G216</f>
        <v>0</v>
      </c>
      <c r="H215" s="266">
        <f t="shared" si="115"/>
        <v>608.29999999999995</v>
      </c>
      <c r="I215" s="266">
        <f t="shared" si="115"/>
        <v>0</v>
      </c>
      <c r="J215" s="266">
        <v>297.69348000000002</v>
      </c>
      <c r="K215" s="75">
        <v>0</v>
      </c>
      <c r="L215" s="74">
        <v>297.69348000000002</v>
      </c>
      <c r="M215" s="272">
        <v>0</v>
      </c>
      <c r="N215" s="274">
        <f>J215/F215*100</f>
        <v>48.938596087456851</v>
      </c>
      <c r="O215" s="74"/>
      <c r="P215" s="74">
        <f>L215/H215*100</f>
        <v>48.938596087456851</v>
      </c>
      <c r="Q215" s="74"/>
    </row>
    <row r="216" spans="1:17" x14ac:dyDescent="0.25">
      <c r="A216" s="430"/>
      <c r="B216" s="430"/>
      <c r="C216" s="432"/>
      <c r="D216" s="412" t="s">
        <v>230</v>
      </c>
      <c r="E216" s="80" t="s">
        <v>233</v>
      </c>
      <c r="F216" s="267">
        <f>F217</f>
        <v>608.29999999999995</v>
      </c>
      <c r="G216" s="267">
        <f t="shared" si="115"/>
        <v>0</v>
      </c>
      <c r="H216" s="267">
        <f t="shared" si="115"/>
        <v>608.29999999999995</v>
      </c>
      <c r="I216" s="267">
        <f t="shared" si="115"/>
        <v>0</v>
      </c>
      <c r="J216" s="267">
        <v>297.69348000000002</v>
      </c>
      <c r="K216" s="82">
        <v>0</v>
      </c>
      <c r="L216" s="81">
        <v>297.69348000000002</v>
      </c>
      <c r="M216" s="269">
        <v>0</v>
      </c>
      <c r="N216" s="267">
        <f>J216/F216*100</f>
        <v>48.938596087456851</v>
      </c>
      <c r="O216" s="82"/>
      <c r="P216" s="81">
        <f>L216/H216*100</f>
        <v>48.938596087456851</v>
      </c>
      <c r="Q216" s="82"/>
    </row>
    <row r="217" spans="1:17" ht="34.5" customHeight="1" x14ac:dyDescent="0.25">
      <c r="A217" s="430"/>
      <c r="B217" s="430"/>
      <c r="C217" s="432"/>
      <c r="D217" s="433"/>
      <c r="E217" s="57" t="s">
        <v>243</v>
      </c>
      <c r="F217" s="266">
        <v>608.29999999999995</v>
      </c>
      <c r="G217" s="266">
        <v>0</v>
      </c>
      <c r="H217" s="266">
        <v>608.29999999999995</v>
      </c>
      <c r="I217" s="266">
        <v>0</v>
      </c>
      <c r="J217" s="266">
        <v>297.69348000000002</v>
      </c>
      <c r="K217" s="74">
        <v>0</v>
      </c>
      <c r="L217" s="74">
        <v>297.69348000000002</v>
      </c>
      <c r="M217" s="266">
        <v>0</v>
      </c>
      <c r="N217" s="274">
        <f>J217/F217*100</f>
        <v>48.938596087456851</v>
      </c>
      <c r="O217" s="74"/>
      <c r="P217" s="74">
        <f>L217/H217*100</f>
        <v>48.938596087456851</v>
      </c>
      <c r="Q217" s="74"/>
    </row>
    <row r="218" spans="1:17" x14ac:dyDescent="0.25">
      <c r="A218" s="434" t="s">
        <v>177</v>
      </c>
      <c r="B218" s="434" t="s">
        <v>268</v>
      </c>
      <c r="C218" s="439" t="s">
        <v>269</v>
      </c>
      <c r="D218" s="50" t="s">
        <v>203</v>
      </c>
      <c r="E218" s="50"/>
      <c r="F218" s="270">
        <v>0</v>
      </c>
      <c r="G218" s="270">
        <v>0</v>
      </c>
      <c r="H218" s="270">
        <v>0</v>
      </c>
      <c r="I218" s="270">
        <v>0</v>
      </c>
      <c r="J218" s="270">
        <v>0</v>
      </c>
      <c r="K218" s="73">
        <v>0</v>
      </c>
      <c r="L218" s="73">
        <v>0</v>
      </c>
      <c r="M218" s="270">
        <v>0</v>
      </c>
      <c r="N218" s="323"/>
      <c r="O218" s="73"/>
      <c r="P218" s="73"/>
      <c r="Q218" s="73"/>
    </row>
    <row r="219" spans="1:17" x14ac:dyDescent="0.25">
      <c r="A219" s="430"/>
      <c r="B219" s="430"/>
      <c r="C219" s="432"/>
      <c r="D219" s="436" t="s">
        <v>230</v>
      </c>
      <c r="E219" s="77" t="s">
        <v>233</v>
      </c>
      <c r="F219" s="271">
        <v>0</v>
      </c>
      <c r="G219" s="271">
        <v>0</v>
      </c>
      <c r="H219" s="271">
        <v>0</v>
      </c>
      <c r="I219" s="271">
        <v>0</v>
      </c>
      <c r="J219" s="271">
        <v>0</v>
      </c>
      <c r="K219" s="79">
        <v>0</v>
      </c>
      <c r="L219" s="79">
        <v>0</v>
      </c>
      <c r="M219" s="271">
        <v>0</v>
      </c>
      <c r="N219" s="271"/>
      <c r="O219" s="79"/>
      <c r="P219" s="79"/>
      <c r="Q219" s="79"/>
    </row>
    <row r="220" spans="1:17" x14ac:dyDescent="0.25">
      <c r="A220" s="430"/>
      <c r="B220" s="430"/>
      <c r="C220" s="432"/>
      <c r="D220" s="438"/>
      <c r="E220" s="50" t="s">
        <v>234</v>
      </c>
      <c r="F220" s="262">
        <v>0</v>
      </c>
      <c r="G220" s="262">
        <v>0</v>
      </c>
      <c r="H220" s="262">
        <v>0</v>
      </c>
      <c r="I220" s="262">
        <v>0</v>
      </c>
      <c r="J220" s="323">
        <v>0</v>
      </c>
      <c r="K220" s="59">
        <v>0</v>
      </c>
      <c r="L220" s="59">
        <v>0</v>
      </c>
      <c r="M220" s="323">
        <v>0</v>
      </c>
      <c r="N220" s="323"/>
      <c r="O220" s="73"/>
      <c r="P220" s="73"/>
      <c r="Q220" s="73"/>
    </row>
    <row r="221" spans="1:17" x14ac:dyDescent="0.25">
      <c r="A221" s="429" t="s">
        <v>270</v>
      </c>
      <c r="B221" s="429" t="s">
        <v>271</v>
      </c>
      <c r="C221" s="431" t="s">
        <v>272</v>
      </c>
      <c r="D221" s="53" t="s">
        <v>203</v>
      </c>
      <c r="E221" s="53"/>
      <c r="F221" s="263">
        <v>0</v>
      </c>
      <c r="G221" s="263">
        <v>0</v>
      </c>
      <c r="H221" s="263">
        <v>0</v>
      </c>
      <c r="I221" s="263">
        <v>0</v>
      </c>
      <c r="J221" s="324">
        <v>0</v>
      </c>
      <c r="K221" s="58">
        <v>0</v>
      </c>
      <c r="L221" s="58">
        <v>0</v>
      </c>
      <c r="M221" s="324">
        <v>0</v>
      </c>
      <c r="N221" s="324"/>
      <c r="O221" s="75"/>
      <c r="P221" s="75"/>
      <c r="Q221" s="75"/>
    </row>
    <row r="222" spans="1:17" x14ac:dyDescent="0.25">
      <c r="A222" s="430"/>
      <c r="B222" s="430"/>
      <c r="C222" s="432"/>
      <c r="D222" s="412" t="s">
        <v>230</v>
      </c>
      <c r="E222" s="80" t="s">
        <v>233</v>
      </c>
      <c r="F222" s="269">
        <v>0</v>
      </c>
      <c r="G222" s="269">
        <v>0</v>
      </c>
      <c r="H222" s="269">
        <v>0</v>
      </c>
      <c r="I222" s="269">
        <v>0</v>
      </c>
      <c r="J222" s="269">
        <v>0</v>
      </c>
      <c r="K222" s="82">
        <v>0</v>
      </c>
      <c r="L222" s="82">
        <v>0</v>
      </c>
      <c r="M222" s="269">
        <v>0</v>
      </c>
      <c r="N222" s="269"/>
      <c r="O222" s="82"/>
      <c r="P222" s="82"/>
      <c r="Q222" s="82"/>
    </row>
    <row r="223" spans="1:17" ht="75" customHeight="1" x14ac:dyDescent="0.25">
      <c r="A223" s="430"/>
      <c r="B223" s="430"/>
      <c r="C223" s="432"/>
      <c r="D223" s="433"/>
      <c r="E223" s="53" t="s">
        <v>234</v>
      </c>
      <c r="F223" s="263">
        <v>0</v>
      </c>
      <c r="G223" s="263">
        <v>0</v>
      </c>
      <c r="H223" s="263">
        <v>0</v>
      </c>
      <c r="I223" s="263">
        <v>0</v>
      </c>
      <c r="J223" s="324">
        <v>0</v>
      </c>
      <c r="K223" s="58">
        <v>0</v>
      </c>
      <c r="L223" s="58">
        <v>0</v>
      </c>
      <c r="M223" s="324">
        <v>0</v>
      </c>
      <c r="N223" s="324"/>
      <c r="O223" s="75"/>
      <c r="P223" s="75"/>
      <c r="Q223" s="75"/>
    </row>
    <row r="224" spans="1:17" x14ac:dyDescent="0.25">
      <c r="A224" s="429" t="s">
        <v>273</v>
      </c>
      <c r="B224" s="429" t="s">
        <v>274</v>
      </c>
      <c r="C224" s="431" t="s">
        <v>275</v>
      </c>
      <c r="D224" s="53" t="s">
        <v>203</v>
      </c>
      <c r="E224" s="53"/>
      <c r="F224" s="263">
        <v>0</v>
      </c>
      <c r="G224" s="263">
        <v>0</v>
      </c>
      <c r="H224" s="263">
        <v>0</v>
      </c>
      <c r="I224" s="263">
        <v>0</v>
      </c>
      <c r="J224" s="324">
        <v>0</v>
      </c>
      <c r="K224" s="58">
        <v>0</v>
      </c>
      <c r="L224" s="58">
        <v>0</v>
      </c>
      <c r="M224" s="324">
        <v>0</v>
      </c>
      <c r="N224" s="324"/>
      <c r="O224" s="75"/>
      <c r="P224" s="75"/>
      <c r="Q224" s="75"/>
    </row>
    <row r="225" spans="1:17" x14ac:dyDescent="0.25">
      <c r="A225" s="430"/>
      <c r="B225" s="430"/>
      <c r="C225" s="432"/>
      <c r="D225" s="412" t="s">
        <v>230</v>
      </c>
      <c r="E225" s="80" t="s">
        <v>233</v>
      </c>
      <c r="F225" s="269">
        <v>0</v>
      </c>
      <c r="G225" s="269">
        <v>0</v>
      </c>
      <c r="H225" s="269">
        <v>0</v>
      </c>
      <c r="I225" s="269">
        <v>0</v>
      </c>
      <c r="J225" s="269">
        <v>0</v>
      </c>
      <c r="K225" s="82">
        <v>0</v>
      </c>
      <c r="L225" s="82">
        <v>0</v>
      </c>
      <c r="M225" s="269">
        <v>0</v>
      </c>
      <c r="N225" s="269"/>
      <c r="O225" s="82"/>
      <c r="P225" s="82"/>
      <c r="Q225" s="82"/>
    </row>
    <row r="226" spans="1:17" ht="69" customHeight="1" x14ac:dyDescent="0.25">
      <c r="A226" s="430"/>
      <c r="B226" s="430"/>
      <c r="C226" s="432"/>
      <c r="D226" s="433"/>
      <c r="E226" s="53" t="s">
        <v>234</v>
      </c>
      <c r="F226" s="263">
        <v>0</v>
      </c>
      <c r="G226" s="263">
        <v>0</v>
      </c>
      <c r="H226" s="263">
        <v>0</v>
      </c>
      <c r="I226" s="263">
        <v>0</v>
      </c>
      <c r="J226" s="324">
        <v>0</v>
      </c>
      <c r="K226" s="58">
        <v>0</v>
      </c>
      <c r="L226" s="58">
        <v>0</v>
      </c>
      <c r="M226" s="324">
        <v>0</v>
      </c>
      <c r="N226" s="324"/>
      <c r="O226" s="75"/>
      <c r="P226" s="75"/>
      <c r="Q226" s="75"/>
    </row>
    <row r="227" spans="1:17" x14ac:dyDescent="0.25">
      <c r="A227" s="429" t="s">
        <v>276</v>
      </c>
      <c r="B227" s="429" t="s">
        <v>277</v>
      </c>
      <c r="C227" s="431" t="s">
        <v>278</v>
      </c>
      <c r="D227" s="53" t="s">
        <v>203</v>
      </c>
      <c r="E227" s="53"/>
      <c r="F227" s="263">
        <v>0</v>
      </c>
      <c r="G227" s="263">
        <v>0</v>
      </c>
      <c r="H227" s="263">
        <v>0</v>
      </c>
      <c r="I227" s="263">
        <v>0</v>
      </c>
      <c r="J227" s="324">
        <v>0</v>
      </c>
      <c r="K227" s="58">
        <v>0</v>
      </c>
      <c r="L227" s="58">
        <v>0</v>
      </c>
      <c r="M227" s="324">
        <v>0</v>
      </c>
      <c r="N227" s="324"/>
      <c r="O227" s="75"/>
      <c r="P227" s="75"/>
      <c r="Q227" s="75"/>
    </row>
    <row r="228" spans="1:17" x14ac:dyDescent="0.25">
      <c r="A228" s="430"/>
      <c r="B228" s="430"/>
      <c r="C228" s="432"/>
      <c r="D228" s="412" t="s">
        <v>230</v>
      </c>
      <c r="E228" s="80" t="s">
        <v>233</v>
      </c>
      <c r="F228" s="269">
        <v>0</v>
      </c>
      <c r="G228" s="269">
        <v>0</v>
      </c>
      <c r="H228" s="269">
        <v>0</v>
      </c>
      <c r="I228" s="269">
        <v>0</v>
      </c>
      <c r="J228" s="269">
        <v>0</v>
      </c>
      <c r="K228" s="82">
        <v>0</v>
      </c>
      <c r="L228" s="82">
        <v>0</v>
      </c>
      <c r="M228" s="269">
        <v>0</v>
      </c>
      <c r="N228" s="269"/>
      <c r="O228" s="82"/>
      <c r="P228" s="82"/>
      <c r="Q228" s="82"/>
    </row>
    <row r="229" spans="1:17" ht="87" customHeight="1" x14ac:dyDescent="0.25">
      <c r="A229" s="430"/>
      <c r="B229" s="430"/>
      <c r="C229" s="432"/>
      <c r="D229" s="433"/>
      <c r="E229" s="53" t="s">
        <v>234</v>
      </c>
      <c r="F229" s="263">
        <v>0</v>
      </c>
      <c r="G229" s="263">
        <v>0</v>
      </c>
      <c r="H229" s="263">
        <v>0</v>
      </c>
      <c r="I229" s="263">
        <v>0</v>
      </c>
      <c r="J229" s="324">
        <v>0</v>
      </c>
      <c r="K229" s="58">
        <v>0</v>
      </c>
      <c r="L229" s="58">
        <v>0</v>
      </c>
      <c r="M229" s="324">
        <v>0</v>
      </c>
      <c r="N229" s="324"/>
      <c r="O229" s="75"/>
      <c r="P229" s="75"/>
      <c r="Q229" s="75"/>
    </row>
    <row r="230" spans="1:17" x14ac:dyDescent="0.25">
      <c r="A230" s="434" t="s">
        <v>279</v>
      </c>
      <c r="B230" s="434" t="s">
        <v>280</v>
      </c>
      <c r="C230" s="439" t="s">
        <v>281</v>
      </c>
      <c r="D230" s="50" t="s">
        <v>203</v>
      </c>
      <c r="E230" s="50"/>
      <c r="F230" s="262">
        <v>0</v>
      </c>
      <c r="G230" s="262">
        <f>G231</f>
        <v>0</v>
      </c>
      <c r="H230" s="262">
        <f>H231</f>
        <v>0</v>
      </c>
      <c r="I230" s="262">
        <f>I231</f>
        <v>0</v>
      </c>
      <c r="J230" s="323">
        <v>0</v>
      </c>
      <c r="K230" s="59">
        <f>K231</f>
        <v>0</v>
      </c>
      <c r="L230" s="59">
        <f>L231</f>
        <v>0</v>
      </c>
      <c r="M230" s="323">
        <f>M231</f>
        <v>0</v>
      </c>
      <c r="N230" s="323"/>
      <c r="O230" s="73"/>
      <c r="P230" s="73"/>
      <c r="Q230" s="73"/>
    </row>
    <row r="231" spans="1:17" x14ac:dyDescent="0.25">
      <c r="A231" s="435"/>
      <c r="B231" s="430"/>
      <c r="C231" s="432"/>
      <c r="D231" s="436" t="s">
        <v>230</v>
      </c>
      <c r="E231" s="77" t="s">
        <v>233</v>
      </c>
      <c r="F231" s="271">
        <v>0</v>
      </c>
      <c r="G231" s="271">
        <f t="shared" ref="G231:H231" si="116">G234+G237</f>
        <v>0</v>
      </c>
      <c r="H231" s="271">
        <f t="shared" si="116"/>
        <v>0</v>
      </c>
      <c r="I231" s="271">
        <v>0</v>
      </c>
      <c r="J231" s="271">
        <v>0</v>
      </c>
      <c r="K231" s="79">
        <f t="shared" ref="K231:L231" si="117">K234+K237</f>
        <v>0</v>
      </c>
      <c r="L231" s="79">
        <f t="shared" si="117"/>
        <v>0</v>
      </c>
      <c r="M231" s="271">
        <v>0</v>
      </c>
      <c r="N231" s="271"/>
      <c r="O231" s="79"/>
      <c r="P231" s="79"/>
      <c r="Q231" s="79"/>
    </row>
    <row r="232" spans="1:17" ht="47.25" customHeight="1" x14ac:dyDescent="0.25">
      <c r="A232" s="435"/>
      <c r="B232" s="430"/>
      <c r="C232" s="432"/>
      <c r="D232" s="438"/>
      <c r="E232" s="52" t="s">
        <v>234</v>
      </c>
      <c r="F232" s="262">
        <f>0</f>
        <v>0</v>
      </c>
      <c r="G232" s="262">
        <f t="shared" ref="G232:H232" si="118">G238</f>
        <v>0</v>
      </c>
      <c r="H232" s="262">
        <f t="shared" si="118"/>
        <v>0</v>
      </c>
      <c r="I232" s="262">
        <v>0</v>
      </c>
      <c r="J232" s="323">
        <f>0</f>
        <v>0</v>
      </c>
      <c r="K232" s="59">
        <f t="shared" ref="K232:L232" si="119">K238</f>
        <v>0</v>
      </c>
      <c r="L232" s="59">
        <f t="shared" si="119"/>
        <v>0</v>
      </c>
      <c r="M232" s="323">
        <v>0</v>
      </c>
      <c r="N232" s="323"/>
      <c r="O232" s="73"/>
      <c r="P232" s="73"/>
      <c r="Q232" s="73"/>
    </row>
    <row r="233" spans="1:17" x14ac:dyDescent="0.25">
      <c r="A233" s="429" t="s">
        <v>282</v>
      </c>
      <c r="B233" s="429" t="s">
        <v>283</v>
      </c>
      <c r="C233" s="431" t="s">
        <v>284</v>
      </c>
      <c r="D233" s="53" t="s">
        <v>203</v>
      </c>
      <c r="E233" s="53"/>
      <c r="F233" s="263">
        <v>0</v>
      </c>
      <c r="G233" s="263">
        <v>0</v>
      </c>
      <c r="H233" s="263">
        <v>0</v>
      </c>
      <c r="I233" s="263">
        <v>0</v>
      </c>
      <c r="J233" s="324">
        <v>0</v>
      </c>
      <c r="K233" s="58">
        <v>0</v>
      </c>
      <c r="L233" s="58">
        <v>0</v>
      </c>
      <c r="M233" s="324">
        <v>0</v>
      </c>
      <c r="N233" s="324"/>
      <c r="O233" s="75"/>
      <c r="P233" s="75"/>
      <c r="Q233" s="75"/>
    </row>
    <row r="234" spans="1:17" x14ac:dyDescent="0.25">
      <c r="A234" s="430"/>
      <c r="B234" s="430"/>
      <c r="C234" s="432"/>
      <c r="D234" s="412" t="s">
        <v>230</v>
      </c>
      <c r="E234" s="80" t="s">
        <v>233</v>
      </c>
      <c r="F234" s="269">
        <v>0</v>
      </c>
      <c r="G234" s="269">
        <v>0</v>
      </c>
      <c r="H234" s="269">
        <v>0</v>
      </c>
      <c r="I234" s="269">
        <v>0</v>
      </c>
      <c r="J234" s="269">
        <v>0</v>
      </c>
      <c r="K234" s="82">
        <v>0</v>
      </c>
      <c r="L234" s="82">
        <v>0</v>
      </c>
      <c r="M234" s="269">
        <v>0</v>
      </c>
      <c r="N234" s="269"/>
      <c r="O234" s="82"/>
      <c r="P234" s="82"/>
      <c r="Q234" s="82"/>
    </row>
    <row r="235" spans="1:17" ht="25.5" customHeight="1" x14ac:dyDescent="0.25">
      <c r="A235" s="430"/>
      <c r="B235" s="430"/>
      <c r="C235" s="432"/>
      <c r="D235" s="433"/>
      <c r="E235" s="53" t="s">
        <v>234</v>
      </c>
      <c r="F235" s="263">
        <v>0</v>
      </c>
      <c r="G235" s="263">
        <v>0</v>
      </c>
      <c r="H235" s="263">
        <v>0</v>
      </c>
      <c r="I235" s="263">
        <v>0</v>
      </c>
      <c r="J235" s="324">
        <v>0</v>
      </c>
      <c r="K235" s="58">
        <v>0</v>
      </c>
      <c r="L235" s="58">
        <v>0</v>
      </c>
      <c r="M235" s="324">
        <v>0</v>
      </c>
      <c r="N235" s="324"/>
      <c r="O235" s="75"/>
      <c r="P235" s="75"/>
      <c r="Q235" s="75"/>
    </row>
    <row r="236" spans="1:17" x14ac:dyDescent="0.25">
      <c r="A236" s="429" t="s">
        <v>285</v>
      </c>
      <c r="B236" s="429" t="s">
        <v>286</v>
      </c>
      <c r="C236" s="431" t="s">
        <v>287</v>
      </c>
      <c r="D236" s="53" t="s">
        <v>203</v>
      </c>
      <c r="E236" s="53"/>
      <c r="F236" s="263">
        <v>0</v>
      </c>
      <c r="G236" s="263">
        <f t="shared" ref="G236:H237" si="120">G237</f>
        <v>0</v>
      </c>
      <c r="H236" s="263">
        <f t="shared" si="120"/>
        <v>0</v>
      </c>
      <c r="I236" s="263">
        <v>0</v>
      </c>
      <c r="J236" s="324">
        <v>0</v>
      </c>
      <c r="K236" s="58">
        <f t="shared" ref="K236:L237" si="121">K237</f>
        <v>0</v>
      </c>
      <c r="L236" s="58">
        <f t="shared" si="121"/>
        <v>0</v>
      </c>
      <c r="M236" s="324">
        <v>0</v>
      </c>
      <c r="N236" s="324"/>
      <c r="O236" s="75"/>
      <c r="P236" s="75"/>
      <c r="Q236" s="75"/>
    </row>
    <row r="237" spans="1:17" x14ac:dyDescent="0.25">
      <c r="A237" s="430"/>
      <c r="B237" s="430"/>
      <c r="C237" s="432"/>
      <c r="D237" s="412" t="s">
        <v>230</v>
      </c>
      <c r="E237" s="80" t="s">
        <v>233</v>
      </c>
      <c r="F237" s="269">
        <v>0</v>
      </c>
      <c r="G237" s="269">
        <f>G238</f>
        <v>0</v>
      </c>
      <c r="H237" s="269">
        <f t="shared" si="120"/>
        <v>0</v>
      </c>
      <c r="I237" s="269">
        <v>0</v>
      </c>
      <c r="J237" s="269">
        <v>0</v>
      </c>
      <c r="K237" s="82">
        <f>K238</f>
        <v>0</v>
      </c>
      <c r="L237" s="82">
        <f t="shared" si="121"/>
        <v>0</v>
      </c>
      <c r="M237" s="269">
        <v>0</v>
      </c>
      <c r="N237" s="269"/>
      <c r="O237" s="82"/>
      <c r="P237" s="82"/>
      <c r="Q237" s="82"/>
    </row>
    <row r="238" spans="1:17" ht="54.75" customHeight="1" x14ac:dyDescent="0.25">
      <c r="A238" s="430"/>
      <c r="B238" s="430"/>
      <c r="C238" s="432"/>
      <c r="D238" s="433"/>
      <c r="E238" s="57" t="s">
        <v>234</v>
      </c>
      <c r="F238" s="263">
        <v>0</v>
      </c>
      <c r="G238" s="263">
        <v>0</v>
      </c>
      <c r="H238" s="263">
        <v>0</v>
      </c>
      <c r="I238" s="263">
        <v>0</v>
      </c>
      <c r="J238" s="324">
        <v>0</v>
      </c>
      <c r="K238" s="58">
        <v>0</v>
      </c>
      <c r="L238" s="58">
        <v>0</v>
      </c>
      <c r="M238" s="324">
        <v>0</v>
      </c>
      <c r="N238" s="324"/>
      <c r="O238" s="75"/>
      <c r="P238" s="75"/>
      <c r="Q238" s="75"/>
    </row>
    <row r="239" spans="1:17" x14ac:dyDescent="0.25">
      <c r="A239" s="429" t="s">
        <v>288</v>
      </c>
      <c r="B239" s="429" t="s">
        <v>289</v>
      </c>
      <c r="C239" s="431" t="s">
        <v>290</v>
      </c>
      <c r="D239" s="53" t="s">
        <v>203</v>
      </c>
      <c r="E239" s="53"/>
      <c r="F239" s="263">
        <f>F240</f>
        <v>0</v>
      </c>
      <c r="G239" s="263">
        <f>G240</f>
        <v>0</v>
      </c>
      <c r="H239" s="263">
        <v>0</v>
      </c>
      <c r="I239" s="263">
        <f>I240</f>
        <v>0</v>
      </c>
      <c r="J239" s="324">
        <f>J240</f>
        <v>0</v>
      </c>
      <c r="K239" s="58">
        <f>K240</f>
        <v>0</v>
      </c>
      <c r="L239" s="58">
        <v>0</v>
      </c>
      <c r="M239" s="324">
        <f>M240</f>
        <v>0</v>
      </c>
      <c r="N239" s="324"/>
      <c r="O239" s="75"/>
      <c r="P239" s="75"/>
      <c r="Q239" s="75"/>
    </row>
    <row r="240" spans="1:17" x14ac:dyDescent="0.25">
      <c r="A240" s="435"/>
      <c r="B240" s="430"/>
      <c r="C240" s="432"/>
      <c r="D240" s="412" t="s">
        <v>230</v>
      </c>
      <c r="E240" s="80" t="s">
        <v>233</v>
      </c>
      <c r="F240" s="269">
        <v>0</v>
      </c>
      <c r="G240" s="269">
        <f t="shared" ref="G240:I241" si="122">G243</f>
        <v>0</v>
      </c>
      <c r="H240" s="269">
        <v>0</v>
      </c>
      <c r="I240" s="269">
        <v>0</v>
      </c>
      <c r="J240" s="269">
        <v>0</v>
      </c>
      <c r="K240" s="82">
        <f t="shared" ref="K240:K241" si="123">K243</f>
        <v>0</v>
      </c>
      <c r="L240" s="82">
        <v>0</v>
      </c>
      <c r="M240" s="269">
        <v>0</v>
      </c>
      <c r="N240" s="269"/>
      <c r="O240" s="82"/>
      <c r="P240" s="82"/>
      <c r="Q240" s="82"/>
    </row>
    <row r="241" spans="1:17" ht="41.25" customHeight="1" x14ac:dyDescent="0.25">
      <c r="A241" s="435"/>
      <c r="B241" s="430"/>
      <c r="C241" s="432"/>
      <c r="D241" s="437"/>
      <c r="E241" s="57" t="s">
        <v>234</v>
      </c>
      <c r="F241" s="263">
        <v>0</v>
      </c>
      <c r="G241" s="263">
        <f t="shared" si="122"/>
        <v>0</v>
      </c>
      <c r="H241" s="263">
        <v>0</v>
      </c>
      <c r="I241" s="263">
        <f t="shared" si="122"/>
        <v>0</v>
      </c>
      <c r="J241" s="324">
        <v>0</v>
      </c>
      <c r="K241" s="58">
        <f t="shared" si="123"/>
        <v>0</v>
      </c>
      <c r="L241" s="58">
        <v>0</v>
      </c>
      <c r="M241" s="324">
        <f t="shared" ref="M241" si="124">M244</f>
        <v>0</v>
      </c>
      <c r="N241" s="324"/>
      <c r="O241" s="75"/>
      <c r="P241" s="75"/>
      <c r="Q241" s="75"/>
    </row>
    <row r="242" spans="1:17" x14ac:dyDescent="0.25">
      <c r="A242" s="429" t="s">
        <v>291</v>
      </c>
      <c r="B242" s="429" t="s">
        <v>292</v>
      </c>
      <c r="C242" s="431" t="s">
        <v>293</v>
      </c>
      <c r="D242" s="53" t="s">
        <v>203</v>
      </c>
      <c r="E242" s="53"/>
      <c r="F242" s="263">
        <f>F243</f>
        <v>0</v>
      </c>
      <c r="G242" s="263">
        <f>G243</f>
        <v>0</v>
      </c>
      <c r="H242" s="263">
        <v>0</v>
      </c>
      <c r="I242" s="263">
        <f>I243</f>
        <v>0</v>
      </c>
      <c r="J242" s="324">
        <f>J243</f>
        <v>0</v>
      </c>
      <c r="K242" s="58">
        <f>K243</f>
        <v>0</v>
      </c>
      <c r="L242" s="58">
        <v>0</v>
      </c>
      <c r="M242" s="324">
        <f>M243</f>
        <v>0</v>
      </c>
      <c r="N242" s="324"/>
      <c r="O242" s="75"/>
      <c r="P242" s="75"/>
      <c r="Q242" s="75"/>
    </row>
    <row r="243" spans="1:17" x14ac:dyDescent="0.25">
      <c r="A243" s="430"/>
      <c r="B243" s="430"/>
      <c r="C243" s="432"/>
      <c r="D243" s="412" t="s">
        <v>230</v>
      </c>
      <c r="E243" s="80" t="s">
        <v>233</v>
      </c>
      <c r="F243" s="269">
        <v>0</v>
      </c>
      <c r="G243" s="269">
        <v>0</v>
      </c>
      <c r="H243" s="269">
        <v>0</v>
      </c>
      <c r="I243" s="269">
        <v>0</v>
      </c>
      <c r="J243" s="269">
        <v>0</v>
      </c>
      <c r="K243" s="82">
        <v>0</v>
      </c>
      <c r="L243" s="82">
        <v>0</v>
      </c>
      <c r="M243" s="269">
        <v>0</v>
      </c>
      <c r="N243" s="269"/>
      <c r="O243" s="82"/>
      <c r="P243" s="82"/>
      <c r="Q243" s="82"/>
    </row>
    <row r="244" spans="1:17" ht="37.5" customHeight="1" x14ac:dyDescent="0.25">
      <c r="A244" s="430"/>
      <c r="B244" s="430"/>
      <c r="C244" s="432"/>
      <c r="D244" s="437"/>
      <c r="E244" s="57" t="s">
        <v>234</v>
      </c>
      <c r="F244" s="263">
        <v>0</v>
      </c>
      <c r="G244" s="263">
        <v>0</v>
      </c>
      <c r="H244" s="263">
        <v>0</v>
      </c>
      <c r="I244" s="263">
        <v>0</v>
      </c>
      <c r="J244" s="324">
        <v>0</v>
      </c>
      <c r="K244" s="58">
        <v>0</v>
      </c>
      <c r="L244" s="58">
        <v>0</v>
      </c>
      <c r="M244" s="324">
        <v>0</v>
      </c>
      <c r="N244" s="324"/>
      <c r="O244" s="75"/>
      <c r="P244" s="75"/>
      <c r="Q244" s="75"/>
    </row>
    <row r="245" spans="1:17" x14ac:dyDescent="0.25">
      <c r="A245" s="434" t="s">
        <v>294</v>
      </c>
      <c r="B245" s="434" t="s">
        <v>295</v>
      </c>
      <c r="C245" s="439" t="s">
        <v>296</v>
      </c>
      <c r="D245" s="53" t="s">
        <v>203</v>
      </c>
      <c r="E245" s="53"/>
      <c r="F245" s="262">
        <v>0</v>
      </c>
      <c r="G245" s="262">
        <v>0</v>
      </c>
      <c r="H245" s="262">
        <v>0</v>
      </c>
      <c r="I245" s="262">
        <v>0</v>
      </c>
      <c r="J245" s="323">
        <v>0</v>
      </c>
      <c r="K245" s="59">
        <v>0</v>
      </c>
      <c r="L245" s="59">
        <v>0</v>
      </c>
      <c r="M245" s="323">
        <v>0</v>
      </c>
      <c r="N245" s="324"/>
      <c r="O245" s="75"/>
      <c r="P245" s="75"/>
      <c r="Q245" s="75"/>
    </row>
    <row r="246" spans="1:17" x14ac:dyDescent="0.25">
      <c r="A246" s="444"/>
      <c r="B246" s="444"/>
      <c r="C246" s="445"/>
      <c r="D246" s="412" t="s">
        <v>230</v>
      </c>
      <c r="E246" s="80" t="s">
        <v>233</v>
      </c>
      <c r="F246" s="271">
        <v>0</v>
      </c>
      <c r="G246" s="271">
        <v>0</v>
      </c>
      <c r="H246" s="271">
        <v>0</v>
      </c>
      <c r="I246" s="271">
        <v>0</v>
      </c>
      <c r="J246" s="271">
        <v>0</v>
      </c>
      <c r="K246" s="79">
        <v>0</v>
      </c>
      <c r="L246" s="79">
        <v>0</v>
      </c>
      <c r="M246" s="271">
        <v>0</v>
      </c>
      <c r="N246" s="269"/>
      <c r="O246" s="82"/>
      <c r="P246" s="82"/>
      <c r="Q246" s="82"/>
    </row>
    <row r="247" spans="1:17" ht="54" customHeight="1" x14ac:dyDescent="0.25">
      <c r="A247" s="492"/>
      <c r="B247" s="492"/>
      <c r="C247" s="496"/>
      <c r="D247" s="437"/>
      <c r="E247" s="53" t="s">
        <v>234</v>
      </c>
      <c r="F247" s="262">
        <v>0</v>
      </c>
      <c r="G247" s="262">
        <v>0</v>
      </c>
      <c r="H247" s="262">
        <v>0</v>
      </c>
      <c r="I247" s="262">
        <v>0</v>
      </c>
      <c r="J247" s="323">
        <v>0</v>
      </c>
      <c r="K247" s="59">
        <v>0</v>
      </c>
      <c r="L247" s="59">
        <v>0</v>
      </c>
      <c r="M247" s="323">
        <v>0</v>
      </c>
      <c r="N247" s="324"/>
      <c r="O247" s="75"/>
      <c r="P247" s="75"/>
      <c r="Q247" s="75"/>
    </row>
    <row r="248" spans="1:17" x14ac:dyDescent="0.25">
      <c r="A248" s="429" t="s">
        <v>297</v>
      </c>
      <c r="B248" s="429" t="s">
        <v>298</v>
      </c>
      <c r="C248" s="431" t="s">
        <v>299</v>
      </c>
      <c r="D248" s="53" t="s">
        <v>203</v>
      </c>
      <c r="E248" s="53"/>
      <c r="F248" s="263">
        <v>0</v>
      </c>
      <c r="G248" s="263">
        <v>0</v>
      </c>
      <c r="H248" s="263">
        <v>0</v>
      </c>
      <c r="I248" s="263">
        <v>0</v>
      </c>
      <c r="J248" s="324">
        <v>0</v>
      </c>
      <c r="K248" s="58">
        <v>0</v>
      </c>
      <c r="L248" s="58">
        <v>0</v>
      </c>
      <c r="M248" s="324">
        <v>0</v>
      </c>
      <c r="N248" s="324"/>
      <c r="O248" s="75"/>
      <c r="P248" s="75"/>
      <c r="Q248" s="75"/>
    </row>
    <row r="249" spans="1:17" x14ac:dyDescent="0.25">
      <c r="A249" s="444"/>
      <c r="B249" s="444"/>
      <c r="C249" s="445"/>
      <c r="D249" s="412" t="s">
        <v>230</v>
      </c>
      <c r="E249" s="80" t="s">
        <v>233</v>
      </c>
      <c r="F249" s="269">
        <v>0</v>
      </c>
      <c r="G249" s="269">
        <v>0</v>
      </c>
      <c r="H249" s="269">
        <v>0</v>
      </c>
      <c r="I249" s="269">
        <v>0</v>
      </c>
      <c r="J249" s="269">
        <v>0</v>
      </c>
      <c r="K249" s="82">
        <v>0</v>
      </c>
      <c r="L249" s="82">
        <v>0</v>
      </c>
      <c r="M249" s="269">
        <v>0</v>
      </c>
      <c r="N249" s="269"/>
      <c r="O249" s="82"/>
      <c r="P249" s="82"/>
      <c r="Q249" s="82"/>
    </row>
    <row r="250" spans="1:17" ht="76.5" customHeight="1" x14ac:dyDescent="0.25">
      <c r="A250" s="492"/>
      <c r="B250" s="492"/>
      <c r="C250" s="496"/>
      <c r="D250" s="437"/>
      <c r="E250" s="53" t="s">
        <v>234</v>
      </c>
      <c r="F250" s="263">
        <v>0</v>
      </c>
      <c r="G250" s="263">
        <v>0</v>
      </c>
      <c r="H250" s="263">
        <v>0</v>
      </c>
      <c r="I250" s="263">
        <v>0</v>
      </c>
      <c r="J250" s="324">
        <v>0</v>
      </c>
      <c r="K250" s="58">
        <v>0</v>
      </c>
      <c r="L250" s="58">
        <v>0</v>
      </c>
      <c r="M250" s="324">
        <v>0</v>
      </c>
      <c r="N250" s="324"/>
      <c r="O250" s="75"/>
      <c r="P250" s="75"/>
      <c r="Q250" s="75"/>
    </row>
    <row r="251" spans="1:17" x14ac:dyDescent="0.25">
      <c r="A251" s="429" t="s">
        <v>300</v>
      </c>
      <c r="B251" s="429" t="s">
        <v>301</v>
      </c>
      <c r="C251" s="431" t="s">
        <v>302</v>
      </c>
      <c r="D251" s="53" t="s">
        <v>203</v>
      </c>
      <c r="E251" s="53"/>
      <c r="F251" s="263">
        <f t="shared" ref="F251:M251" si="125">F252</f>
        <v>0</v>
      </c>
      <c r="G251" s="263">
        <f t="shared" si="125"/>
        <v>0</v>
      </c>
      <c r="H251" s="263">
        <f t="shared" si="125"/>
        <v>0</v>
      </c>
      <c r="I251" s="263">
        <f t="shared" si="125"/>
        <v>0</v>
      </c>
      <c r="J251" s="324">
        <f t="shared" si="125"/>
        <v>0</v>
      </c>
      <c r="K251" s="58">
        <f t="shared" si="125"/>
        <v>0</v>
      </c>
      <c r="L251" s="58">
        <f t="shared" si="125"/>
        <v>0</v>
      </c>
      <c r="M251" s="324">
        <f t="shared" si="125"/>
        <v>0</v>
      </c>
      <c r="N251" s="324"/>
      <c r="O251" s="75"/>
      <c r="P251" s="75"/>
      <c r="Q251" s="75"/>
    </row>
    <row r="252" spans="1:17" x14ac:dyDescent="0.25">
      <c r="A252" s="494"/>
      <c r="B252" s="494"/>
      <c r="C252" s="497"/>
      <c r="D252" s="412" t="s">
        <v>230</v>
      </c>
      <c r="E252" s="80" t="s">
        <v>233</v>
      </c>
      <c r="F252" s="269">
        <v>0</v>
      </c>
      <c r="G252" s="269">
        <v>0</v>
      </c>
      <c r="H252" s="269">
        <v>0</v>
      </c>
      <c r="I252" s="269">
        <v>0</v>
      </c>
      <c r="J252" s="269">
        <v>0</v>
      </c>
      <c r="K252" s="82">
        <v>0</v>
      </c>
      <c r="L252" s="82">
        <v>0</v>
      </c>
      <c r="M252" s="269">
        <v>0</v>
      </c>
      <c r="N252" s="269"/>
      <c r="O252" s="82"/>
      <c r="P252" s="82"/>
      <c r="Q252" s="82"/>
    </row>
    <row r="253" spans="1:17" ht="75" customHeight="1" x14ac:dyDescent="0.25">
      <c r="A253" s="494"/>
      <c r="B253" s="494"/>
      <c r="C253" s="497"/>
      <c r="D253" s="437"/>
      <c r="E253" s="57" t="s">
        <v>234</v>
      </c>
      <c r="F253" s="263">
        <v>0</v>
      </c>
      <c r="G253" s="263">
        <v>0</v>
      </c>
      <c r="H253" s="263">
        <v>0</v>
      </c>
      <c r="I253" s="263">
        <v>0</v>
      </c>
      <c r="J253" s="324">
        <v>0</v>
      </c>
      <c r="K253" s="58">
        <v>0</v>
      </c>
      <c r="L253" s="58">
        <v>0</v>
      </c>
      <c r="M253" s="324">
        <v>0</v>
      </c>
      <c r="N253" s="324"/>
      <c r="O253" s="75"/>
      <c r="P253" s="75"/>
      <c r="Q253" s="75"/>
    </row>
    <row r="254" spans="1:17" x14ac:dyDescent="0.25">
      <c r="A254" s="429" t="s">
        <v>303</v>
      </c>
      <c r="B254" s="429" t="s">
        <v>304</v>
      </c>
      <c r="C254" s="431" t="s">
        <v>305</v>
      </c>
      <c r="D254" s="53" t="s">
        <v>203</v>
      </c>
      <c r="E254" s="53"/>
      <c r="F254" s="263">
        <f>F255</f>
        <v>0</v>
      </c>
      <c r="G254" s="263">
        <v>0</v>
      </c>
      <c r="H254" s="263">
        <f t="shared" ref="H254:I254" si="126">H255</f>
        <v>0</v>
      </c>
      <c r="I254" s="263">
        <f t="shared" si="126"/>
        <v>0</v>
      </c>
      <c r="J254" s="324">
        <f>J255</f>
        <v>0</v>
      </c>
      <c r="K254" s="58">
        <v>0</v>
      </c>
      <c r="L254" s="58">
        <f t="shared" ref="L254:M254" si="127">L255</f>
        <v>0</v>
      </c>
      <c r="M254" s="324">
        <f t="shared" si="127"/>
        <v>0</v>
      </c>
      <c r="N254" s="324"/>
      <c r="O254" s="75"/>
      <c r="P254" s="75"/>
      <c r="Q254" s="75"/>
    </row>
    <row r="255" spans="1:17" x14ac:dyDescent="0.25">
      <c r="A255" s="430"/>
      <c r="B255" s="430"/>
      <c r="C255" s="432"/>
      <c r="D255" s="412" t="s">
        <v>230</v>
      </c>
      <c r="E255" s="80" t="s">
        <v>233</v>
      </c>
      <c r="F255" s="269">
        <v>0</v>
      </c>
      <c r="G255" s="269">
        <v>0</v>
      </c>
      <c r="H255" s="269">
        <v>0</v>
      </c>
      <c r="I255" s="269">
        <v>0</v>
      </c>
      <c r="J255" s="269">
        <v>0</v>
      </c>
      <c r="K255" s="82">
        <v>0</v>
      </c>
      <c r="L255" s="82">
        <v>0</v>
      </c>
      <c r="M255" s="269">
        <v>0</v>
      </c>
      <c r="N255" s="269"/>
      <c r="O255" s="82"/>
      <c r="P255" s="82"/>
      <c r="Q255" s="82"/>
    </row>
    <row r="256" spans="1:17" ht="135" customHeight="1" x14ac:dyDescent="0.25">
      <c r="A256" s="430"/>
      <c r="B256" s="430"/>
      <c r="C256" s="432"/>
      <c r="D256" s="433"/>
      <c r="E256" s="57" t="s">
        <v>234</v>
      </c>
      <c r="F256" s="263">
        <v>0</v>
      </c>
      <c r="G256" s="263">
        <v>0</v>
      </c>
      <c r="H256" s="263">
        <v>0</v>
      </c>
      <c r="I256" s="263">
        <v>0</v>
      </c>
      <c r="J256" s="324">
        <v>0</v>
      </c>
      <c r="K256" s="58">
        <v>0</v>
      </c>
      <c r="L256" s="58">
        <v>0</v>
      </c>
      <c r="M256" s="324">
        <v>0</v>
      </c>
      <c r="N256" s="324"/>
      <c r="O256" s="75"/>
      <c r="P256" s="75"/>
      <c r="Q256" s="75"/>
    </row>
    <row r="257" spans="1:17" x14ac:dyDescent="0.25">
      <c r="A257" s="429" t="s">
        <v>306</v>
      </c>
      <c r="B257" s="429" t="s">
        <v>307</v>
      </c>
      <c r="C257" s="431" t="s">
        <v>308</v>
      </c>
      <c r="D257" s="53" t="s">
        <v>203</v>
      </c>
      <c r="E257" s="53"/>
      <c r="F257" s="263">
        <f t="shared" ref="F257:M257" si="128">F258</f>
        <v>0</v>
      </c>
      <c r="G257" s="263">
        <f t="shared" si="128"/>
        <v>0</v>
      </c>
      <c r="H257" s="263">
        <f t="shared" si="128"/>
        <v>0</v>
      </c>
      <c r="I257" s="263">
        <f t="shared" si="128"/>
        <v>0</v>
      </c>
      <c r="J257" s="324">
        <f t="shared" si="128"/>
        <v>0</v>
      </c>
      <c r="K257" s="58">
        <f t="shared" si="128"/>
        <v>0</v>
      </c>
      <c r="L257" s="58">
        <f t="shared" si="128"/>
        <v>0</v>
      </c>
      <c r="M257" s="324">
        <f t="shared" si="128"/>
        <v>0</v>
      </c>
      <c r="N257" s="324"/>
      <c r="O257" s="75"/>
      <c r="P257" s="75"/>
      <c r="Q257" s="75"/>
    </row>
    <row r="258" spans="1:17" x14ac:dyDescent="0.25">
      <c r="A258" s="435"/>
      <c r="B258" s="435"/>
      <c r="C258" s="440"/>
      <c r="D258" s="412" t="s">
        <v>230</v>
      </c>
      <c r="E258" s="80" t="s">
        <v>233</v>
      </c>
      <c r="F258" s="269">
        <v>0</v>
      </c>
      <c r="G258" s="269">
        <v>0</v>
      </c>
      <c r="H258" s="269">
        <v>0</v>
      </c>
      <c r="I258" s="269">
        <v>0</v>
      </c>
      <c r="J258" s="269">
        <v>0</v>
      </c>
      <c r="K258" s="82">
        <v>0</v>
      </c>
      <c r="L258" s="82">
        <v>0</v>
      </c>
      <c r="M258" s="269">
        <v>0</v>
      </c>
      <c r="N258" s="269"/>
      <c r="O258" s="82"/>
      <c r="P258" s="82"/>
      <c r="Q258" s="82"/>
    </row>
    <row r="259" spans="1:17" ht="73.5" customHeight="1" x14ac:dyDescent="0.25">
      <c r="A259" s="435"/>
      <c r="B259" s="435"/>
      <c r="C259" s="440"/>
      <c r="D259" s="437"/>
      <c r="E259" s="57" t="s">
        <v>234</v>
      </c>
      <c r="F259" s="263">
        <v>0</v>
      </c>
      <c r="G259" s="263">
        <f t="shared" ref="G259:H259" si="129">G262</f>
        <v>0</v>
      </c>
      <c r="H259" s="263">
        <f t="shared" si="129"/>
        <v>0</v>
      </c>
      <c r="I259" s="263">
        <v>0</v>
      </c>
      <c r="J259" s="324">
        <v>0</v>
      </c>
      <c r="K259" s="58">
        <f t="shared" ref="K259:L259" si="130">K262</f>
        <v>0</v>
      </c>
      <c r="L259" s="58">
        <f t="shared" si="130"/>
        <v>0</v>
      </c>
      <c r="M259" s="324">
        <v>0</v>
      </c>
      <c r="N259" s="324"/>
      <c r="O259" s="75"/>
      <c r="P259" s="75"/>
      <c r="Q259" s="75"/>
    </row>
    <row r="260" spans="1:17" x14ac:dyDescent="0.25">
      <c r="A260" s="434" t="s">
        <v>309</v>
      </c>
      <c r="B260" s="434" t="s">
        <v>310</v>
      </c>
      <c r="C260" s="439" t="s">
        <v>311</v>
      </c>
      <c r="D260" s="50" t="s">
        <v>203</v>
      </c>
      <c r="E260" s="50"/>
      <c r="F260" s="270">
        <f>F261</f>
        <v>2718</v>
      </c>
      <c r="G260" s="270">
        <f t="shared" ref="G260:I261" si="131">G261</f>
        <v>0</v>
      </c>
      <c r="H260" s="270">
        <f t="shared" si="131"/>
        <v>0</v>
      </c>
      <c r="I260" s="270">
        <f t="shared" si="131"/>
        <v>2718</v>
      </c>
      <c r="J260" s="270">
        <f>J261</f>
        <v>2718</v>
      </c>
      <c r="K260" s="73">
        <f t="shared" ref="K260:M261" si="132">K261</f>
        <v>0</v>
      </c>
      <c r="L260" s="73">
        <f t="shared" si="132"/>
        <v>0</v>
      </c>
      <c r="M260" s="270">
        <f t="shared" si="132"/>
        <v>2718</v>
      </c>
      <c r="N260" s="323">
        <f t="shared" ref="N260:N265" si="133">J260/F260*100</f>
        <v>100</v>
      </c>
      <c r="O260" s="73"/>
      <c r="P260" s="73"/>
      <c r="Q260" s="73">
        <f t="shared" ref="Q260:Q265" si="134">M260/I260*100</f>
        <v>100</v>
      </c>
    </row>
    <row r="261" spans="1:17" x14ac:dyDescent="0.25">
      <c r="A261" s="435"/>
      <c r="B261" s="430"/>
      <c r="C261" s="432"/>
      <c r="D261" s="436" t="s">
        <v>230</v>
      </c>
      <c r="E261" s="77" t="s">
        <v>233</v>
      </c>
      <c r="F261" s="271">
        <f>F262</f>
        <v>2718</v>
      </c>
      <c r="G261" s="271">
        <f t="shared" si="131"/>
        <v>0</v>
      </c>
      <c r="H261" s="271">
        <f t="shared" si="131"/>
        <v>0</v>
      </c>
      <c r="I261" s="271">
        <f t="shared" si="131"/>
        <v>2718</v>
      </c>
      <c r="J261" s="271">
        <f>J262</f>
        <v>2718</v>
      </c>
      <c r="K261" s="79">
        <f t="shared" si="132"/>
        <v>0</v>
      </c>
      <c r="L261" s="79">
        <f t="shared" si="132"/>
        <v>0</v>
      </c>
      <c r="M261" s="271">
        <f t="shared" si="132"/>
        <v>2718</v>
      </c>
      <c r="N261" s="271">
        <f t="shared" si="133"/>
        <v>100</v>
      </c>
      <c r="O261" s="79"/>
      <c r="P261" s="79"/>
      <c r="Q261" s="79">
        <f t="shared" si="134"/>
        <v>100</v>
      </c>
    </row>
    <row r="262" spans="1:17" ht="30" customHeight="1" x14ac:dyDescent="0.25">
      <c r="A262" s="435"/>
      <c r="B262" s="430"/>
      <c r="C262" s="432"/>
      <c r="D262" s="437"/>
      <c r="E262" s="52" t="s">
        <v>312</v>
      </c>
      <c r="F262" s="264">
        <v>2718</v>
      </c>
      <c r="G262" s="264">
        <f t="shared" ref="G262:H262" si="135">G265</f>
        <v>0</v>
      </c>
      <c r="H262" s="264">
        <f t="shared" si="135"/>
        <v>0</v>
      </c>
      <c r="I262" s="264">
        <v>2718</v>
      </c>
      <c r="J262" s="264">
        <v>2718</v>
      </c>
      <c r="K262" s="72">
        <f t="shared" ref="K262:L262" si="136">K265</f>
        <v>0</v>
      </c>
      <c r="L262" s="72">
        <f t="shared" si="136"/>
        <v>0</v>
      </c>
      <c r="M262" s="264">
        <v>2718</v>
      </c>
      <c r="N262" s="323">
        <f t="shared" si="133"/>
        <v>100</v>
      </c>
      <c r="O262" s="72"/>
      <c r="P262" s="72"/>
      <c r="Q262" s="73">
        <f t="shared" si="134"/>
        <v>100</v>
      </c>
    </row>
    <row r="263" spans="1:17" x14ac:dyDescent="0.25">
      <c r="A263" s="429" t="s">
        <v>313</v>
      </c>
      <c r="B263" s="429" t="s">
        <v>314</v>
      </c>
      <c r="C263" s="431" t="s">
        <v>315</v>
      </c>
      <c r="D263" s="53" t="s">
        <v>203</v>
      </c>
      <c r="E263" s="53"/>
      <c r="F263" s="272">
        <f>F264</f>
        <v>1812</v>
      </c>
      <c r="G263" s="272">
        <f t="shared" ref="G263:I264" si="137">G264</f>
        <v>0</v>
      </c>
      <c r="H263" s="272">
        <f t="shared" si="137"/>
        <v>0</v>
      </c>
      <c r="I263" s="272">
        <f t="shared" si="137"/>
        <v>1812</v>
      </c>
      <c r="J263" s="272">
        <f>J264</f>
        <v>1812</v>
      </c>
      <c r="K263" s="75">
        <f t="shared" ref="K263:M264" si="138">K264</f>
        <v>0</v>
      </c>
      <c r="L263" s="75">
        <f t="shared" si="138"/>
        <v>0</v>
      </c>
      <c r="M263" s="272">
        <f t="shared" si="138"/>
        <v>1812</v>
      </c>
      <c r="N263" s="324">
        <f t="shared" si="133"/>
        <v>100</v>
      </c>
      <c r="O263" s="75"/>
      <c r="P263" s="75"/>
      <c r="Q263" s="75">
        <f t="shared" si="134"/>
        <v>100</v>
      </c>
    </row>
    <row r="264" spans="1:17" x14ac:dyDescent="0.25">
      <c r="A264" s="430"/>
      <c r="B264" s="430"/>
      <c r="C264" s="432"/>
      <c r="D264" s="412" t="s">
        <v>230</v>
      </c>
      <c r="E264" s="80" t="s">
        <v>233</v>
      </c>
      <c r="F264" s="269">
        <f>F265</f>
        <v>1812</v>
      </c>
      <c r="G264" s="269">
        <f t="shared" si="137"/>
        <v>0</v>
      </c>
      <c r="H264" s="269">
        <f t="shared" si="137"/>
        <v>0</v>
      </c>
      <c r="I264" s="269">
        <f t="shared" si="137"/>
        <v>1812</v>
      </c>
      <c r="J264" s="269">
        <f>J265</f>
        <v>1812</v>
      </c>
      <c r="K264" s="82">
        <f t="shared" si="138"/>
        <v>0</v>
      </c>
      <c r="L264" s="82">
        <f t="shared" si="138"/>
        <v>0</v>
      </c>
      <c r="M264" s="269">
        <f t="shared" si="138"/>
        <v>1812</v>
      </c>
      <c r="N264" s="269">
        <f t="shared" si="133"/>
        <v>100</v>
      </c>
      <c r="O264" s="82"/>
      <c r="P264" s="82"/>
      <c r="Q264" s="82">
        <f t="shared" si="134"/>
        <v>100</v>
      </c>
    </row>
    <row r="265" spans="1:17" ht="118.5" customHeight="1" x14ac:dyDescent="0.25">
      <c r="A265" s="430"/>
      <c r="B265" s="430"/>
      <c r="C265" s="432"/>
      <c r="D265" s="437"/>
      <c r="E265" s="57" t="s">
        <v>312</v>
      </c>
      <c r="F265" s="266">
        <v>1812</v>
      </c>
      <c r="G265" s="266">
        <v>0</v>
      </c>
      <c r="H265" s="266">
        <v>0</v>
      </c>
      <c r="I265" s="266">
        <v>1812</v>
      </c>
      <c r="J265" s="266">
        <v>1812</v>
      </c>
      <c r="K265" s="74">
        <v>0</v>
      </c>
      <c r="L265" s="74">
        <v>0</v>
      </c>
      <c r="M265" s="266">
        <v>1812</v>
      </c>
      <c r="N265" s="324">
        <f t="shared" si="133"/>
        <v>100</v>
      </c>
      <c r="O265" s="74"/>
      <c r="P265" s="74"/>
      <c r="Q265" s="75">
        <f t="shared" si="134"/>
        <v>100</v>
      </c>
    </row>
    <row r="266" spans="1:17" x14ac:dyDescent="0.25">
      <c r="A266" s="434" t="s">
        <v>316</v>
      </c>
      <c r="B266" s="429" t="s">
        <v>317</v>
      </c>
      <c r="C266" s="431" t="s">
        <v>318</v>
      </c>
      <c r="D266" s="53" t="s">
        <v>203</v>
      </c>
      <c r="E266" s="53"/>
      <c r="F266" s="262">
        <v>0</v>
      </c>
      <c r="G266" s="262">
        <v>0</v>
      </c>
      <c r="H266" s="262">
        <v>0</v>
      </c>
      <c r="I266" s="262">
        <v>0</v>
      </c>
      <c r="J266" s="323">
        <v>0</v>
      </c>
      <c r="K266" s="59">
        <v>0</v>
      </c>
      <c r="L266" s="59">
        <v>0</v>
      </c>
      <c r="M266" s="323">
        <v>0</v>
      </c>
      <c r="N266" s="324"/>
      <c r="O266" s="75"/>
      <c r="P266" s="75"/>
      <c r="Q266" s="75"/>
    </row>
    <row r="267" spans="1:17" x14ac:dyDescent="0.25">
      <c r="A267" s="435"/>
      <c r="B267" s="430"/>
      <c r="C267" s="432"/>
      <c r="D267" s="412" t="s">
        <v>230</v>
      </c>
      <c r="E267" s="80" t="s">
        <v>233</v>
      </c>
      <c r="F267" s="271">
        <v>0</v>
      </c>
      <c r="G267" s="271">
        <v>0</v>
      </c>
      <c r="H267" s="271">
        <v>0</v>
      </c>
      <c r="I267" s="271">
        <v>0</v>
      </c>
      <c r="J267" s="271">
        <v>0</v>
      </c>
      <c r="K267" s="79">
        <v>0</v>
      </c>
      <c r="L267" s="79">
        <v>0</v>
      </c>
      <c r="M267" s="271">
        <v>0</v>
      </c>
      <c r="N267" s="269"/>
      <c r="O267" s="82"/>
      <c r="P267" s="82"/>
      <c r="Q267" s="82"/>
    </row>
    <row r="268" spans="1:17" ht="36" customHeight="1" x14ac:dyDescent="0.25">
      <c r="A268" s="435"/>
      <c r="B268" s="430"/>
      <c r="C268" s="432"/>
      <c r="D268" s="437"/>
      <c r="E268" s="53" t="s">
        <v>234</v>
      </c>
      <c r="F268" s="262">
        <v>0</v>
      </c>
      <c r="G268" s="262">
        <v>0</v>
      </c>
      <c r="H268" s="262">
        <v>0</v>
      </c>
      <c r="I268" s="262">
        <v>0</v>
      </c>
      <c r="J268" s="323">
        <v>0</v>
      </c>
      <c r="K268" s="59">
        <v>0</v>
      </c>
      <c r="L268" s="59">
        <v>0</v>
      </c>
      <c r="M268" s="323">
        <v>0</v>
      </c>
      <c r="N268" s="324"/>
      <c r="O268" s="75"/>
      <c r="P268" s="75"/>
      <c r="Q268" s="75"/>
    </row>
    <row r="269" spans="1:17" x14ac:dyDescent="0.25">
      <c r="A269" s="429" t="s">
        <v>319</v>
      </c>
      <c r="B269" s="429" t="s">
        <v>320</v>
      </c>
      <c r="C269" s="431" t="s">
        <v>321</v>
      </c>
      <c r="D269" s="53" t="s">
        <v>203</v>
      </c>
      <c r="E269" s="53"/>
      <c r="F269" s="263">
        <f t="shared" ref="F269:M269" si="139">F270</f>
        <v>0</v>
      </c>
      <c r="G269" s="263">
        <f t="shared" si="139"/>
        <v>0</v>
      </c>
      <c r="H269" s="263">
        <f t="shared" si="139"/>
        <v>0</v>
      </c>
      <c r="I269" s="263">
        <f t="shared" si="139"/>
        <v>0</v>
      </c>
      <c r="J269" s="324">
        <f t="shared" si="139"/>
        <v>0</v>
      </c>
      <c r="K269" s="58">
        <f t="shared" si="139"/>
        <v>0</v>
      </c>
      <c r="L269" s="58">
        <f t="shared" si="139"/>
        <v>0</v>
      </c>
      <c r="M269" s="324">
        <f t="shared" si="139"/>
        <v>0</v>
      </c>
      <c r="N269" s="324"/>
      <c r="O269" s="75"/>
      <c r="P269" s="75"/>
      <c r="Q269" s="75"/>
    </row>
    <row r="270" spans="1:17" x14ac:dyDescent="0.25">
      <c r="A270" s="430"/>
      <c r="B270" s="430"/>
      <c r="C270" s="432"/>
      <c r="D270" s="412" t="s">
        <v>230</v>
      </c>
      <c r="E270" s="80" t="s">
        <v>233</v>
      </c>
      <c r="F270" s="269">
        <v>0</v>
      </c>
      <c r="G270" s="269">
        <v>0</v>
      </c>
      <c r="H270" s="269">
        <v>0</v>
      </c>
      <c r="I270" s="269">
        <v>0</v>
      </c>
      <c r="J270" s="269">
        <v>0</v>
      </c>
      <c r="K270" s="82">
        <v>0</v>
      </c>
      <c r="L270" s="82">
        <v>0</v>
      </c>
      <c r="M270" s="269">
        <v>0</v>
      </c>
      <c r="N270" s="269"/>
      <c r="O270" s="82"/>
      <c r="P270" s="82"/>
      <c r="Q270" s="82"/>
    </row>
    <row r="271" spans="1:17" ht="60" customHeight="1" x14ac:dyDescent="0.25">
      <c r="A271" s="430"/>
      <c r="B271" s="430"/>
      <c r="C271" s="432"/>
      <c r="D271" s="437"/>
      <c r="E271" s="57" t="s">
        <v>234</v>
      </c>
      <c r="F271" s="263">
        <v>0</v>
      </c>
      <c r="G271" s="263">
        <v>0</v>
      </c>
      <c r="H271" s="263">
        <v>0</v>
      </c>
      <c r="I271" s="263">
        <v>0</v>
      </c>
      <c r="J271" s="324">
        <v>0</v>
      </c>
      <c r="K271" s="58">
        <v>0</v>
      </c>
      <c r="L271" s="58">
        <v>0</v>
      </c>
      <c r="M271" s="324">
        <v>0</v>
      </c>
      <c r="N271" s="324"/>
      <c r="O271" s="75"/>
      <c r="P271" s="75"/>
      <c r="Q271" s="75"/>
    </row>
    <row r="272" spans="1:17" x14ac:dyDescent="0.25">
      <c r="A272" s="429" t="s">
        <v>322</v>
      </c>
      <c r="B272" s="429" t="s">
        <v>323</v>
      </c>
      <c r="C272" s="431" t="s">
        <v>324</v>
      </c>
      <c r="D272" s="53" t="s">
        <v>203</v>
      </c>
      <c r="E272" s="53"/>
      <c r="F272" s="263">
        <v>0</v>
      </c>
      <c r="G272" s="263">
        <v>0</v>
      </c>
      <c r="H272" s="263">
        <v>0</v>
      </c>
      <c r="I272" s="263">
        <v>0</v>
      </c>
      <c r="J272" s="324">
        <v>0</v>
      </c>
      <c r="K272" s="58">
        <v>0</v>
      </c>
      <c r="L272" s="58">
        <v>0</v>
      </c>
      <c r="M272" s="324">
        <v>0</v>
      </c>
      <c r="N272" s="324"/>
      <c r="O272" s="75"/>
      <c r="P272" s="75"/>
      <c r="Q272" s="75"/>
    </row>
    <row r="273" spans="1:17" x14ac:dyDescent="0.25">
      <c r="A273" s="430"/>
      <c r="B273" s="430"/>
      <c r="C273" s="432"/>
      <c r="D273" s="412" t="s">
        <v>230</v>
      </c>
      <c r="E273" s="80" t="s">
        <v>233</v>
      </c>
      <c r="F273" s="269">
        <v>0</v>
      </c>
      <c r="G273" s="269">
        <v>0</v>
      </c>
      <c r="H273" s="269">
        <v>0</v>
      </c>
      <c r="I273" s="269">
        <v>0</v>
      </c>
      <c r="J273" s="269">
        <v>0</v>
      </c>
      <c r="K273" s="82">
        <v>0</v>
      </c>
      <c r="L273" s="82">
        <v>0</v>
      </c>
      <c r="M273" s="269">
        <v>0</v>
      </c>
      <c r="N273" s="269"/>
      <c r="O273" s="82"/>
      <c r="P273" s="82"/>
      <c r="Q273" s="82"/>
    </row>
    <row r="274" spans="1:17" ht="53.25" customHeight="1" x14ac:dyDescent="0.25">
      <c r="A274" s="430"/>
      <c r="B274" s="430"/>
      <c r="C274" s="432"/>
      <c r="D274" s="437"/>
      <c r="E274" s="53" t="s">
        <v>234</v>
      </c>
      <c r="F274" s="263">
        <v>0</v>
      </c>
      <c r="G274" s="263">
        <v>0</v>
      </c>
      <c r="H274" s="263">
        <v>0</v>
      </c>
      <c r="I274" s="263">
        <v>0</v>
      </c>
      <c r="J274" s="324">
        <v>0</v>
      </c>
      <c r="K274" s="58">
        <v>0</v>
      </c>
      <c r="L274" s="58">
        <v>0</v>
      </c>
      <c r="M274" s="324">
        <v>0</v>
      </c>
      <c r="N274" s="324"/>
      <c r="O274" s="75"/>
      <c r="P274" s="75"/>
      <c r="Q274" s="75"/>
    </row>
    <row r="275" spans="1:17" x14ac:dyDescent="0.25">
      <c r="A275" s="429" t="s">
        <v>325</v>
      </c>
      <c r="B275" s="429" t="s">
        <v>326</v>
      </c>
      <c r="C275" s="431" t="s">
        <v>324</v>
      </c>
      <c r="D275" s="53" t="s">
        <v>203</v>
      </c>
      <c r="E275" s="53"/>
      <c r="F275" s="263">
        <v>0</v>
      </c>
      <c r="G275" s="263">
        <v>0</v>
      </c>
      <c r="H275" s="263">
        <v>0</v>
      </c>
      <c r="I275" s="263">
        <v>0</v>
      </c>
      <c r="J275" s="324">
        <v>0</v>
      </c>
      <c r="K275" s="58">
        <v>0</v>
      </c>
      <c r="L275" s="58">
        <v>0</v>
      </c>
      <c r="M275" s="324">
        <v>0</v>
      </c>
      <c r="N275" s="324"/>
      <c r="O275" s="75"/>
      <c r="P275" s="75"/>
      <c r="Q275" s="75"/>
    </row>
    <row r="276" spans="1:17" x14ac:dyDescent="0.25">
      <c r="A276" s="430"/>
      <c r="B276" s="430"/>
      <c r="C276" s="432"/>
      <c r="D276" s="412" t="s">
        <v>230</v>
      </c>
      <c r="E276" s="80" t="s">
        <v>233</v>
      </c>
      <c r="F276" s="269">
        <v>0</v>
      </c>
      <c r="G276" s="269">
        <v>0</v>
      </c>
      <c r="H276" s="269">
        <v>0</v>
      </c>
      <c r="I276" s="269">
        <v>0</v>
      </c>
      <c r="J276" s="269">
        <v>0</v>
      </c>
      <c r="K276" s="82">
        <v>0</v>
      </c>
      <c r="L276" s="82">
        <v>0</v>
      </c>
      <c r="M276" s="269">
        <v>0</v>
      </c>
      <c r="N276" s="269"/>
      <c r="O276" s="82"/>
      <c r="P276" s="82"/>
      <c r="Q276" s="82"/>
    </row>
    <row r="277" spans="1:17" ht="45.75" customHeight="1" x14ac:dyDescent="0.25">
      <c r="A277" s="430"/>
      <c r="B277" s="430"/>
      <c r="C277" s="432"/>
      <c r="D277" s="437"/>
      <c r="E277" s="60" t="s">
        <v>234</v>
      </c>
      <c r="F277" s="263">
        <v>0</v>
      </c>
      <c r="G277" s="263">
        <v>0</v>
      </c>
      <c r="H277" s="263">
        <v>0</v>
      </c>
      <c r="I277" s="263">
        <v>0</v>
      </c>
      <c r="J277" s="324">
        <v>0</v>
      </c>
      <c r="K277" s="58">
        <v>0</v>
      </c>
      <c r="L277" s="58">
        <v>0</v>
      </c>
      <c r="M277" s="324">
        <v>0</v>
      </c>
      <c r="N277" s="324"/>
      <c r="O277" s="75"/>
      <c r="P277" s="75"/>
      <c r="Q277" s="75"/>
    </row>
    <row r="278" spans="1:17" x14ac:dyDescent="0.25">
      <c r="A278" s="429" t="s">
        <v>327</v>
      </c>
      <c r="B278" s="429" t="s">
        <v>328</v>
      </c>
      <c r="C278" s="431" t="s">
        <v>329</v>
      </c>
      <c r="D278" s="53" t="s">
        <v>203</v>
      </c>
      <c r="E278" s="60"/>
      <c r="F278" s="263">
        <v>0</v>
      </c>
      <c r="G278" s="263">
        <v>0</v>
      </c>
      <c r="H278" s="263">
        <v>0</v>
      </c>
      <c r="I278" s="263">
        <v>0</v>
      </c>
      <c r="J278" s="324">
        <v>0</v>
      </c>
      <c r="K278" s="58">
        <v>0</v>
      </c>
      <c r="L278" s="58">
        <v>0</v>
      </c>
      <c r="M278" s="324">
        <v>0</v>
      </c>
      <c r="N278" s="324"/>
      <c r="O278" s="75"/>
      <c r="P278" s="75"/>
      <c r="Q278" s="75"/>
    </row>
    <row r="279" spans="1:17" x14ac:dyDescent="0.25">
      <c r="A279" s="430"/>
      <c r="B279" s="430"/>
      <c r="C279" s="432"/>
      <c r="D279" s="412" t="s">
        <v>230</v>
      </c>
      <c r="E279" s="80" t="s">
        <v>233</v>
      </c>
      <c r="F279" s="269">
        <v>0</v>
      </c>
      <c r="G279" s="269">
        <v>0</v>
      </c>
      <c r="H279" s="269">
        <v>0</v>
      </c>
      <c r="I279" s="269">
        <v>0</v>
      </c>
      <c r="J279" s="269">
        <v>0</v>
      </c>
      <c r="K279" s="82">
        <v>0</v>
      </c>
      <c r="L279" s="82">
        <v>0</v>
      </c>
      <c r="M279" s="269">
        <v>0</v>
      </c>
      <c r="N279" s="269"/>
      <c r="O279" s="82"/>
      <c r="P279" s="82"/>
      <c r="Q279" s="82"/>
    </row>
    <row r="280" spans="1:17" ht="205.5" customHeight="1" x14ac:dyDescent="0.25">
      <c r="A280" s="430"/>
      <c r="B280" s="430"/>
      <c r="C280" s="432"/>
      <c r="D280" s="437"/>
      <c r="E280" s="60" t="s">
        <v>234</v>
      </c>
      <c r="F280" s="263">
        <v>0</v>
      </c>
      <c r="G280" s="263">
        <v>0</v>
      </c>
      <c r="H280" s="263">
        <v>0</v>
      </c>
      <c r="I280" s="263">
        <v>0</v>
      </c>
      <c r="J280" s="324">
        <v>0</v>
      </c>
      <c r="K280" s="58">
        <v>0</v>
      </c>
      <c r="L280" s="58">
        <v>0</v>
      </c>
      <c r="M280" s="324">
        <v>0</v>
      </c>
      <c r="N280" s="324"/>
      <c r="O280" s="75"/>
      <c r="P280" s="75"/>
      <c r="Q280" s="75"/>
    </row>
    <row r="281" spans="1:17" x14ac:dyDescent="0.25">
      <c r="A281" s="434" t="s">
        <v>330</v>
      </c>
      <c r="B281" s="434" t="s">
        <v>331</v>
      </c>
      <c r="C281" s="439" t="s">
        <v>332</v>
      </c>
      <c r="D281" s="50" t="s">
        <v>203</v>
      </c>
      <c r="E281" s="60"/>
      <c r="F281" s="270">
        <f>F282</f>
        <v>92862.405580000006</v>
      </c>
      <c r="G281" s="270">
        <f t="shared" ref="G281:I281" si="140">G282</f>
        <v>1959.99044</v>
      </c>
      <c r="H281" s="270">
        <f t="shared" si="140"/>
        <v>64236.553189999999</v>
      </c>
      <c r="I281" s="270">
        <f t="shared" si="140"/>
        <v>26665.861950000002</v>
      </c>
      <c r="J281" s="270">
        <f>J282</f>
        <v>52590.198510000002</v>
      </c>
      <c r="K281" s="73">
        <f t="shared" ref="K281:M281" si="141">K282</f>
        <v>1959.99044</v>
      </c>
      <c r="L281" s="73">
        <f t="shared" si="141"/>
        <v>32960.00692</v>
      </c>
      <c r="M281" s="270">
        <f t="shared" si="141"/>
        <v>17670.201150000001</v>
      </c>
      <c r="N281" s="323">
        <f>J281/F281*100</f>
        <v>56.632388727744178</v>
      </c>
      <c r="O281" s="73">
        <v>0</v>
      </c>
      <c r="P281" s="73">
        <v>0</v>
      </c>
      <c r="Q281" s="73">
        <f>M281/I281*100</f>
        <v>66.265253990786519</v>
      </c>
    </row>
    <row r="282" spans="1:17" x14ac:dyDescent="0.25">
      <c r="A282" s="430"/>
      <c r="B282" s="435"/>
      <c r="C282" s="440"/>
      <c r="D282" s="436" t="s">
        <v>230</v>
      </c>
      <c r="E282" s="77" t="s">
        <v>233</v>
      </c>
      <c r="F282" s="271">
        <f>F284+F285+F286+F287+F288+F289+F290</f>
        <v>92862.405580000006</v>
      </c>
      <c r="G282" s="271">
        <f t="shared" ref="G282:I282" si="142">G284+G285+G286+G287+G288+G289+G290</f>
        <v>1959.99044</v>
      </c>
      <c r="H282" s="271">
        <f t="shared" si="142"/>
        <v>64236.553189999999</v>
      </c>
      <c r="I282" s="271">
        <f t="shared" si="142"/>
        <v>26665.861950000002</v>
      </c>
      <c r="J282" s="271">
        <f>J284+J285+J286+J287+J288+J289+J290</f>
        <v>52590.198510000002</v>
      </c>
      <c r="K282" s="79">
        <f t="shared" ref="K282:M282" si="143">K284+K285+K286+K287+K288+K289+K290</f>
        <v>1959.99044</v>
      </c>
      <c r="L282" s="79">
        <f t="shared" si="143"/>
        <v>32960.00692</v>
      </c>
      <c r="M282" s="271">
        <f t="shared" si="143"/>
        <v>17670.201150000001</v>
      </c>
      <c r="N282" s="271">
        <f>J282/F282*100</f>
        <v>56.632388727744178</v>
      </c>
      <c r="O282" s="73">
        <v>0</v>
      </c>
      <c r="P282" s="73">
        <v>0</v>
      </c>
      <c r="Q282" s="73">
        <f>M282/I282*100</f>
        <v>66.265253990786519</v>
      </c>
    </row>
    <row r="283" spans="1:17" x14ac:dyDescent="0.25">
      <c r="A283" s="430"/>
      <c r="B283" s="435"/>
      <c r="C283" s="440"/>
      <c r="D283" s="437"/>
      <c r="E283" s="61" t="s">
        <v>333</v>
      </c>
      <c r="F283" s="270">
        <f>F284+F285+F286+F287+F288+F289+F290</f>
        <v>92862.405580000006</v>
      </c>
      <c r="G283" s="270">
        <f t="shared" ref="G283:M283" si="144">G284+G285+G286+G287+G288+G289+G290</f>
        <v>1959.99044</v>
      </c>
      <c r="H283" s="270">
        <f t="shared" si="144"/>
        <v>64236.553189999999</v>
      </c>
      <c r="I283" s="270">
        <f t="shared" si="144"/>
        <v>26665.861950000002</v>
      </c>
      <c r="J283" s="270">
        <f t="shared" si="144"/>
        <v>52590.198510000002</v>
      </c>
      <c r="K283" s="73">
        <f t="shared" si="144"/>
        <v>1959.99044</v>
      </c>
      <c r="L283" s="73">
        <f t="shared" si="144"/>
        <v>32960.00692</v>
      </c>
      <c r="M283" s="270">
        <f t="shared" si="144"/>
        <v>17670.201150000001</v>
      </c>
      <c r="N283" s="323">
        <f>J283/F283*100</f>
        <v>56.632388727744178</v>
      </c>
      <c r="O283" s="73">
        <v>0</v>
      </c>
      <c r="P283" s="73">
        <v>0</v>
      </c>
      <c r="Q283" s="73">
        <f>M283/I283*100</f>
        <v>66.265253990786519</v>
      </c>
    </row>
    <row r="284" spans="1:17" x14ac:dyDescent="0.25">
      <c r="A284" s="430"/>
      <c r="B284" s="435"/>
      <c r="C284" s="440"/>
      <c r="D284" s="437"/>
      <c r="E284" s="60" t="s">
        <v>334</v>
      </c>
      <c r="F284" s="266">
        <f>F293</f>
        <v>0</v>
      </c>
      <c r="G284" s="266">
        <f t="shared" ref="G284:M284" si="145">G293</f>
        <v>0</v>
      </c>
      <c r="H284" s="266">
        <f t="shared" si="145"/>
        <v>0</v>
      </c>
      <c r="I284" s="266">
        <f t="shared" si="145"/>
        <v>0</v>
      </c>
      <c r="J284" s="266">
        <f t="shared" si="145"/>
        <v>0</v>
      </c>
      <c r="K284" s="74">
        <f t="shared" si="145"/>
        <v>0</v>
      </c>
      <c r="L284" s="74">
        <f t="shared" si="145"/>
        <v>0</v>
      </c>
      <c r="M284" s="266">
        <f t="shared" si="145"/>
        <v>0</v>
      </c>
      <c r="N284" s="324"/>
      <c r="O284" s="75"/>
      <c r="P284" s="75"/>
      <c r="Q284" s="75"/>
    </row>
    <row r="285" spans="1:17" x14ac:dyDescent="0.25">
      <c r="A285" s="430"/>
      <c r="B285" s="430"/>
      <c r="C285" s="432"/>
      <c r="D285" s="433"/>
      <c r="E285" s="62" t="s">
        <v>335</v>
      </c>
      <c r="F285" s="272">
        <f>F299</f>
        <v>3542.9</v>
      </c>
      <c r="G285" s="272">
        <f t="shared" ref="G285:M285" si="146">G299</f>
        <v>1959.99044</v>
      </c>
      <c r="H285" s="272">
        <f t="shared" si="146"/>
        <v>40.00956</v>
      </c>
      <c r="I285" s="272">
        <f t="shared" si="146"/>
        <v>1542.9</v>
      </c>
      <c r="J285" s="266">
        <f t="shared" si="146"/>
        <v>3240.5158700000002</v>
      </c>
      <c r="K285" s="74">
        <f t="shared" si="146"/>
        <v>1959.99044</v>
      </c>
      <c r="L285" s="74">
        <f t="shared" si="146"/>
        <v>40.00956</v>
      </c>
      <c r="M285" s="266">
        <f t="shared" si="146"/>
        <v>1240.5158699999999</v>
      </c>
      <c r="N285" s="324">
        <f t="shared" ref="N285:N290" si="147">J285/F285*100</f>
        <v>91.465067317734068</v>
      </c>
      <c r="O285" s="75">
        <v>0</v>
      </c>
      <c r="P285" s="75">
        <v>0</v>
      </c>
      <c r="Q285" s="75">
        <f t="shared" ref="Q285:Q286" si="148">M285/I285*100</f>
        <v>80.401573011860776</v>
      </c>
    </row>
    <row r="286" spans="1:17" x14ac:dyDescent="0.25">
      <c r="A286" s="430"/>
      <c r="B286" s="430"/>
      <c r="C286" s="432"/>
      <c r="D286" s="433"/>
      <c r="E286" s="63">
        <v>9.2704092580384096E+19</v>
      </c>
      <c r="F286" s="272">
        <f>F306</f>
        <v>25122.961950000001</v>
      </c>
      <c r="G286" s="272">
        <f t="shared" ref="G286:M287" si="149">G306</f>
        <v>0</v>
      </c>
      <c r="H286" s="272">
        <f t="shared" si="149"/>
        <v>0</v>
      </c>
      <c r="I286" s="272">
        <f t="shared" si="149"/>
        <v>25122.961950000001</v>
      </c>
      <c r="J286" s="266">
        <f t="shared" si="149"/>
        <v>16429.685280000002</v>
      </c>
      <c r="K286" s="74">
        <f t="shared" si="149"/>
        <v>0</v>
      </c>
      <c r="L286" s="74">
        <f t="shared" si="149"/>
        <v>0</v>
      </c>
      <c r="M286" s="266">
        <f t="shared" si="149"/>
        <v>16429.685280000002</v>
      </c>
      <c r="N286" s="324">
        <f t="shared" si="147"/>
        <v>65.397086986393333</v>
      </c>
      <c r="O286" s="75">
        <v>0</v>
      </c>
      <c r="P286" s="75">
        <v>0</v>
      </c>
      <c r="Q286" s="75">
        <f t="shared" si="148"/>
        <v>65.397086986393333</v>
      </c>
    </row>
    <row r="287" spans="1:17" x14ac:dyDescent="0.25">
      <c r="A287" s="430"/>
      <c r="B287" s="430"/>
      <c r="C287" s="432"/>
      <c r="D287" s="433"/>
      <c r="E287" s="62" t="s">
        <v>336</v>
      </c>
      <c r="F287" s="266">
        <f>F307</f>
        <v>54644.5</v>
      </c>
      <c r="G287" s="266">
        <f t="shared" si="149"/>
        <v>0</v>
      </c>
      <c r="H287" s="266">
        <f t="shared" si="149"/>
        <v>54644.5</v>
      </c>
      <c r="I287" s="266">
        <f t="shared" si="149"/>
        <v>0</v>
      </c>
      <c r="J287" s="266">
        <f t="shared" si="149"/>
        <v>23455.04408</v>
      </c>
      <c r="K287" s="74">
        <f t="shared" si="149"/>
        <v>0</v>
      </c>
      <c r="L287" s="74">
        <f t="shared" si="149"/>
        <v>23455.04408</v>
      </c>
      <c r="M287" s="266">
        <f t="shared" si="149"/>
        <v>0</v>
      </c>
      <c r="N287" s="324">
        <f t="shared" si="147"/>
        <v>42.922973181198472</v>
      </c>
      <c r="O287" s="75">
        <v>0</v>
      </c>
      <c r="P287" s="75">
        <v>0</v>
      </c>
      <c r="Q287" s="75"/>
    </row>
    <row r="288" spans="1:17" x14ac:dyDescent="0.25">
      <c r="A288" s="430"/>
      <c r="B288" s="430"/>
      <c r="C288" s="432"/>
      <c r="D288" s="433"/>
      <c r="E288" s="60" t="s">
        <v>337</v>
      </c>
      <c r="F288" s="272">
        <f>F311</f>
        <v>5800</v>
      </c>
      <c r="G288" s="272">
        <f t="shared" ref="G288:M289" si="150">G311</f>
        <v>0</v>
      </c>
      <c r="H288" s="272">
        <f t="shared" si="150"/>
        <v>5800</v>
      </c>
      <c r="I288" s="272">
        <f t="shared" si="150"/>
        <v>0</v>
      </c>
      <c r="J288" s="266">
        <f t="shared" si="150"/>
        <v>5712.9096499999996</v>
      </c>
      <c r="K288" s="74">
        <f t="shared" si="150"/>
        <v>0</v>
      </c>
      <c r="L288" s="74">
        <f t="shared" si="150"/>
        <v>5712.9096499999996</v>
      </c>
      <c r="M288" s="266">
        <f t="shared" si="150"/>
        <v>0</v>
      </c>
      <c r="N288" s="324">
        <f t="shared" si="147"/>
        <v>98.498442241379308</v>
      </c>
      <c r="O288" s="75">
        <v>0</v>
      </c>
      <c r="P288" s="75">
        <v>0</v>
      </c>
      <c r="Q288" s="75"/>
    </row>
    <row r="289" spans="1:17" x14ac:dyDescent="0.25">
      <c r="A289" s="430"/>
      <c r="B289" s="430"/>
      <c r="C289" s="432"/>
      <c r="D289" s="433"/>
      <c r="E289" s="62" t="s">
        <v>338</v>
      </c>
      <c r="F289" s="273">
        <f>F312</f>
        <v>1503.6969999999999</v>
      </c>
      <c r="G289" s="273">
        <f t="shared" si="150"/>
        <v>0</v>
      </c>
      <c r="H289" s="273">
        <f t="shared" si="150"/>
        <v>1503.6969999999999</v>
      </c>
      <c r="I289" s="273">
        <f t="shared" si="150"/>
        <v>0</v>
      </c>
      <c r="J289" s="325">
        <f t="shared" si="150"/>
        <v>1503.6969999999999</v>
      </c>
      <c r="K289" s="76">
        <f t="shared" si="150"/>
        <v>0</v>
      </c>
      <c r="L289" s="76">
        <f t="shared" si="150"/>
        <v>1503.6969999999999</v>
      </c>
      <c r="M289" s="325">
        <f t="shared" si="150"/>
        <v>0</v>
      </c>
      <c r="N289" s="324">
        <f t="shared" si="147"/>
        <v>100</v>
      </c>
      <c r="O289" s="75">
        <v>0</v>
      </c>
      <c r="P289" s="75">
        <v>0</v>
      </c>
      <c r="Q289" s="75"/>
    </row>
    <row r="290" spans="1:17" x14ac:dyDescent="0.25">
      <c r="A290" s="441"/>
      <c r="B290" s="441"/>
      <c r="C290" s="442"/>
      <c r="D290" s="443"/>
      <c r="E290" s="62" t="s">
        <v>339</v>
      </c>
      <c r="F290" s="266">
        <f>F315</f>
        <v>2248.34663</v>
      </c>
      <c r="G290" s="266">
        <f t="shared" ref="G290:M290" si="151">G315</f>
        <v>0</v>
      </c>
      <c r="H290" s="266">
        <f t="shared" si="151"/>
        <v>2248.34663</v>
      </c>
      <c r="I290" s="266">
        <f t="shared" si="151"/>
        <v>0</v>
      </c>
      <c r="J290" s="266">
        <f t="shared" si="151"/>
        <v>2248.34663</v>
      </c>
      <c r="K290" s="74">
        <f t="shared" si="151"/>
        <v>0</v>
      </c>
      <c r="L290" s="74">
        <f t="shared" si="151"/>
        <v>2248.34663</v>
      </c>
      <c r="M290" s="266">
        <f t="shared" si="151"/>
        <v>0</v>
      </c>
      <c r="N290" s="324">
        <f t="shared" si="147"/>
        <v>100</v>
      </c>
      <c r="O290" s="75">
        <v>0</v>
      </c>
      <c r="P290" s="75">
        <v>0</v>
      </c>
      <c r="Q290" s="75"/>
    </row>
    <row r="291" spans="1:17" x14ac:dyDescent="0.25">
      <c r="A291" s="429" t="s">
        <v>340</v>
      </c>
      <c r="B291" s="429" t="s">
        <v>341</v>
      </c>
      <c r="C291" s="431" t="s">
        <v>342</v>
      </c>
      <c r="D291" s="53" t="s">
        <v>203</v>
      </c>
      <c r="E291" s="60"/>
      <c r="F291" s="266">
        <f>F292</f>
        <v>0</v>
      </c>
      <c r="G291" s="266">
        <f t="shared" ref="G291:I292" si="152">G292</f>
        <v>0</v>
      </c>
      <c r="H291" s="266">
        <f t="shared" si="152"/>
        <v>0</v>
      </c>
      <c r="I291" s="266">
        <f t="shared" si="152"/>
        <v>0</v>
      </c>
      <c r="J291" s="266">
        <v>0</v>
      </c>
      <c r="K291" s="74">
        <v>0</v>
      </c>
      <c r="L291" s="74">
        <v>0</v>
      </c>
      <c r="M291" s="266">
        <v>0</v>
      </c>
      <c r="N291" s="324"/>
      <c r="O291" s="74"/>
      <c r="P291" s="74"/>
      <c r="Q291" s="75"/>
    </row>
    <row r="292" spans="1:17" x14ac:dyDescent="0.25">
      <c r="A292" s="430"/>
      <c r="B292" s="430"/>
      <c r="C292" s="432"/>
      <c r="D292" s="412" t="s">
        <v>230</v>
      </c>
      <c r="E292" s="80" t="s">
        <v>233</v>
      </c>
      <c r="F292" s="267">
        <f>F293</f>
        <v>0</v>
      </c>
      <c r="G292" s="267">
        <f t="shared" si="152"/>
        <v>0</v>
      </c>
      <c r="H292" s="267">
        <f t="shared" si="152"/>
        <v>0</v>
      </c>
      <c r="I292" s="267">
        <f t="shared" si="152"/>
        <v>0</v>
      </c>
      <c r="J292" s="267">
        <v>0</v>
      </c>
      <c r="K292" s="81">
        <v>0</v>
      </c>
      <c r="L292" s="81">
        <v>0</v>
      </c>
      <c r="M292" s="267">
        <v>0</v>
      </c>
      <c r="N292" s="269"/>
      <c r="O292" s="81"/>
      <c r="P292" s="81"/>
      <c r="Q292" s="82"/>
    </row>
    <row r="293" spans="1:17" ht="39.75" customHeight="1" x14ac:dyDescent="0.25">
      <c r="A293" s="430"/>
      <c r="B293" s="430"/>
      <c r="C293" s="432"/>
      <c r="D293" s="437"/>
      <c r="E293" s="60" t="s">
        <v>334</v>
      </c>
      <c r="F293" s="266">
        <v>0</v>
      </c>
      <c r="G293" s="266">
        <v>0</v>
      </c>
      <c r="H293" s="266">
        <v>0</v>
      </c>
      <c r="I293" s="266">
        <v>0</v>
      </c>
      <c r="J293" s="266">
        <v>0</v>
      </c>
      <c r="K293" s="74">
        <v>0</v>
      </c>
      <c r="L293" s="74">
        <v>0</v>
      </c>
      <c r="M293" s="266">
        <v>0</v>
      </c>
      <c r="N293" s="274"/>
      <c r="O293" s="74"/>
      <c r="P293" s="74"/>
      <c r="Q293" s="74"/>
    </row>
    <row r="294" spans="1:17" x14ac:dyDescent="0.25">
      <c r="A294" s="429" t="s">
        <v>343</v>
      </c>
      <c r="B294" s="429" t="s">
        <v>344</v>
      </c>
      <c r="C294" s="431" t="s">
        <v>345</v>
      </c>
      <c r="D294" s="53" t="s">
        <v>203</v>
      </c>
      <c r="E294" s="60"/>
      <c r="F294" s="272">
        <v>0</v>
      </c>
      <c r="G294" s="272">
        <v>0</v>
      </c>
      <c r="H294" s="272">
        <v>0</v>
      </c>
      <c r="I294" s="272">
        <v>0</v>
      </c>
      <c r="J294" s="272">
        <v>0</v>
      </c>
      <c r="K294" s="75">
        <v>0</v>
      </c>
      <c r="L294" s="75">
        <v>0</v>
      </c>
      <c r="M294" s="272">
        <v>0</v>
      </c>
      <c r="N294" s="324"/>
      <c r="O294" s="75"/>
      <c r="P294" s="75"/>
      <c r="Q294" s="75"/>
    </row>
    <row r="295" spans="1:17" x14ac:dyDescent="0.25">
      <c r="A295" s="430"/>
      <c r="B295" s="430"/>
      <c r="C295" s="432"/>
      <c r="D295" s="412" t="s">
        <v>230</v>
      </c>
      <c r="E295" s="80" t="s">
        <v>233</v>
      </c>
      <c r="F295" s="269">
        <v>0</v>
      </c>
      <c r="G295" s="269">
        <v>0</v>
      </c>
      <c r="H295" s="269">
        <v>0</v>
      </c>
      <c r="I295" s="269">
        <v>0</v>
      </c>
      <c r="J295" s="269">
        <v>0</v>
      </c>
      <c r="K295" s="82">
        <v>0</v>
      </c>
      <c r="L295" s="82">
        <v>0</v>
      </c>
      <c r="M295" s="269">
        <v>0</v>
      </c>
      <c r="N295" s="269"/>
      <c r="O295" s="82"/>
      <c r="P295" s="82"/>
      <c r="Q295" s="82"/>
    </row>
    <row r="296" spans="1:17" ht="47.25" customHeight="1" x14ac:dyDescent="0.25">
      <c r="A296" s="430"/>
      <c r="B296" s="430"/>
      <c r="C296" s="432"/>
      <c r="D296" s="437"/>
      <c r="E296" s="60" t="s">
        <v>234</v>
      </c>
      <c r="F296" s="272">
        <v>0</v>
      </c>
      <c r="G296" s="272">
        <v>0</v>
      </c>
      <c r="H296" s="272">
        <v>0</v>
      </c>
      <c r="I296" s="272">
        <v>0</v>
      </c>
      <c r="J296" s="272">
        <v>0</v>
      </c>
      <c r="K296" s="75">
        <v>0</v>
      </c>
      <c r="L296" s="75">
        <v>0</v>
      </c>
      <c r="M296" s="272">
        <v>0</v>
      </c>
      <c r="N296" s="272"/>
      <c r="O296" s="75"/>
      <c r="P296" s="75"/>
      <c r="Q296" s="75"/>
    </row>
    <row r="297" spans="1:17" x14ac:dyDescent="0.25">
      <c r="A297" s="420" t="s">
        <v>346</v>
      </c>
      <c r="B297" s="420" t="s">
        <v>347</v>
      </c>
      <c r="C297" s="422" t="s">
        <v>348</v>
      </c>
      <c r="D297" s="53" t="s">
        <v>203</v>
      </c>
      <c r="E297" s="60"/>
      <c r="F297" s="272">
        <f>F298</f>
        <v>3542.9</v>
      </c>
      <c r="G297" s="272">
        <f t="shared" ref="G297:I298" si="153">G298</f>
        <v>1959.99044</v>
      </c>
      <c r="H297" s="272">
        <f t="shared" si="153"/>
        <v>40.00956</v>
      </c>
      <c r="I297" s="272">
        <f t="shared" si="153"/>
        <v>1542.9</v>
      </c>
      <c r="J297" s="272">
        <f t="shared" ref="J297:J298" si="154">K297+L297+M297</f>
        <v>3240.5158700000002</v>
      </c>
      <c r="K297" s="75">
        <v>1959.99044</v>
      </c>
      <c r="L297" s="75">
        <v>40.00956</v>
      </c>
      <c r="M297" s="272">
        <v>1240.5158699999999</v>
      </c>
      <c r="N297" s="272">
        <f>J297/F297*100</f>
        <v>91.465067317734068</v>
      </c>
      <c r="O297" s="75">
        <f>K297/G297*100</f>
        <v>100</v>
      </c>
      <c r="P297" s="75">
        <f>L297/H297*100</f>
        <v>100</v>
      </c>
      <c r="Q297" s="75">
        <f>M297/I297*100</f>
        <v>80.401573011860776</v>
      </c>
    </row>
    <row r="298" spans="1:17" x14ac:dyDescent="0.25">
      <c r="A298" s="421"/>
      <c r="B298" s="421"/>
      <c r="C298" s="423"/>
      <c r="D298" s="415" t="s">
        <v>230</v>
      </c>
      <c r="E298" s="80" t="s">
        <v>233</v>
      </c>
      <c r="F298" s="269">
        <f>F299</f>
        <v>3542.9</v>
      </c>
      <c r="G298" s="269">
        <f t="shared" si="153"/>
        <v>1959.99044</v>
      </c>
      <c r="H298" s="269">
        <f t="shared" si="153"/>
        <v>40.00956</v>
      </c>
      <c r="I298" s="269">
        <f t="shared" si="153"/>
        <v>1542.9</v>
      </c>
      <c r="J298" s="269">
        <f t="shared" si="154"/>
        <v>3240.5158700000002</v>
      </c>
      <c r="K298" s="82">
        <v>1959.99044</v>
      </c>
      <c r="L298" s="82">
        <v>40.00956</v>
      </c>
      <c r="M298" s="269">
        <v>1240.5158699999999</v>
      </c>
      <c r="N298" s="269">
        <f>J298/F298*100</f>
        <v>91.465067317734068</v>
      </c>
      <c r="O298" s="82">
        <f t="shared" ref="O298:P299" si="155">K298/G298*100</f>
        <v>100</v>
      </c>
      <c r="P298" s="82">
        <f t="shared" si="155"/>
        <v>100</v>
      </c>
      <c r="Q298" s="82">
        <f>M298/I298*100</f>
        <v>80.401573011860776</v>
      </c>
    </row>
    <row r="299" spans="1:17" ht="53.25" customHeight="1" x14ac:dyDescent="0.25">
      <c r="A299" s="421"/>
      <c r="B299" s="421"/>
      <c r="C299" s="423"/>
      <c r="D299" s="498"/>
      <c r="E299" s="62" t="s">
        <v>335</v>
      </c>
      <c r="F299" s="272">
        <f>G299+H299+I299</f>
        <v>3542.9</v>
      </c>
      <c r="G299" s="272">
        <v>1959.99044</v>
      </c>
      <c r="H299" s="272">
        <v>40.00956</v>
      </c>
      <c r="I299" s="272">
        <v>1542.9</v>
      </c>
      <c r="J299" s="272">
        <f>K299+L299+M299</f>
        <v>3240.5158700000002</v>
      </c>
      <c r="K299" s="75">
        <v>1959.99044</v>
      </c>
      <c r="L299" s="75">
        <v>40.00956</v>
      </c>
      <c r="M299" s="272">
        <v>1240.5158699999999</v>
      </c>
      <c r="N299" s="272">
        <f>J299/F299*100</f>
        <v>91.465067317734068</v>
      </c>
      <c r="O299" s="75">
        <f t="shared" si="155"/>
        <v>100</v>
      </c>
      <c r="P299" s="75">
        <f t="shared" si="155"/>
        <v>100</v>
      </c>
      <c r="Q299" s="75">
        <f>M299/I299*100</f>
        <v>80.401573011860776</v>
      </c>
    </row>
    <row r="300" spans="1:17" x14ac:dyDescent="0.25">
      <c r="A300" s="420" t="s">
        <v>349</v>
      </c>
      <c r="B300" s="429" t="s">
        <v>350</v>
      </c>
      <c r="C300" s="422" t="s">
        <v>348</v>
      </c>
      <c r="D300" s="53" t="s">
        <v>203</v>
      </c>
      <c r="E300" s="62"/>
      <c r="F300" s="272">
        <v>0</v>
      </c>
      <c r="G300" s="272">
        <v>0</v>
      </c>
      <c r="H300" s="272">
        <v>0</v>
      </c>
      <c r="I300" s="272">
        <v>0</v>
      </c>
      <c r="J300" s="272">
        <v>0</v>
      </c>
      <c r="K300" s="75">
        <v>0</v>
      </c>
      <c r="L300" s="75">
        <v>0</v>
      </c>
      <c r="M300" s="272">
        <v>0</v>
      </c>
      <c r="N300" s="272"/>
      <c r="O300" s="75"/>
      <c r="P300" s="75"/>
      <c r="Q300" s="75"/>
    </row>
    <row r="301" spans="1:17" x14ac:dyDescent="0.25">
      <c r="A301" s="421"/>
      <c r="B301" s="430"/>
      <c r="C301" s="423"/>
      <c r="D301" s="415" t="s">
        <v>230</v>
      </c>
      <c r="E301" s="80" t="s">
        <v>233</v>
      </c>
      <c r="F301" s="269">
        <v>0</v>
      </c>
      <c r="G301" s="269">
        <v>0</v>
      </c>
      <c r="H301" s="269">
        <v>0</v>
      </c>
      <c r="I301" s="269">
        <v>0</v>
      </c>
      <c r="J301" s="269">
        <v>0</v>
      </c>
      <c r="K301" s="82">
        <v>0</v>
      </c>
      <c r="L301" s="82">
        <v>0</v>
      </c>
      <c r="M301" s="269">
        <v>0</v>
      </c>
      <c r="N301" s="269"/>
      <c r="O301" s="82"/>
      <c r="P301" s="82"/>
      <c r="Q301" s="82"/>
    </row>
    <row r="302" spans="1:17" ht="50.25" customHeight="1" x14ac:dyDescent="0.25">
      <c r="A302" s="421"/>
      <c r="B302" s="441"/>
      <c r="C302" s="423"/>
      <c r="D302" s="498"/>
      <c r="E302" s="62" t="s">
        <v>234</v>
      </c>
      <c r="F302" s="263">
        <v>0</v>
      </c>
      <c r="G302" s="263">
        <v>0</v>
      </c>
      <c r="H302" s="263">
        <v>0</v>
      </c>
      <c r="I302" s="263">
        <v>0</v>
      </c>
      <c r="J302" s="263">
        <v>0</v>
      </c>
      <c r="K302" s="54">
        <v>0</v>
      </c>
      <c r="L302" s="54">
        <v>0</v>
      </c>
      <c r="M302" s="263">
        <v>0</v>
      </c>
      <c r="N302" s="324"/>
      <c r="O302" s="75"/>
      <c r="P302" s="75"/>
      <c r="Q302" s="75"/>
    </row>
    <row r="303" spans="1:17" x14ac:dyDescent="0.25">
      <c r="A303" s="420" t="s">
        <v>351</v>
      </c>
      <c r="B303" s="429" t="s">
        <v>352</v>
      </c>
      <c r="C303" s="422" t="s">
        <v>348</v>
      </c>
      <c r="D303" s="53" t="s">
        <v>203</v>
      </c>
      <c r="E303" s="62"/>
      <c r="F303" s="272">
        <f>F304</f>
        <v>79767.461949999997</v>
      </c>
      <c r="G303" s="272">
        <f t="shared" ref="G303:M303" si="156">G304</f>
        <v>0</v>
      </c>
      <c r="H303" s="272">
        <f t="shared" si="156"/>
        <v>54644.5</v>
      </c>
      <c r="I303" s="272">
        <f t="shared" si="156"/>
        <v>25122.961950000001</v>
      </c>
      <c r="J303" s="272">
        <f t="shared" si="156"/>
        <v>39884.729359999998</v>
      </c>
      <c r="K303" s="75">
        <f t="shared" si="156"/>
        <v>0</v>
      </c>
      <c r="L303" s="75">
        <f t="shared" si="156"/>
        <v>23455.04408</v>
      </c>
      <c r="M303" s="272">
        <f t="shared" si="156"/>
        <v>16429.685280000002</v>
      </c>
      <c r="N303" s="324">
        <f>J303/F303*100</f>
        <v>50.001251619364076</v>
      </c>
      <c r="O303" s="75"/>
      <c r="P303" s="75">
        <f t="shared" ref="P303:P305" si="157">L303/H303*100</f>
        <v>42.922973181198472</v>
      </c>
      <c r="Q303" s="75">
        <f>M303/I303*100</f>
        <v>65.397086986393333</v>
      </c>
    </row>
    <row r="304" spans="1:17" x14ac:dyDescent="0.25">
      <c r="A304" s="421"/>
      <c r="B304" s="430"/>
      <c r="C304" s="423"/>
      <c r="D304" s="415" t="s">
        <v>230</v>
      </c>
      <c r="E304" s="80" t="s">
        <v>233</v>
      </c>
      <c r="F304" s="269">
        <f>F306+F307</f>
        <v>79767.461949999997</v>
      </c>
      <c r="G304" s="269">
        <f t="shared" ref="G304:M304" si="158">G306+G307</f>
        <v>0</v>
      </c>
      <c r="H304" s="269">
        <f t="shared" si="158"/>
        <v>54644.5</v>
      </c>
      <c r="I304" s="269">
        <f t="shared" si="158"/>
        <v>25122.961950000001</v>
      </c>
      <c r="J304" s="269">
        <f t="shared" si="158"/>
        <v>39884.729359999998</v>
      </c>
      <c r="K304" s="82">
        <f t="shared" si="158"/>
        <v>0</v>
      </c>
      <c r="L304" s="82">
        <f t="shared" si="158"/>
        <v>23455.04408</v>
      </c>
      <c r="M304" s="269">
        <f t="shared" si="158"/>
        <v>16429.685280000002</v>
      </c>
      <c r="N304" s="269">
        <f>J304/F304*100</f>
        <v>50.001251619364076</v>
      </c>
      <c r="O304" s="82"/>
      <c r="P304" s="82">
        <f t="shared" si="157"/>
        <v>42.922973181198472</v>
      </c>
      <c r="Q304" s="82">
        <f>M304/I304*100</f>
        <v>65.397086986393333</v>
      </c>
    </row>
    <row r="305" spans="1:17" ht="66.75" customHeight="1" x14ac:dyDescent="0.25">
      <c r="A305" s="421"/>
      <c r="B305" s="441"/>
      <c r="C305" s="423"/>
      <c r="D305" s="498"/>
      <c r="E305" s="63">
        <v>9.2704092580299997E+19</v>
      </c>
      <c r="F305" s="272">
        <f>F306+F307</f>
        <v>79767.461949999997</v>
      </c>
      <c r="G305" s="272">
        <f t="shared" ref="G305:M305" si="159">G306+G307</f>
        <v>0</v>
      </c>
      <c r="H305" s="272">
        <f t="shared" si="159"/>
        <v>54644.5</v>
      </c>
      <c r="I305" s="272">
        <f t="shared" si="159"/>
        <v>25122.961950000001</v>
      </c>
      <c r="J305" s="272">
        <f t="shared" si="159"/>
        <v>39884.729359999998</v>
      </c>
      <c r="K305" s="75">
        <f t="shared" si="159"/>
        <v>0</v>
      </c>
      <c r="L305" s="75">
        <f t="shared" si="159"/>
        <v>23455.04408</v>
      </c>
      <c r="M305" s="272">
        <f t="shared" si="159"/>
        <v>16429.685280000002</v>
      </c>
      <c r="N305" s="324">
        <f>J305/F305*100</f>
        <v>50.001251619364076</v>
      </c>
      <c r="O305" s="75"/>
      <c r="P305" s="75">
        <f t="shared" si="157"/>
        <v>42.922973181198472</v>
      </c>
      <c r="Q305" s="75">
        <f>M305/I305*100</f>
        <v>65.397086986393333</v>
      </c>
    </row>
    <row r="306" spans="1:17" ht="89.25" x14ac:dyDescent="0.25">
      <c r="A306" s="66" t="s">
        <v>353</v>
      </c>
      <c r="B306" s="53" t="s">
        <v>354</v>
      </c>
      <c r="C306" s="53" t="s">
        <v>348</v>
      </c>
      <c r="D306" s="67" t="s">
        <v>230</v>
      </c>
      <c r="E306" s="68">
        <v>9.2704092580384096E+19</v>
      </c>
      <c r="F306" s="272">
        <v>25122.961950000001</v>
      </c>
      <c r="G306" s="266">
        <v>0</v>
      </c>
      <c r="H306" s="266">
        <v>0</v>
      </c>
      <c r="I306" s="272">
        <v>25122.961950000001</v>
      </c>
      <c r="J306" s="272">
        <v>16429.685280000002</v>
      </c>
      <c r="K306" s="75">
        <v>0</v>
      </c>
      <c r="L306" s="75">
        <v>0</v>
      </c>
      <c r="M306" s="272">
        <v>16429.685280000002</v>
      </c>
      <c r="N306" s="324">
        <f t="shared" ref="N306:N321" si="160">J306/F306*100</f>
        <v>65.397086986393333</v>
      </c>
      <c r="O306" s="73"/>
      <c r="P306" s="75"/>
      <c r="Q306" s="75">
        <f>M306/I306*100</f>
        <v>65.397086986393333</v>
      </c>
    </row>
    <row r="307" spans="1:17" ht="89.25" x14ac:dyDescent="0.25">
      <c r="A307" s="66" t="s">
        <v>355</v>
      </c>
      <c r="B307" s="53" t="s">
        <v>356</v>
      </c>
      <c r="C307" s="53" t="s">
        <v>348</v>
      </c>
      <c r="D307" s="67" t="s">
        <v>230</v>
      </c>
      <c r="E307" s="68" t="s">
        <v>336</v>
      </c>
      <c r="F307" s="266">
        <v>54644.5</v>
      </c>
      <c r="G307" s="266">
        <v>0</v>
      </c>
      <c r="H307" s="266">
        <v>54644.5</v>
      </c>
      <c r="I307" s="266">
        <v>0</v>
      </c>
      <c r="J307" s="272">
        <v>23455.04408</v>
      </c>
      <c r="K307" s="75">
        <v>0</v>
      </c>
      <c r="L307" s="75">
        <v>23455.04408</v>
      </c>
      <c r="M307" s="272">
        <v>0</v>
      </c>
      <c r="N307" s="324">
        <f t="shared" si="160"/>
        <v>42.922973181198472</v>
      </c>
      <c r="O307" s="73"/>
      <c r="P307" s="75">
        <f t="shared" ref="P307:P310" si="161">L307/H307*100</f>
        <v>42.922973181198472</v>
      </c>
      <c r="Q307" s="75"/>
    </row>
    <row r="308" spans="1:17" x14ac:dyDescent="0.25">
      <c r="A308" s="420" t="s">
        <v>357</v>
      </c>
      <c r="B308" s="429" t="s">
        <v>358</v>
      </c>
      <c r="C308" s="431" t="s">
        <v>348</v>
      </c>
      <c r="D308" s="53" t="s">
        <v>203</v>
      </c>
      <c r="E308" s="62"/>
      <c r="F308" s="272">
        <f>F311+F312</f>
        <v>7303.6970000000001</v>
      </c>
      <c r="G308" s="272">
        <f t="shared" ref="G308:M308" si="162">G311+G312</f>
        <v>0</v>
      </c>
      <c r="H308" s="272">
        <f t="shared" si="162"/>
        <v>7303.6970000000001</v>
      </c>
      <c r="I308" s="272">
        <f t="shared" si="162"/>
        <v>0</v>
      </c>
      <c r="J308" s="272">
        <f t="shared" si="162"/>
        <v>7216.6066499999997</v>
      </c>
      <c r="K308" s="75">
        <f t="shared" si="162"/>
        <v>0</v>
      </c>
      <c r="L308" s="75">
        <f t="shared" si="162"/>
        <v>7216.6066499999997</v>
      </c>
      <c r="M308" s="272">
        <f t="shared" si="162"/>
        <v>0</v>
      </c>
      <c r="N308" s="324">
        <f t="shared" si="160"/>
        <v>98.807585391343594</v>
      </c>
      <c r="O308" s="73"/>
      <c r="P308" s="75">
        <f t="shared" si="161"/>
        <v>98.807585391343594</v>
      </c>
      <c r="Q308" s="73"/>
    </row>
    <row r="309" spans="1:17" x14ac:dyDescent="0.25">
      <c r="A309" s="421"/>
      <c r="B309" s="430"/>
      <c r="C309" s="432"/>
      <c r="D309" s="412" t="s">
        <v>230</v>
      </c>
      <c r="E309" s="80" t="s">
        <v>233</v>
      </c>
      <c r="F309" s="269">
        <f>F311+F312</f>
        <v>7303.6970000000001</v>
      </c>
      <c r="G309" s="269">
        <f t="shared" ref="G309:M309" si="163">G311+G312</f>
        <v>0</v>
      </c>
      <c r="H309" s="269">
        <f t="shared" si="163"/>
        <v>7303.6970000000001</v>
      </c>
      <c r="I309" s="269">
        <f t="shared" si="163"/>
        <v>0</v>
      </c>
      <c r="J309" s="269">
        <f t="shared" si="163"/>
        <v>7216.6066499999997</v>
      </c>
      <c r="K309" s="82">
        <f t="shared" si="163"/>
        <v>0</v>
      </c>
      <c r="L309" s="82">
        <f t="shared" si="163"/>
        <v>7216.6066499999997</v>
      </c>
      <c r="M309" s="269">
        <f t="shared" si="163"/>
        <v>0</v>
      </c>
      <c r="N309" s="269">
        <f t="shared" si="160"/>
        <v>98.807585391343594</v>
      </c>
      <c r="O309" s="79"/>
      <c r="P309" s="82">
        <f t="shared" si="161"/>
        <v>98.807585391343594</v>
      </c>
      <c r="Q309" s="79"/>
    </row>
    <row r="310" spans="1:17" ht="54" customHeight="1" x14ac:dyDescent="0.25">
      <c r="A310" s="421"/>
      <c r="B310" s="430"/>
      <c r="C310" s="432"/>
      <c r="D310" s="437"/>
      <c r="E310" s="63">
        <v>9.2705022580300005E+19</v>
      </c>
      <c r="F310" s="263">
        <f>F311+F312</f>
        <v>7303.6970000000001</v>
      </c>
      <c r="G310" s="263">
        <f t="shared" ref="G310:M310" si="164">G311+G312</f>
        <v>0</v>
      </c>
      <c r="H310" s="263">
        <f t="shared" si="164"/>
        <v>7303.6970000000001</v>
      </c>
      <c r="I310" s="263">
        <f t="shared" si="164"/>
        <v>0</v>
      </c>
      <c r="J310" s="263">
        <f t="shared" si="164"/>
        <v>7216.6066499999997</v>
      </c>
      <c r="K310" s="54">
        <f t="shared" si="164"/>
        <v>0</v>
      </c>
      <c r="L310" s="54">
        <f t="shared" si="164"/>
        <v>7216.6066499999997</v>
      </c>
      <c r="M310" s="263">
        <f t="shared" si="164"/>
        <v>0</v>
      </c>
      <c r="N310" s="324">
        <f t="shared" si="160"/>
        <v>98.807585391343594</v>
      </c>
      <c r="O310" s="73"/>
      <c r="P310" s="75">
        <f t="shared" si="161"/>
        <v>98.807585391343594</v>
      </c>
      <c r="Q310" s="73"/>
    </row>
    <row r="311" spans="1:17" ht="89.25" x14ac:dyDescent="0.25">
      <c r="A311" s="69" t="s">
        <v>359</v>
      </c>
      <c r="B311" s="53" t="s">
        <v>360</v>
      </c>
      <c r="C311" s="53" t="s">
        <v>348</v>
      </c>
      <c r="D311" s="67" t="s">
        <v>230</v>
      </c>
      <c r="E311" s="60" t="s">
        <v>337</v>
      </c>
      <c r="F311" s="263">
        <v>5800</v>
      </c>
      <c r="G311" s="274">
        <v>0</v>
      </c>
      <c r="H311" s="263">
        <v>5800</v>
      </c>
      <c r="I311" s="274">
        <v>0</v>
      </c>
      <c r="J311" s="324">
        <v>5712.9096499999996</v>
      </c>
      <c r="K311" s="58">
        <v>0</v>
      </c>
      <c r="L311" s="58">
        <v>5712.9096499999996</v>
      </c>
      <c r="M311" s="324">
        <v>0</v>
      </c>
      <c r="N311" s="324">
        <f t="shared" si="160"/>
        <v>98.498442241379308</v>
      </c>
      <c r="O311" s="75"/>
      <c r="P311" s="75">
        <f>L311/H311*100</f>
        <v>98.498442241379308</v>
      </c>
      <c r="Q311" s="75"/>
    </row>
    <row r="312" spans="1:17" ht="89.25" x14ac:dyDescent="0.25">
      <c r="A312" s="70" t="s">
        <v>361</v>
      </c>
      <c r="B312" s="53" t="s">
        <v>362</v>
      </c>
      <c r="C312" s="53" t="s">
        <v>348</v>
      </c>
      <c r="D312" s="67" t="s">
        <v>230</v>
      </c>
      <c r="E312" s="62" t="s">
        <v>338</v>
      </c>
      <c r="F312" s="263">
        <v>1503.6969999999999</v>
      </c>
      <c r="G312" s="274">
        <v>0</v>
      </c>
      <c r="H312" s="263">
        <v>1503.6969999999999</v>
      </c>
      <c r="I312" s="274">
        <v>0</v>
      </c>
      <c r="J312" s="324">
        <v>1503.6969999999999</v>
      </c>
      <c r="K312" s="58">
        <v>0</v>
      </c>
      <c r="L312" s="58">
        <v>1503.6969999999999</v>
      </c>
      <c r="M312" s="324">
        <v>0</v>
      </c>
      <c r="N312" s="324">
        <f t="shared" si="160"/>
        <v>100</v>
      </c>
      <c r="O312" s="75"/>
      <c r="P312" s="75">
        <f>L312/H312*100</f>
        <v>100</v>
      </c>
      <c r="Q312" s="75"/>
    </row>
    <row r="313" spans="1:17" x14ac:dyDescent="0.25">
      <c r="A313" s="420" t="s">
        <v>363</v>
      </c>
      <c r="B313" s="429" t="s">
        <v>364</v>
      </c>
      <c r="C313" s="422" t="s">
        <v>348</v>
      </c>
      <c r="D313" s="53" t="s">
        <v>203</v>
      </c>
      <c r="E313" s="71"/>
      <c r="F313" s="274">
        <v>2248.34663</v>
      </c>
      <c r="G313" s="274">
        <v>0</v>
      </c>
      <c r="H313" s="274">
        <v>2248.34663</v>
      </c>
      <c r="I313" s="274">
        <v>0</v>
      </c>
      <c r="J313" s="274">
        <v>2248.34663</v>
      </c>
      <c r="K313" s="58">
        <v>0</v>
      </c>
      <c r="L313" s="56">
        <v>2248.34663</v>
      </c>
      <c r="M313" s="324">
        <v>0</v>
      </c>
      <c r="N313" s="324">
        <f t="shared" si="160"/>
        <v>100</v>
      </c>
      <c r="O313" s="73"/>
      <c r="P313" s="75">
        <f t="shared" ref="P313:P315" si="165">L313/H313*100</f>
        <v>100</v>
      </c>
      <c r="Q313" s="73"/>
    </row>
    <row r="314" spans="1:17" x14ac:dyDescent="0.25">
      <c r="A314" s="421"/>
      <c r="B314" s="430"/>
      <c r="C314" s="423"/>
      <c r="D314" s="415" t="s">
        <v>230</v>
      </c>
      <c r="E314" s="80" t="s">
        <v>233</v>
      </c>
      <c r="F314" s="267">
        <v>2248.34663</v>
      </c>
      <c r="G314" s="267">
        <v>0</v>
      </c>
      <c r="H314" s="267">
        <v>2248.34663</v>
      </c>
      <c r="I314" s="267">
        <v>0</v>
      </c>
      <c r="J314" s="267">
        <v>2248.34663</v>
      </c>
      <c r="K314" s="82">
        <v>0</v>
      </c>
      <c r="L314" s="81">
        <v>2248.34663</v>
      </c>
      <c r="M314" s="269">
        <v>0</v>
      </c>
      <c r="N314" s="269">
        <f t="shared" si="160"/>
        <v>100</v>
      </c>
      <c r="O314" s="79"/>
      <c r="P314" s="82">
        <f t="shared" si="165"/>
        <v>100</v>
      </c>
      <c r="Q314" s="79"/>
    </row>
    <row r="315" spans="1:17" ht="50.25" customHeight="1" x14ac:dyDescent="0.25">
      <c r="A315" s="421"/>
      <c r="B315" s="441"/>
      <c r="C315" s="423"/>
      <c r="D315" s="498"/>
      <c r="E315" s="71" t="s">
        <v>339</v>
      </c>
      <c r="F315" s="274">
        <v>2248.34663</v>
      </c>
      <c r="G315" s="274">
        <v>0</v>
      </c>
      <c r="H315" s="274">
        <v>2248.34663</v>
      </c>
      <c r="I315" s="274">
        <v>0</v>
      </c>
      <c r="J315" s="274">
        <v>2248.34663</v>
      </c>
      <c r="K315" s="58">
        <v>0</v>
      </c>
      <c r="L315" s="56">
        <v>2248.34663</v>
      </c>
      <c r="M315" s="324">
        <v>0</v>
      </c>
      <c r="N315" s="324">
        <f t="shared" si="160"/>
        <v>100</v>
      </c>
      <c r="O315" s="73"/>
      <c r="P315" s="75">
        <f t="shared" si="165"/>
        <v>100</v>
      </c>
      <c r="Q315" s="73"/>
    </row>
    <row r="316" spans="1:17" x14ac:dyDescent="0.25">
      <c r="A316" s="434" t="s">
        <v>365</v>
      </c>
      <c r="B316" s="434" t="s">
        <v>366</v>
      </c>
      <c r="C316" s="439" t="s">
        <v>367</v>
      </c>
      <c r="D316" s="50" t="s">
        <v>203</v>
      </c>
      <c r="E316" s="50"/>
      <c r="F316" s="270">
        <v>150</v>
      </c>
      <c r="G316" s="270">
        <v>0</v>
      </c>
      <c r="H316" s="270">
        <v>0</v>
      </c>
      <c r="I316" s="270">
        <v>150</v>
      </c>
      <c r="J316" s="270">
        <v>0</v>
      </c>
      <c r="K316" s="73">
        <v>0</v>
      </c>
      <c r="L316" s="73">
        <v>0</v>
      </c>
      <c r="M316" s="270">
        <v>0</v>
      </c>
      <c r="N316" s="270">
        <f t="shared" si="160"/>
        <v>0</v>
      </c>
      <c r="O316" s="73"/>
      <c r="P316" s="73"/>
      <c r="Q316" s="73">
        <f t="shared" ref="Q316:Q321" si="166">M316/I316*100</f>
        <v>0</v>
      </c>
    </row>
    <row r="317" spans="1:17" x14ac:dyDescent="0.25">
      <c r="A317" s="430"/>
      <c r="B317" s="430"/>
      <c r="C317" s="432"/>
      <c r="D317" s="436" t="s">
        <v>230</v>
      </c>
      <c r="E317" s="77" t="s">
        <v>233</v>
      </c>
      <c r="F317" s="271">
        <v>150</v>
      </c>
      <c r="G317" s="271">
        <v>0</v>
      </c>
      <c r="H317" s="271">
        <v>0</v>
      </c>
      <c r="I317" s="271">
        <v>150</v>
      </c>
      <c r="J317" s="271">
        <v>0</v>
      </c>
      <c r="K317" s="79">
        <v>0</v>
      </c>
      <c r="L317" s="79">
        <v>0</v>
      </c>
      <c r="M317" s="271">
        <v>0</v>
      </c>
      <c r="N317" s="271">
        <f t="shared" si="160"/>
        <v>0</v>
      </c>
      <c r="O317" s="79">
        <v>0</v>
      </c>
      <c r="P317" s="79">
        <v>0</v>
      </c>
      <c r="Q317" s="79">
        <f t="shared" si="166"/>
        <v>0</v>
      </c>
    </row>
    <row r="318" spans="1:17" ht="65.25" customHeight="1" x14ac:dyDescent="0.25">
      <c r="A318" s="430"/>
      <c r="B318" s="430"/>
      <c r="C318" s="432"/>
      <c r="D318" s="437"/>
      <c r="E318" s="52" t="s">
        <v>368</v>
      </c>
      <c r="F318" s="270">
        <v>150</v>
      </c>
      <c r="G318" s="270">
        <v>0</v>
      </c>
      <c r="H318" s="270">
        <v>0</v>
      </c>
      <c r="I318" s="270">
        <v>150</v>
      </c>
      <c r="J318" s="270">
        <v>0</v>
      </c>
      <c r="K318" s="73">
        <v>0</v>
      </c>
      <c r="L318" s="73">
        <v>0</v>
      </c>
      <c r="M318" s="270">
        <v>0</v>
      </c>
      <c r="N318" s="270">
        <f t="shared" si="160"/>
        <v>0</v>
      </c>
      <c r="O318" s="73">
        <v>0</v>
      </c>
      <c r="P318" s="73">
        <v>0</v>
      </c>
      <c r="Q318" s="73">
        <f t="shared" si="166"/>
        <v>0</v>
      </c>
    </row>
    <row r="319" spans="1:17" x14ac:dyDescent="0.25">
      <c r="A319" s="429" t="s">
        <v>369</v>
      </c>
      <c r="B319" s="429" t="s">
        <v>370</v>
      </c>
      <c r="C319" s="431" t="s">
        <v>367</v>
      </c>
      <c r="D319" s="53" t="s">
        <v>203</v>
      </c>
      <c r="E319" s="53"/>
      <c r="F319" s="272">
        <v>150</v>
      </c>
      <c r="G319" s="272">
        <v>0</v>
      </c>
      <c r="H319" s="272">
        <v>0</v>
      </c>
      <c r="I319" s="272">
        <v>150</v>
      </c>
      <c r="J319" s="272">
        <v>0</v>
      </c>
      <c r="K319" s="75">
        <v>0</v>
      </c>
      <c r="L319" s="75">
        <v>0</v>
      </c>
      <c r="M319" s="272">
        <v>0</v>
      </c>
      <c r="N319" s="272">
        <f t="shared" si="160"/>
        <v>0</v>
      </c>
      <c r="O319" s="75">
        <v>0</v>
      </c>
      <c r="P319" s="75">
        <v>0</v>
      </c>
      <c r="Q319" s="75">
        <f t="shared" si="166"/>
        <v>0</v>
      </c>
    </row>
    <row r="320" spans="1:17" x14ac:dyDescent="0.25">
      <c r="A320" s="430"/>
      <c r="B320" s="430"/>
      <c r="C320" s="432"/>
      <c r="D320" s="412" t="s">
        <v>230</v>
      </c>
      <c r="E320" s="80" t="s">
        <v>233</v>
      </c>
      <c r="F320" s="269">
        <v>150</v>
      </c>
      <c r="G320" s="269">
        <v>0</v>
      </c>
      <c r="H320" s="269">
        <v>0</v>
      </c>
      <c r="I320" s="269">
        <v>150</v>
      </c>
      <c r="J320" s="269">
        <v>0</v>
      </c>
      <c r="K320" s="82">
        <v>0</v>
      </c>
      <c r="L320" s="82">
        <v>0</v>
      </c>
      <c r="M320" s="269">
        <v>0</v>
      </c>
      <c r="N320" s="269">
        <f t="shared" si="160"/>
        <v>0</v>
      </c>
      <c r="O320" s="82">
        <v>0</v>
      </c>
      <c r="P320" s="82">
        <v>0</v>
      </c>
      <c r="Q320" s="82">
        <f t="shared" si="166"/>
        <v>0</v>
      </c>
    </row>
    <row r="321" spans="1:17" ht="24.75" customHeight="1" x14ac:dyDescent="0.25">
      <c r="A321" s="441"/>
      <c r="B321" s="441"/>
      <c r="C321" s="442"/>
      <c r="D321" s="499"/>
      <c r="E321" s="57" t="s">
        <v>368</v>
      </c>
      <c r="F321" s="272">
        <v>150</v>
      </c>
      <c r="G321" s="272">
        <v>0</v>
      </c>
      <c r="H321" s="272">
        <v>0</v>
      </c>
      <c r="I321" s="272">
        <v>150</v>
      </c>
      <c r="J321" s="272">
        <v>0</v>
      </c>
      <c r="K321" s="75">
        <v>0</v>
      </c>
      <c r="L321" s="75">
        <v>0</v>
      </c>
      <c r="M321" s="272">
        <v>0</v>
      </c>
      <c r="N321" s="272">
        <f t="shared" si="160"/>
        <v>0</v>
      </c>
      <c r="O321" s="75">
        <v>0</v>
      </c>
      <c r="P321" s="75">
        <v>0</v>
      </c>
      <c r="Q321" s="75">
        <f t="shared" si="166"/>
        <v>0</v>
      </c>
    </row>
    <row r="322" spans="1:17" x14ac:dyDescent="0.25">
      <c r="A322" s="490" t="s">
        <v>19</v>
      </c>
      <c r="B322" s="434" t="s">
        <v>371</v>
      </c>
      <c r="C322" s="552" t="s">
        <v>190</v>
      </c>
      <c r="D322" s="47" t="s">
        <v>203</v>
      </c>
      <c r="E322" s="86"/>
      <c r="F322" s="275">
        <f t="shared" ref="F322:M322" si="167">F323+F324+F325+F326</f>
        <v>221577.1</v>
      </c>
      <c r="G322" s="275">
        <f t="shared" si="167"/>
        <v>59.8</v>
      </c>
      <c r="H322" s="275">
        <f t="shared" si="167"/>
        <v>62023.3</v>
      </c>
      <c r="I322" s="275">
        <f t="shared" si="167"/>
        <v>159493.89999999997</v>
      </c>
      <c r="J322" s="275">
        <f t="shared" si="167"/>
        <v>182925</v>
      </c>
      <c r="K322" s="152">
        <f t="shared" si="167"/>
        <v>32.299999999999997</v>
      </c>
      <c r="L322" s="152">
        <f t="shared" si="167"/>
        <v>61996.3</v>
      </c>
      <c r="M322" s="275">
        <f t="shared" si="167"/>
        <v>120896.40000000001</v>
      </c>
      <c r="N322" s="351">
        <f t="shared" ref="N322:Q323" si="168">J322/F322*100</f>
        <v>82.555913945980876</v>
      </c>
      <c r="O322" s="206">
        <f t="shared" si="168"/>
        <v>54.013377926421398</v>
      </c>
      <c r="P322" s="206">
        <f t="shared" si="168"/>
        <v>99.956467972520002</v>
      </c>
      <c r="Q322" s="206">
        <f t="shared" si="168"/>
        <v>75.800014922200802</v>
      </c>
    </row>
    <row r="323" spans="1:17" ht="39" x14ac:dyDescent="0.25">
      <c r="A323" s="550"/>
      <c r="B323" s="430"/>
      <c r="C323" s="553"/>
      <c r="D323" s="48" t="s">
        <v>372</v>
      </c>
      <c r="E323" s="48" t="s">
        <v>204</v>
      </c>
      <c r="F323" s="276">
        <f t="shared" ref="F323:M323" si="169">F328+F476</f>
        <v>165595.80000000002</v>
      </c>
      <c r="G323" s="276">
        <f t="shared" si="169"/>
        <v>59.8</v>
      </c>
      <c r="H323" s="276">
        <f t="shared" si="169"/>
        <v>62023.3</v>
      </c>
      <c r="I323" s="276">
        <f t="shared" si="169"/>
        <v>103512.59999999999</v>
      </c>
      <c r="J323" s="276">
        <f t="shared" si="169"/>
        <v>138319.70000000001</v>
      </c>
      <c r="K323" s="88">
        <f t="shared" si="169"/>
        <v>32.299999999999997</v>
      </c>
      <c r="L323" s="88">
        <f t="shared" si="169"/>
        <v>61996.3</v>
      </c>
      <c r="M323" s="276">
        <f t="shared" si="169"/>
        <v>76291.100000000006</v>
      </c>
      <c r="N323" s="318">
        <f t="shared" si="168"/>
        <v>83.528507365524973</v>
      </c>
      <c r="O323" s="87">
        <f t="shared" si="168"/>
        <v>54.013377926421398</v>
      </c>
      <c r="P323" s="87">
        <f t="shared" si="168"/>
        <v>99.956467972520002</v>
      </c>
      <c r="Q323" s="87">
        <f t="shared" si="168"/>
        <v>73.702235283434106</v>
      </c>
    </row>
    <row r="324" spans="1:17" x14ac:dyDescent="0.25">
      <c r="A324" s="550"/>
      <c r="B324" s="430"/>
      <c r="C324" s="553"/>
      <c r="D324" s="48" t="s">
        <v>373</v>
      </c>
      <c r="E324" s="48" t="s">
        <v>204</v>
      </c>
      <c r="F324" s="276">
        <v>45099.6</v>
      </c>
      <c r="G324" s="276">
        <v>0</v>
      </c>
      <c r="H324" s="276">
        <v>0</v>
      </c>
      <c r="I324" s="276">
        <v>45099.6</v>
      </c>
      <c r="J324" s="276">
        <v>38830.300000000003</v>
      </c>
      <c r="K324" s="88">
        <v>0</v>
      </c>
      <c r="L324" s="88">
        <v>0</v>
      </c>
      <c r="M324" s="276">
        <v>38830.300000000003</v>
      </c>
      <c r="N324" s="318">
        <f>J324/F324*100</f>
        <v>86.098989791483746</v>
      </c>
      <c r="O324" s="87">
        <v>0</v>
      </c>
      <c r="P324" s="87">
        <v>0</v>
      </c>
      <c r="Q324" s="87">
        <f>M324/I324*100</f>
        <v>86.098989791483746</v>
      </c>
    </row>
    <row r="325" spans="1:17" x14ac:dyDescent="0.25">
      <c r="A325" s="550"/>
      <c r="B325" s="430"/>
      <c r="C325" s="553"/>
      <c r="D325" s="48" t="s">
        <v>374</v>
      </c>
      <c r="E325" s="48" t="s">
        <v>204</v>
      </c>
      <c r="F325" s="276">
        <v>3297.3</v>
      </c>
      <c r="G325" s="276">
        <v>0</v>
      </c>
      <c r="H325" s="276">
        <v>0</v>
      </c>
      <c r="I325" s="276">
        <v>3297.3</v>
      </c>
      <c r="J325" s="276">
        <v>2362.1</v>
      </c>
      <c r="K325" s="88">
        <v>0</v>
      </c>
      <c r="L325" s="88">
        <v>0</v>
      </c>
      <c r="M325" s="276">
        <v>2362.1</v>
      </c>
      <c r="N325" s="318">
        <f>J325/F325*100</f>
        <v>71.637400297212864</v>
      </c>
      <c r="O325" s="87">
        <v>0</v>
      </c>
      <c r="P325" s="87">
        <v>0</v>
      </c>
      <c r="Q325" s="87">
        <f>M325/I325*100</f>
        <v>71.637400297212864</v>
      </c>
    </row>
    <row r="326" spans="1:17" x14ac:dyDescent="0.25">
      <c r="A326" s="551"/>
      <c r="B326" s="441"/>
      <c r="C326" s="554"/>
      <c r="D326" s="48" t="s">
        <v>375</v>
      </c>
      <c r="E326" s="48" t="s">
        <v>204</v>
      </c>
      <c r="F326" s="276">
        <v>7584.4</v>
      </c>
      <c r="G326" s="276">
        <v>0</v>
      </c>
      <c r="H326" s="276">
        <v>0</v>
      </c>
      <c r="I326" s="276">
        <v>7584.4</v>
      </c>
      <c r="J326" s="276">
        <v>3412.9</v>
      </c>
      <c r="K326" s="88">
        <v>0</v>
      </c>
      <c r="L326" s="88">
        <v>0</v>
      </c>
      <c r="M326" s="276">
        <v>3412.9</v>
      </c>
      <c r="N326" s="318">
        <f>J326/F326*100</f>
        <v>44.998945203312061</v>
      </c>
      <c r="O326" s="87">
        <v>0</v>
      </c>
      <c r="P326" s="87">
        <v>0</v>
      </c>
      <c r="Q326" s="87">
        <f>M326/I326*100</f>
        <v>44.998945203312061</v>
      </c>
    </row>
    <row r="327" spans="1:17" x14ac:dyDescent="0.25">
      <c r="A327" s="555" t="s">
        <v>169</v>
      </c>
      <c r="B327" s="555" t="s">
        <v>376</v>
      </c>
      <c r="C327" s="570" t="s">
        <v>190</v>
      </c>
      <c r="D327" s="48" t="s">
        <v>203</v>
      </c>
      <c r="E327" s="48"/>
      <c r="F327" s="276"/>
      <c r="G327" s="276"/>
      <c r="H327" s="276"/>
      <c r="I327" s="276"/>
      <c r="J327" s="276"/>
      <c r="K327" s="88"/>
      <c r="L327" s="88"/>
      <c r="M327" s="276"/>
      <c r="N327" s="318"/>
      <c r="O327" s="89"/>
      <c r="P327" s="89"/>
      <c r="Q327" s="89"/>
    </row>
    <row r="328" spans="1:17" x14ac:dyDescent="0.25">
      <c r="A328" s="556"/>
      <c r="B328" s="556"/>
      <c r="C328" s="556"/>
      <c r="D328" s="436" t="s">
        <v>372</v>
      </c>
      <c r="E328" s="77" t="s">
        <v>233</v>
      </c>
      <c r="F328" s="277">
        <f t="shared" ref="F328:M328" si="170">SUM(F329:F344)</f>
        <v>142424.1</v>
      </c>
      <c r="G328" s="277">
        <f t="shared" si="170"/>
        <v>59.8</v>
      </c>
      <c r="H328" s="277">
        <f t="shared" si="170"/>
        <v>62023.3</v>
      </c>
      <c r="I328" s="277">
        <f t="shared" si="170"/>
        <v>80340.899999999994</v>
      </c>
      <c r="J328" s="277">
        <f t="shared" si="170"/>
        <v>116323.50000000001</v>
      </c>
      <c r="K328" s="90">
        <f t="shared" si="170"/>
        <v>32.299999999999997</v>
      </c>
      <c r="L328" s="90">
        <f t="shared" si="170"/>
        <v>61996.3</v>
      </c>
      <c r="M328" s="277">
        <f t="shared" si="170"/>
        <v>54294.9</v>
      </c>
      <c r="N328" s="352">
        <f>J328/F328*100</f>
        <v>81.674028482539129</v>
      </c>
      <c r="O328" s="205">
        <f>K328/G328*100</f>
        <v>54.013377926421398</v>
      </c>
      <c r="P328" s="205">
        <f>L328/H328*100</f>
        <v>99.956467972520002</v>
      </c>
      <c r="Q328" s="205">
        <f>M328/I328*100</f>
        <v>67.58064696810716</v>
      </c>
    </row>
    <row r="329" spans="1:17" x14ac:dyDescent="0.25">
      <c r="A329" s="556"/>
      <c r="B329" s="556"/>
      <c r="C329" s="556"/>
      <c r="D329" s="438"/>
      <c r="E329" s="57" t="s">
        <v>377</v>
      </c>
      <c r="F329" s="278">
        <v>59.8</v>
      </c>
      <c r="G329" s="278">
        <v>59.8</v>
      </c>
      <c r="H329" s="278">
        <v>0</v>
      </c>
      <c r="I329" s="278">
        <v>0</v>
      </c>
      <c r="J329" s="326">
        <v>32.299999999999997</v>
      </c>
      <c r="K329" s="92">
        <v>32.299999999999997</v>
      </c>
      <c r="L329" s="92">
        <v>0</v>
      </c>
      <c r="M329" s="326">
        <v>0</v>
      </c>
      <c r="N329" s="318">
        <f>J329/F329*100</f>
        <v>54.013377926421398</v>
      </c>
      <c r="O329" s="87">
        <f>K329/G329*100</f>
        <v>54.013377926421398</v>
      </c>
      <c r="P329" s="87">
        <v>0</v>
      </c>
      <c r="Q329" s="93">
        <v>0</v>
      </c>
    </row>
    <row r="330" spans="1:17" x14ac:dyDescent="0.25">
      <c r="A330" s="556"/>
      <c r="B330" s="556"/>
      <c r="C330" s="556"/>
      <c r="D330" s="438"/>
      <c r="E330" s="57" t="s">
        <v>378</v>
      </c>
      <c r="F330" s="278">
        <v>339</v>
      </c>
      <c r="G330" s="278">
        <v>0</v>
      </c>
      <c r="H330" s="278">
        <v>339</v>
      </c>
      <c r="I330" s="278">
        <v>0</v>
      </c>
      <c r="J330" s="326">
        <v>330.8</v>
      </c>
      <c r="K330" s="92">
        <v>0</v>
      </c>
      <c r="L330" s="92">
        <v>330.8</v>
      </c>
      <c r="M330" s="326">
        <v>0</v>
      </c>
      <c r="N330" s="318">
        <f t="shared" ref="N330:N335" si="171">J330/F330*100</f>
        <v>97.581120943952797</v>
      </c>
      <c r="O330" s="87">
        <v>0</v>
      </c>
      <c r="P330" s="87">
        <f>L330/H330*100</f>
        <v>97.581120943952797</v>
      </c>
      <c r="Q330" s="93">
        <v>0</v>
      </c>
    </row>
    <row r="331" spans="1:17" x14ac:dyDescent="0.25">
      <c r="A331" s="556"/>
      <c r="B331" s="556"/>
      <c r="C331" s="556"/>
      <c r="D331" s="438"/>
      <c r="E331" s="57" t="s">
        <v>379</v>
      </c>
      <c r="F331" s="278">
        <v>2.7</v>
      </c>
      <c r="G331" s="278">
        <v>0</v>
      </c>
      <c r="H331" s="278">
        <v>2.7</v>
      </c>
      <c r="I331" s="278">
        <v>0</v>
      </c>
      <c r="J331" s="326">
        <v>0.2</v>
      </c>
      <c r="K331" s="92">
        <v>0</v>
      </c>
      <c r="L331" s="92">
        <v>0.2</v>
      </c>
      <c r="M331" s="326">
        <v>0</v>
      </c>
      <c r="N331" s="318">
        <f t="shared" si="171"/>
        <v>7.4074074074074066</v>
      </c>
      <c r="O331" s="87">
        <v>0</v>
      </c>
      <c r="P331" s="87">
        <f>L331/H331*100</f>
        <v>7.4074074074074066</v>
      </c>
      <c r="Q331" s="93">
        <v>0</v>
      </c>
    </row>
    <row r="332" spans="1:17" x14ac:dyDescent="0.25">
      <c r="A332" s="556"/>
      <c r="B332" s="556"/>
      <c r="C332" s="556"/>
      <c r="D332" s="438"/>
      <c r="E332" s="57" t="s">
        <v>380</v>
      </c>
      <c r="F332" s="278">
        <v>321.89999999999998</v>
      </c>
      <c r="G332" s="278">
        <v>0</v>
      </c>
      <c r="H332" s="278">
        <v>321.89999999999998</v>
      </c>
      <c r="I332" s="278">
        <v>0</v>
      </c>
      <c r="J332" s="326">
        <v>305.8</v>
      </c>
      <c r="K332" s="92">
        <v>0</v>
      </c>
      <c r="L332" s="92">
        <v>305.8</v>
      </c>
      <c r="M332" s="326">
        <v>0</v>
      </c>
      <c r="N332" s="318">
        <f t="shared" si="171"/>
        <v>94.99844672258466</v>
      </c>
      <c r="O332" s="87">
        <v>0</v>
      </c>
      <c r="P332" s="87">
        <f>L332/H332*100</f>
        <v>94.99844672258466</v>
      </c>
      <c r="Q332" s="93">
        <v>0</v>
      </c>
    </row>
    <row r="333" spans="1:17" x14ac:dyDescent="0.25">
      <c r="A333" s="556"/>
      <c r="B333" s="556"/>
      <c r="C333" s="556"/>
      <c r="D333" s="438"/>
      <c r="E333" s="57" t="s">
        <v>381</v>
      </c>
      <c r="F333" s="278">
        <v>0.4</v>
      </c>
      <c r="G333" s="278">
        <v>0</v>
      </c>
      <c r="H333" s="278">
        <v>0.4</v>
      </c>
      <c r="I333" s="278">
        <v>0</v>
      </c>
      <c r="J333" s="326">
        <v>0.2</v>
      </c>
      <c r="K333" s="92">
        <v>0</v>
      </c>
      <c r="L333" s="92">
        <v>0.2</v>
      </c>
      <c r="M333" s="326">
        <v>0</v>
      </c>
      <c r="N333" s="318">
        <f t="shared" si="171"/>
        <v>50</v>
      </c>
      <c r="O333" s="87">
        <v>0</v>
      </c>
      <c r="P333" s="94">
        <f>L333/H333*100</f>
        <v>50</v>
      </c>
      <c r="Q333" s="93">
        <v>0</v>
      </c>
    </row>
    <row r="334" spans="1:17" x14ac:dyDescent="0.25">
      <c r="A334" s="556"/>
      <c r="B334" s="556"/>
      <c r="C334" s="556"/>
      <c r="D334" s="438"/>
      <c r="E334" s="95" t="s">
        <v>382</v>
      </c>
      <c r="F334" s="278">
        <v>118289.60000000001</v>
      </c>
      <c r="G334" s="278">
        <v>0</v>
      </c>
      <c r="H334" s="278">
        <v>61259.3</v>
      </c>
      <c r="I334" s="278">
        <v>57030.2</v>
      </c>
      <c r="J334" s="278">
        <v>94131.1</v>
      </c>
      <c r="K334" s="91">
        <v>0</v>
      </c>
      <c r="L334" s="91">
        <v>61259.3</v>
      </c>
      <c r="M334" s="278">
        <v>32871.800000000003</v>
      </c>
      <c r="N334" s="318">
        <f t="shared" si="171"/>
        <v>79.576818249448806</v>
      </c>
      <c r="O334" s="87">
        <v>0</v>
      </c>
      <c r="P334" s="94">
        <f>L334/H334*100</f>
        <v>100</v>
      </c>
      <c r="Q334" s="93">
        <f>M334/I334*100</f>
        <v>57.639285852057341</v>
      </c>
    </row>
    <row r="335" spans="1:17" x14ac:dyDescent="0.25">
      <c r="A335" s="556"/>
      <c r="B335" s="556"/>
      <c r="C335" s="556"/>
      <c r="D335" s="438"/>
      <c r="E335" s="57" t="s">
        <v>383</v>
      </c>
      <c r="F335" s="278">
        <v>14359.9</v>
      </c>
      <c r="G335" s="278">
        <v>0</v>
      </c>
      <c r="H335" s="278">
        <v>0</v>
      </c>
      <c r="I335" s="278">
        <v>14359.9</v>
      </c>
      <c r="J335" s="278">
        <v>13092.8</v>
      </c>
      <c r="K335" s="91">
        <v>0</v>
      </c>
      <c r="L335" s="91">
        <v>0</v>
      </c>
      <c r="M335" s="278">
        <v>13092.8</v>
      </c>
      <c r="N335" s="353">
        <f t="shared" si="171"/>
        <v>91.176122396395527</v>
      </c>
      <c r="O335" s="87">
        <v>0</v>
      </c>
      <c r="P335" s="94">
        <v>0</v>
      </c>
      <c r="Q335" s="87">
        <f>M335/I335*100</f>
        <v>91.176122396395527</v>
      </c>
    </row>
    <row r="336" spans="1:17" x14ac:dyDescent="0.25">
      <c r="A336" s="556"/>
      <c r="B336" s="556"/>
      <c r="C336" s="556"/>
      <c r="D336" s="438"/>
      <c r="E336" s="57" t="s">
        <v>384</v>
      </c>
      <c r="F336" s="278">
        <v>0</v>
      </c>
      <c r="G336" s="278">
        <v>0</v>
      </c>
      <c r="H336" s="278">
        <v>0</v>
      </c>
      <c r="I336" s="278">
        <v>0</v>
      </c>
      <c r="J336" s="326">
        <v>0</v>
      </c>
      <c r="K336" s="92">
        <v>0</v>
      </c>
      <c r="L336" s="92">
        <v>0</v>
      </c>
      <c r="M336" s="326">
        <v>0</v>
      </c>
      <c r="N336" s="353">
        <v>0</v>
      </c>
      <c r="O336" s="87">
        <v>0</v>
      </c>
      <c r="P336" s="94">
        <v>0</v>
      </c>
      <c r="Q336" s="87">
        <v>0</v>
      </c>
    </row>
    <row r="337" spans="1:17" x14ac:dyDescent="0.25">
      <c r="A337" s="556"/>
      <c r="B337" s="556"/>
      <c r="C337" s="556"/>
      <c r="D337" s="438"/>
      <c r="E337" s="57" t="s">
        <v>385</v>
      </c>
      <c r="F337" s="278">
        <v>72.8</v>
      </c>
      <c r="G337" s="278">
        <v>0</v>
      </c>
      <c r="H337" s="278">
        <v>0</v>
      </c>
      <c r="I337" s="278">
        <v>72.8</v>
      </c>
      <c r="J337" s="326">
        <v>72.8</v>
      </c>
      <c r="K337" s="92">
        <v>0</v>
      </c>
      <c r="L337" s="92">
        <v>0</v>
      </c>
      <c r="M337" s="326">
        <v>72.8</v>
      </c>
      <c r="N337" s="353">
        <f t="shared" ref="N337:N344" si="172">J337/F337*100</f>
        <v>100</v>
      </c>
      <c r="O337" s="87">
        <v>0</v>
      </c>
      <c r="P337" s="94">
        <v>0</v>
      </c>
      <c r="Q337" s="87">
        <f>M337/I337*100</f>
        <v>100</v>
      </c>
    </row>
    <row r="338" spans="1:17" x14ac:dyDescent="0.25">
      <c r="A338" s="556"/>
      <c r="B338" s="556"/>
      <c r="C338" s="556"/>
      <c r="D338" s="438"/>
      <c r="E338" s="57" t="s">
        <v>386</v>
      </c>
      <c r="F338" s="278">
        <v>600</v>
      </c>
      <c r="G338" s="278">
        <v>0</v>
      </c>
      <c r="H338" s="278">
        <v>0</v>
      </c>
      <c r="I338" s="278">
        <v>600</v>
      </c>
      <c r="J338" s="326">
        <v>415.7</v>
      </c>
      <c r="K338" s="92">
        <v>0</v>
      </c>
      <c r="L338" s="92">
        <v>0</v>
      </c>
      <c r="M338" s="326">
        <v>415.7</v>
      </c>
      <c r="N338" s="353">
        <f t="shared" si="172"/>
        <v>69.283333333333331</v>
      </c>
      <c r="O338" s="87">
        <v>0</v>
      </c>
      <c r="P338" s="94">
        <v>0</v>
      </c>
      <c r="Q338" s="87">
        <f>M338/I338*100</f>
        <v>69.283333333333331</v>
      </c>
    </row>
    <row r="339" spans="1:17" x14ac:dyDescent="0.25">
      <c r="A339" s="556"/>
      <c r="B339" s="556"/>
      <c r="C339" s="556"/>
      <c r="D339" s="438"/>
      <c r="E339" s="57" t="s">
        <v>387</v>
      </c>
      <c r="F339" s="278">
        <v>100</v>
      </c>
      <c r="G339" s="278">
        <v>0</v>
      </c>
      <c r="H339" s="278">
        <v>100</v>
      </c>
      <c r="I339" s="278">
        <v>0</v>
      </c>
      <c r="J339" s="326">
        <v>100</v>
      </c>
      <c r="K339" s="92">
        <v>0</v>
      </c>
      <c r="L339" s="92">
        <v>100</v>
      </c>
      <c r="M339" s="326">
        <v>0</v>
      </c>
      <c r="N339" s="353">
        <f t="shared" si="172"/>
        <v>100</v>
      </c>
      <c r="O339" s="87">
        <v>0</v>
      </c>
      <c r="P339" s="94">
        <v>100</v>
      </c>
      <c r="Q339" s="87">
        <v>0</v>
      </c>
    </row>
    <row r="340" spans="1:17" x14ac:dyDescent="0.25">
      <c r="A340" s="556"/>
      <c r="B340" s="556"/>
      <c r="C340" s="556"/>
      <c r="D340" s="438"/>
      <c r="E340" s="57" t="s">
        <v>388</v>
      </c>
      <c r="F340" s="278">
        <v>562.5</v>
      </c>
      <c r="G340" s="278">
        <v>0</v>
      </c>
      <c r="H340" s="278">
        <v>0</v>
      </c>
      <c r="I340" s="278">
        <v>562.5</v>
      </c>
      <c r="J340" s="326">
        <v>562.5</v>
      </c>
      <c r="K340" s="92">
        <v>0</v>
      </c>
      <c r="L340" s="92">
        <v>0</v>
      </c>
      <c r="M340" s="326">
        <v>562.5</v>
      </c>
      <c r="N340" s="353">
        <f t="shared" si="172"/>
        <v>100</v>
      </c>
      <c r="O340" s="87">
        <v>0</v>
      </c>
      <c r="P340" s="94">
        <v>0</v>
      </c>
      <c r="Q340" s="87">
        <f>M340/I340*100</f>
        <v>100</v>
      </c>
    </row>
    <row r="341" spans="1:17" x14ac:dyDescent="0.25">
      <c r="A341" s="556"/>
      <c r="B341" s="556"/>
      <c r="C341" s="556"/>
      <c r="D341" s="438"/>
      <c r="E341" s="95" t="s">
        <v>389</v>
      </c>
      <c r="F341" s="278">
        <v>172.5</v>
      </c>
      <c r="G341" s="278">
        <v>0</v>
      </c>
      <c r="H341" s="278">
        <v>0</v>
      </c>
      <c r="I341" s="278">
        <v>172.5</v>
      </c>
      <c r="J341" s="326">
        <v>172.5</v>
      </c>
      <c r="K341" s="92">
        <v>0</v>
      </c>
      <c r="L341" s="92">
        <v>0</v>
      </c>
      <c r="M341" s="326">
        <v>172.5</v>
      </c>
      <c r="N341" s="353">
        <f t="shared" si="172"/>
        <v>100</v>
      </c>
      <c r="O341" s="87">
        <v>0</v>
      </c>
      <c r="P341" s="94">
        <v>0</v>
      </c>
      <c r="Q341" s="87">
        <f>M341/I341*100</f>
        <v>100</v>
      </c>
    </row>
    <row r="342" spans="1:17" x14ac:dyDescent="0.25">
      <c r="A342" s="556"/>
      <c r="B342" s="556"/>
      <c r="C342" s="556"/>
      <c r="D342" s="438"/>
      <c r="E342" s="57" t="s">
        <v>390</v>
      </c>
      <c r="F342" s="278">
        <v>3000</v>
      </c>
      <c r="G342" s="278">
        <v>0</v>
      </c>
      <c r="H342" s="278">
        <v>0</v>
      </c>
      <c r="I342" s="278">
        <v>3000</v>
      </c>
      <c r="J342" s="326">
        <v>3000</v>
      </c>
      <c r="K342" s="92">
        <v>0</v>
      </c>
      <c r="L342" s="92">
        <v>0</v>
      </c>
      <c r="M342" s="326">
        <v>3000</v>
      </c>
      <c r="N342" s="353">
        <f t="shared" si="172"/>
        <v>100</v>
      </c>
      <c r="O342" s="87">
        <v>0</v>
      </c>
      <c r="P342" s="94">
        <v>0</v>
      </c>
      <c r="Q342" s="87">
        <f>M342/I342*100</f>
        <v>100</v>
      </c>
    </row>
    <row r="343" spans="1:17" x14ac:dyDescent="0.25">
      <c r="A343" s="96"/>
      <c r="B343" s="96"/>
      <c r="C343" s="96"/>
      <c r="D343" s="97"/>
      <c r="E343" s="57" t="s">
        <v>391</v>
      </c>
      <c r="F343" s="278">
        <v>279.39999999999998</v>
      </c>
      <c r="G343" s="278">
        <v>0</v>
      </c>
      <c r="H343" s="278">
        <v>0</v>
      </c>
      <c r="I343" s="278">
        <v>279.39999999999998</v>
      </c>
      <c r="J343" s="326">
        <v>244.2</v>
      </c>
      <c r="K343" s="92">
        <v>0</v>
      </c>
      <c r="L343" s="92">
        <v>0</v>
      </c>
      <c r="M343" s="326">
        <v>244.2</v>
      </c>
      <c r="N343" s="353">
        <f t="shared" si="172"/>
        <v>87.4015748031496</v>
      </c>
      <c r="O343" s="87">
        <v>0</v>
      </c>
      <c r="P343" s="94">
        <v>0</v>
      </c>
      <c r="Q343" s="87">
        <f>M343/I343*100</f>
        <v>87.4015748031496</v>
      </c>
    </row>
    <row r="344" spans="1:17" x14ac:dyDescent="0.25">
      <c r="A344" s="96"/>
      <c r="B344" s="96"/>
      <c r="C344" s="96"/>
      <c r="D344" s="97"/>
      <c r="E344" s="57" t="s">
        <v>392</v>
      </c>
      <c r="F344" s="278">
        <v>4263.6000000000004</v>
      </c>
      <c r="G344" s="278">
        <v>0</v>
      </c>
      <c r="H344" s="278">
        <v>0</v>
      </c>
      <c r="I344" s="278">
        <v>4263.6000000000004</v>
      </c>
      <c r="J344" s="326">
        <v>3862.6</v>
      </c>
      <c r="K344" s="92">
        <v>0</v>
      </c>
      <c r="L344" s="92">
        <v>0</v>
      </c>
      <c r="M344" s="326">
        <v>3862.6</v>
      </c>
      <c r="N344" s="353">
        <f t="shared" si="172"/>
        <v>90.594802514307148</v>
      </c>
      <c r="O344" s="87">
        <v>0</v>
      </c>
      <c r="P344" s="94">
        <v>0</v>
      </c>
      <c r="Q344" s="87">
        <f>M344/I344*100</f>
        <v>90.594802514307148</v>
      </c>
    </row>
    <row r="345" spans="1:17" x14ac:dyDescent="0.25">
      <c r="A345" s="434" t="s">
        <v>393</v>
      </c>
      <c r="B345" s="570" t="s">
        <v>394</v>
      </c>
      <c r="C345" s="570" t="s">
        <v>395</v>
      </c>
      <c r="D345" s="53" t="s">
        <v>203</v>
      </c>
      <c r="E345" s="98" t="s">
        <v>233</v>
      </c>
      <c r="F345" s="279">
        <v>0</v>
      </c>
      <c r="G345" s="279">
        <v>0</v>
      </c>
      <c r="H345" s="279">
        <v>0</v>
      </c>
      <c r="I345" s="279">
        <v>0</v>
      </c>
      <c r="J345" s="327">
        <v>0</v>
      </c>
      <c r="K345" s="99">
        <v>0</v>
      </c>
      <c r="L345" s="99">
        <v>0</v>
      </c>
      <c r="M345" s="327">
        <v>0</v>
      </c>
      <c r="N345" s="354">
        <v>0</v>
      </c>
      <c r="O345" s="122">
        <v>0</v>
      </c>
      <c r="P345" s="122">
        <v>0</v>
      </c>
      <c r="Q345" s="122">
        <v>0</v>
      </c>
    </row>
    <row r="346" spans="1:17" x14ac:dyDescent="0.25">
      <c r="A346" s="571"/>
      <c r="B346" s="430"/>
      <c r="C346" s="430"/>
      <c r="D346" s="412" t="s">
        <v>372</v>
      </c>
      <c r="E346" s="102" t="s">
        <v>396</v>
      </c>
      <c r="F346" s="280">
        <v>0</v>
      </c>
      <c r="G346" s="280">
        <v>0</v>
      </c>
      <c r="H346" s="280">
        <v>0</v>
      </c>
      <c r="I346" s="280">
        <v>0</v>
      </c>
      <c r="J346" s="328">
        <v>0</v>
      </c>
      <c r="K346" s="103">
        <v>0</v>
      </c>
      <c r="L346" s="103">
        <v>0</v>
      </c>
      <c r="M346" s="328">
        <v>0</v>
      </c>
      <c r="N346" s="355">
        <v>0</v>
      </c>
      <c r="O346" s="101">
        <v>0</v>
      </c>
      <c r="P346" s="101">
        <v>0</v>
      </c>
      <c r="Q346" s="101">
        <v>0</v>
      </c>
    </row>
    <row r="347" spans="1:17" x14ac:dyDescent="0.25">
      <c r="A347" s="572"/>
      <c r="B347" s="441"/>
      <c r="C347" s="441"/>
      <c r="D347" s="414"/>
      <c r="E347" s="102"/>
      <c r="F347" s="281">
        <v>0</v>
      </c>
      <c r="G347" s="281">
        <v>0</v>
      </c>
      <c r="H347" s="281">
        <v>0</v>
      </c>
      <c r="I347" s="281">
        <v>0</v>
      </c>
      <c r="J347" s="286">
        <v>0</v>
      </c>
      <c r="K347" s="105">
        <v>0</v>
      </c>
      <c r="L347" s="105">
        <v>0</v>
      </c>
      <c r="M347" s="286">
        <v>0</v>
      </c>
      <c r="N347" s="290">
        <v>0</v>
      </c>
      <c r="O347" s="101">
        <v>0</v>
      </c>
      <c r="P347" s="101">
        <v>0</v>
      </c>
      <c r="Q347" s="101">
        <v>0</v>
      </c>
    </row>
    <row r="348" spans="1:17" x14ac:dyDescent="0.25">
      <c r="A348" s="434" t="s">
        <v>397</v>
      </c>
      <c r="B348" s="570" t="s">
        <v>398</v>
      </c>
      <c r="C348" s="570" t="s">
        <v>395</v>
      </c>
      <c r="D348" s="53" t="s">
        <v>203</v>
      </c>
      <c r="E348" s="98" t="s">
        <v>233</v>
      </c>
      <c r="F348" s="282">
        <f t="shared" ref="F348:M348" si="173">F349+F350</f>
        <v>341.8</v>
      </c>
      <c r="G348" s="282">
        <f t="shared" si="173"/>
        <v>0</v>
      </c>
      <c r="H348" s="282">
        <f t="shared" si="173"/>
        <v>341.8</v>
      </c>
      <c r="I348" s="282">
        <f t="shared" si="173"/>
        <v>0</v>
      </c>
      <c r="J348" s="282">
        <f t="shared" si="173"/>
        <v>331</v>
      </c>
      <c r="K348" s="153">
        <f t="shared" si="173"/>
        <v>0</v>
      </c>
      <c r="L348" s="153">
        <f t="shared" si="173"/>
        <v>331</v>
      </c>
      <c r="M348" s="282">
        <f t="shared" si="173"/>
        <v>0</v>
      </c>
      <c r="N348" s="292">
        <f t="shared" ref="N348:N353" si="174">J348/F348*100</f>
        <v>96.84025746050321</v>
      </c>
      <c r="O348" s="122">
        <v>0</v>
      </c>
      <c r="P348" s="122">
        <f t="shared" ref="P348:P353" si="175">L348/H348*100</f>
        <v>96.84025746050321</v>
      </c>
      <c r="Q348" s="122">
        <v>0</v>
      </c>
    </row>
    <row r="349" spans="1:17" x14ac:dyDescent="0.25">
      <c r="A349" s="571"/>
      <c r="B349" s="430"/>
      <c r="C349" s="430"/>
      <c r="D349" s="412" t="s">
        <v>372</v>
      </c>
      <c r="E349" s="106" t="s">
        <v>378</v>
      </c>
      <c r="F349" s="278">
        <v>339</v>
      </c>
      <c r="G349" s="278">
        <v>0</v>
      </c>
      <c r="H349" s="278">
        <v>339</v>
      </c>
      <c r="I349" s="278">
        <v>0</v>
      </c>
      <c r="J349" s="326">
        <v>330.8</v>
      </c>
      <c r="K349" s="92">
        <v>0</v>
      </c>
      <c r="L349" s="92">
        <v>330.8</v>
      </c>
      <c r="M349" s="326">
        <v>0</v>
      </c>
      <c r="N349" s="290">
        <f t="shared" si="174"/>
        <v>97.581120943952797</v>
      </c>
      <c r="O349" s="101">
        <v>0</v>
      </c>
      <c r="P349" s="101">
        <f t="shared" si="175"/>
        <v>97.581120943952797</v>
      </c>
      <c r="Q349" s="101">
        <v>0</v>
      </c>
    </row>
    <row r="350" spans="1:17" x14ac:dyDescent="0.25">
      <c r="A350" s="572"/>
      <c r="B350" s="441"/>
      <c r="C350" s="441"/>
      <c r="D350" s="414"/>
      <c r="E350" s="106" t="s">
        <v>379</v>
      </c>
      <c r="F350" s="278">
        <v>2.8</v>
      </c>
      <c r="G350" s="278">
        <v>0</v>
      </c>
      <c r="H350" s="278">
        <v>2.8</v>
      </c>
      <c r="I350" s="278">
        <v>0</v>
      </c>
      <c r="J350" s="326">
        <v>0.2</v>
      </c>
      <c r="K350" s="92">
        <v>0</v>
      </c>
      <c r="L350" s="92">
        <v>0.2</v>
      </c>
      <c r="M350" s="326">
        <v>0</v>
      </c>
      <c r="N350" s="290">
        <f t="shared" si="174"/>
        <v>7.1428571428571441</v>
      </c>
      <c r="O350" s="101">
        <v>0</v>
      </c>
      <c r="P350" s="101">
        <f t="shared" si="175"/>
        <v>7.1428571428571441</v>
      </c>
      <c r="Q350" s="101">
        <v>0</v>
      </c>
    </row>
    <row r="351" spans="1:17" x14ac:dyDescent="0.25">
      <c r="A351" s="567" t="s">
        <v>399</v>
      </c>
      <c r="B351" s="420" t="s">
        <v>400</v>
      </c>
      <c r="C351" s="422" t="s">
        <v>395</v>
      </c>
      <c r="D351" s="53" t="s">
        <v>203</v>
      </c>
      <c r="E351" s="107" t="s">
        <v>233</v>
      </c>
      <c r="F351" s="283">
        <f t="shared" ref="F351:M351" si="176">F352+F353</f>
        <v>322.29999999999995</v>
      </c>
      <c r="G351" s="283">
        <f t="shared" si="176"/>
        <v>0</v>
      </c>
      <c r="H351" s="283">
        <f t="shared" si="176"/>
        <v>322.29999999999995</v>
      </c>
      <c r="I351" s="283">
        <f t="shared" si="176"/>
        <v>0</v>
      </c>
      <c r="J351" s="283">
        <f t="shared" si="176"/>
        <v>306</v>
      </c>
      <c r="K351" s="154">
        <f t="shared" si="176"/>
        <v>0</v>
      </c>
      <c r="L351" s="154">
        <f t="shared" si="176"/>
        <v>306</v>
      </c>
      <c r="M351" s="283">
        <f t="shared" si="176"/>
        <v>0</v>
      </c>
      <c r="N351" s="290">
        <f t="shared" si="174"/>
        <v>94.942600062054012</v>
      </c>
      <c r="O351" s="161">
        <f>O352+O353</f>
        <v>0</v>
      </c>
      <c r="P351" s="101">
        <f t="shared" si="175"/>
        <v>94.942600062054012</v>
      </c>
      <c r="Q351" s="161">
        <f>Q352+Q353</f>
        <v>0</v>
      </c>
    </row>
    <row r="352" spans="1:17" x14ac:dyDescent="0.25">
      <c r="A352" s="421"/>
      <c r="B352" s="421"/>
      <c r="C352" s="421"/>
      <c r="D352" s="415" t="s">
        <v>372</v>
      </c>
      <c r="E352" s="108" t="s">
        <v>380</v>
      </c>
      <c r="F352" s="284">
        <v>321.89999999999998</v>
      </c>
      <c r="G352" s="284">
        <v>0</v>
      </c>
      <c r="H352" s="284">
        <v>321.89999999999998</v>
      </c>
      <c r="I352" s="284">
        <v>0</v>
      </c>
      <c r="J352" s="284">
        <v>305.8</v>
      </c>
      <c r="K352" s="155">
        <v>0</v>
      </c>
      <c r="L352" s="155">
        <v>305.8</v>
      </c>
      <c r="M352" s="284">
        <v>0</v>
      </c>
      <c r="N352" s="290">
        <f t="shared" si="174"/>
        <v>94.99844672258466</v>
      </c>
      <c r="O352" s="101">
        <v>0</v>
      </c>
      <c r="P352" s="101">
        <f t="shared" si="175"/>
        <v>94.99844672258466</v>
      </c>
      <c r="Q352" s="101">
        <v>0</v>
      </c>
    </row>
    <row r="353" spans="1:17" x14ac:dyDescent="0.25">
      <c r="A353" s="421"/>
      <c r="B353" s="421"/>
      <c r="C353" s="421"/>
      <c r="D353" s="415"/>
      <c r="E353" s="518" t="s">
        <v>381</v>
      </c>
      <c r="F353" s="541">
        <v>0.4</v>
      </c>
      <c r="G353" s="541">
        <v>0</v>
      </c>
      <c r="H353" s="541">
        <v>0.4</v>
      </c>
      <c r="I353" s="541">
        <v>0</v>
      </c>
      <c r="J353" s="541">
        <v>0.2</v>
      </c>
      <c r="K353" s="547"/>
      <c r="L353" s="547">
        <v>0.2</v>
      </c>
      <c r="M353" s="541"/>
      <c r="N353" s="506">
        <f t="shared" si="174"/>
        <v>50</v>
      </c>
      <c r="O353" s="500">
        <v>0</v>
      </c>
      <c r="P353" s="500">
        <f t="shared" si="175"/>
        <v>50</v>
      </c>
      <c r="Q353" s="500">
        <v>0</v>
      </c>
    </row>
    <row r="354" spans="1:17" x14ac:dyDescent="0.25">
      <c r="A354" s="421"/>
      <c r="B354" s="421"/>
      <c r="C354" s="421"/>
      <c r="D354" s="415"/>
      <c r="E354" s="568"/>
      <c r="F354" s="561"/>
      <c r="G354" s="561"/>
      <c r="H354" s="561"/>
      <c r="I354" s="561"/>
      <c r="J354" s="561"/>
      <c r="K354" s="559"/>
      <c r="L354" s="559"/>
      <c r="M354" s="561"/>
      <c r="N354" s="507"/>
      <c r="O354" s="563"/>
      <c r="P354" s="509"/>
      <c r="Q354" s="565"/>
    </row>
    <row r="355" spans="1:17" x14ac:dyDescent="0.25">
      <c r="A355" s="421"/>
      <c r="B355" s="421"/>
      <c r="C355" s="421"/>
      <c r="D355" s="415"/>
      <c r="E355" s="568"/>
      <c r="F355" s="561"/>
      <c r="G355" s="561"/>
      <c r="H355" s="561"/>
      <c r="I355" s="561"/>
      <c r="J355" s="561"/>
      <c r="K355" s="559"/>
      <c r="L355" s="559"/>
      <c r="M355" s="561"/>
      <c r="N355" s="507"/>
      <c r="O355" s="563"/>
      <c r="P355" s="509"/>
      <c r="Q355" s="565"/>
    </row>
    <row r="356" spans="1:17" x14ac:dyDescent="0.25">
      <c r="A356" s="421"/>
      <c r="B356" s="421"/>
      <c r="C356" s="421"/>
      <c r="D356" s="415"/>
      <c r="E356" s="569"/>
      <c r="F356" s="562"/>
      <c r="G356" s="562"/>
      <c r="H356" s="562"/>
      <c r="I356" s="562"/>
      <c r="J356" s="562"/>
      <c r="K356" s="560"/>
      <c r="L356" s="560"/>
      <c r="M356" s="562"/>
      <c r="N356" s="508"/>
      <c r="O356" s="564"/>
      <c r="P356" s="501"/>
      <c r="Q356" s="566"/>
    </row>
    <row r="357" spans="1:17" x14ac:dyDescent="0.25">
      <c r="A357" s="434" t="s">
        <v>401</v>
      </c>
      <c r="B357" s="429" t="s">
        <v>402</v>
      </c>
      <c r="C357" s="431" t="s">
        <v>395</v>
      </c>
      <c r="D357" s="412" t="s">
        <v>203</v>
      </c>
      <c r="E357" s="514" t="s">
        <v>233</v>
      </c>
      <c r="F357" s="597">
        <v>0</v>
      </c>
      <c r="G357" s="544">
        <v>0</v>
      </c>
      <c r="H357" s="544">
        <v>0</v>
      </c>
      <c r="I357" s="544">
        <v>0</v>
      </c>
      <c r="J357" s="544">
        <v>0</v>
      </c>
      <c r="K357" s="557">
        <v>0</v>
      </c>
      <c r="L357" s="557">
        <v>0</v>
      </c>
      <c r="M357" s="544">
        <v>0</v>
      </c>
      <c r="N357" s="530">
        <v>0</v>
      </c>
      <c r="O357" s="532">
        <v>0</v>
      </c>
      <c r="P357" s="532">
        <v>0</v>
      </c>
      <c r="Q357" s="532">
        <v>0</v>
      </c>
    </row>
    <row r="358" spans="1:17" x14ac:dyDescent="0.25">
      <c r="A358" s="435"/>
      <c r="B358" s="430"/>
      <c r="C358" s="432"/>
      <c r="D358" s="414"/>
      <c r="E358" s="515"/>
      <c r="F358" s="597"/>
      <c r="G358" s="545"/>
      <c r="H358" s="545"/>
      <c r="I358" s="545"/>
      <c r="J358" s="545"/>
      <c r="K358" s="558"/>
      <c r="L358" s="558"/>
      <c r="M358" s="545"/>
      <c r="N358" s="531"/>
      <c r="O358" s="533"/>
      <c r="P358" s="533"/>
      <c r="Q358" s="533"/>
    </row>
    <row r="359" spans="1:17" x14ac:dyDescent="0.25">
      <c r="A359" s="435"/>
      <c r="B359" s="430"/>
      <c r="C359" s="432"/>
      <c r="D359" s="412" t="s">
        <v>372</v>
      </c>
      <c r="E359" s="518"/>
      <c r="F359" s="541">
        <v>0</v>
      </c>
      <c r="G359" s="541">
        <v>0</v>
      </c>
      <c r="H359" s="541">
        <v>0</v>
      </c>
      <c r="I359" s="541">
        <v>0</v>
      </c>
      <c r="J359" s="541">
        <v>0</v>
      </c>
      <c r="K359" s="547">
        <v>0</v>
      </c>
      <c r="L359" s="547">
        <v>0</v>
      </c>
      <c r="M359" s="541">
        <v>0</v>
      </c>
      <c r="N359" s="506">
        <v>0</v>
      </c>
      <c r="O359" s="500">
        <v>0</v>
      </c>
      <c r="P359" s="500">
        <v>0</v>
      </c>
      <c r="Q359" s="500">
        <v>0</v>
      </c>
    </row>
    <row r="360" spans="1:17" x14ac:dyDescent="0.25">
      <c r="A360" s="435"/>
      <c r="B360" s="430"/>
      <c r="C360" s="432"/>
      <c r="D360" s="413"/>
      <c r="E360" s="546"/>
      <c r="F360" s="542"/>
      <c r="G360" s="542"/>
      <c r="H360" s="542"/>
      <c r="I360" s="542"/>
      <c r="J360" s="542"/>
      <c r="K360" s="548"/>
      <c r="L360" s="548"/>
      <c r="M360" s="542"/>
      <c r="N360" s="507"/>
      <c r="O360" s="509"/>
      <c r="P360" s="509"/>
      <c r="Q360" s="509"/>
    </row>
    <row r="361" spans="1:17" x14ac:dyDescent="0.25">
      <c r="A361" s="435"/>
      <c r="B361" s="430"/>
      <c r="C361" s="432"/>
      <c r="D361" s="413"/>
      <c r="E361" s="546"/>
      <c r="F361" s="542"/>
      <c r="G361" s="542"/>
      <c r="H361" s="542"/>
      <c r="I361" s="542"/>
      <c r="J361" s="542"/>
      <c r="K361" s="548"/>
      <c r="L361" s="548"/>
      <c r="M361" s="542"/>
      <c r="N361" s="507"/>
      <c r="O361" s="509"/>
      <c r="P361" s="509"/>
      <c r="Q361" s="509"/>
    </row>
    <row r="362" spans="1:17" x14ac:dyDescent="0.25">
      <c r="A362" s="435"/>
      <c r="B362" s="430"/>
      <c r="C362" s="432"/>
      <c r="D362" s="414"/>
      <c r="E362" s="519"/>
      <c r="F362" s="543"/>
      <c r="G362" s="543"/>
      <c r="H362" s="543"/>
      <c r="I362" s="543"/>
      <c r="J362" s="543"/>
      <c r="K362" s="549"/>
      <c r="L362" s="549"/>
      <c r="M362" s="543"/>
      <c r="N362" s="508"/>
      <c r="O362" s="501"/>
      <c r="P362" s="501"/>
      <c r="Q362" s="501"/>
    </row>
    <row r="363" spans="1:17" x14ac:dyDescent="0.25">
      <c r="A363" s="434" t="s">
        <v>403</v>
      </c>
      <c r="B363" s="429" t="s">
        <v>404</v>
      </c>
      <c r="C363" s="431" t="s">
        <v>405</v>
      </c>
      <c r="D363" s="413" t="s">
        <v>203</v>
      </c>
      <c r="E363" s="524" t="s">
        <v>233</v>
      </c>
      <c r="F363" s="516">
        <f t="shared" ref="F363:M363" si="177">SUM(F365:F371)</f>
        <v>137365.29999999999</v>
      </c>
      <c r="G363" s="516">
        <f t="shared" si="177"/>
        <v>0</v>
      </c>
      <c r="H363" s="516">
        <f t="shared" si="177"/>
        <v>61359.3</v>
      </c>
      <c r="I363" s="516">
        <f t="shared" si="177"/>
        <v>76005.899999999994</v>
      </c>
      <c r="J363" s="516">
        <f t="shared" si="177"/>
        <v>111503.6</v>
      </c>
      <c r="K363" s="526">
        <f t="shared" si="177"/>
        <v>0</v>
      </c>
      <c r="L363" s="526">
        <f t="shared" si="177"/>
        <v>61359.3</v>
      </c>
      <c r="M363" s="516">
        <f t="shared" si="177"/>
        <v>50144.200000000004</v>
      </c>
      <c r="N363" s="516">
        <f>J363/F363*100</f>
        <v>81.173047341650346</v>
      </c>
      <c r="O363" s="526">
        <v>0</v>
      </c>
      <c r="P363" s="526">
        <f>L363/H363*100</f>
        <v>100</v>
      </c>
      <c r="Q363" s="526">
        <f>M363/I363*100</f>
        <v>65.974088853628473</v>
      </c>
    </row>
    <row r="364" spans="1:17" x14ac:dyDescent="0.25">
      <c r="A364" s="435"/>
      <c r="B364" s="430"/>
      <c r="C364" s="432"/>
      <c r="D364" s="414"/>
      <c r="E364" s="525"/>
      <c r="F364" s="517"/>
      <c r="G364" s="517"/>
      <c r="H364" s="517"/>
      <c r="I364" s="517"/>
      <c r="J364" s="517"/>
      <c r="K364" s="527"/>
      <c r="L364" s="527"/>
      <c r="M364" s="517"/>
      <c r="N364" s="517"/>
      <c r="O364" s="527"/>
      <c r="P364" s="527"/>
      <c r="Q364" s="527"/>
    </row>
    <row r="365" spans="1:17" x14ac:dyDescent="0.25">
      <c r="A365" s="435"/>
      <c r="B365" s="430"/>
      <c r="C365" s="432"/>
      <c r="D365" s="413"/>
      <c r="E365" s="108" t="s">
        <v>382</v>
      </c>
      <c r="F365" s="285">
        <v>118289.60000000001</v>
      </c>
      <c r="G365" s="285">
        <v>0</v>
      </c>
      <c r="H365" s="285">
        <v>61259.3</v>
      </c>
      <c r="I365" s="285">
        <v>57030.2</v>
      </c>
      <c r="J365" s="285">
        <v>94131.199999999997</v>
      </c>
      <c r="K365" s="156">
        <v>0</v>
      </c>
      <c r="L365" s="156">
        <v>61259.3</v>
      </c>
      <c r="M365" s="285">
        <v>32871.800000000003</v>
      </c>
      <c r="N365" s="281">
        <f>J365/F365*100</f>
        <v>79.576902787734511</v>
      </c>
      <c r="O365" s="161">
        <v>0</v>
      </c>
      <c r="P365" s="161">
        <v>0</v>
      </c>
      <c r="Q365" s="161">
        <v>0</v>
      </c>
    </row>
    <row r="366" spans="1:17" x14ac:dyDescent="0.25">
      <c r="A366" s="435"/>
      <c r="B366" s="430"/>
      <c r="C366" s="432"/>
      <c r="D366" s="413"/>
      <c r="E366" s="108" t="s">
        <v>383</v>
      </c>
      <c r="F366" s="285">
        <v>14359.9</v>
      </c>
      <c r="G366" s="285">
        <v>0</v>
      </c>
      <c r="H366" s="285">
        <v>0</v>
      </c>
      <c r="I366" s="285">
        <v>14359.9</v>
      </c>
      <c r="J366" s="285">
        <v>13092.8</v>
      </c>
      <c r="K366" s="156">
        <v>0</v>
      </c>
      <c r="L366" s="156">
        <v>0</v>
      </c>
      <c r="M366" s="285">
        <v>13092.8</v>
      </c>
      <c r="N366" s="281">
        <f>J366/F366*100</f>
        <v>91.176122396395527</v>
      </c>
      <c r="O366" s="161">
        <v>0</v>
      </c>
      <c r="P366" s="161">
        <v>0</v>
      </c>
      <c r="Q366" s="161">
        <f>M366/I366*100</f>
        <v>91.176122396395527</v>
      </c>
    </row>
    <row r="367" spans="1:17" x14ac:dyDescent="0.25">
      <c r="A367" s="435"/>
      <c r="B367" s="430"/>
      <c r="C367" s="432"/>
      <c r="D367" s="413"/>
      <c r="E367" s="108" t="s">
        <v>384</v>
      </c>
      <c r="F367" s="285">
        <v>0</v>
      </c>
      <c r="G367" s="285">
        <v>0</v>
      </c>
      <c r="H367" s="285">
        <v>0</v>
      </c>
      <c r="I367" s="285">
        <v>0</v>
      </c>
      <c r="J367" s="285">
        <v>0</v>
      </c>
      <c r="K367" s="156">
        <v>0</v>
      </c>
      <c r="L367" s="156">
        <v>0</v>
      </c>
      <c r="M367" s="285">
        <v>0</v>
      </c>
      <c r="N367" s="281">
        <v>0</v>
      </c>
      <c r="O367" s="101">
        <v>0</v>
      </c>
      <c r="P367" s="101">
        <v>0</v>
      </c>
      <c r="Q367" s="101">
        <v>0</v>
      </c>
    </row>
    <row r="368" spans="1:17" x14ac:dyDescent="0.25">
      <c r="A368" s="435"/>
      <c r="B368" s="430"/>
      <c r="C368" s="432"/>
      <c r="D368" s="413"/>
      <c r="E368" s="108" t="s">
        <v>385</v>
      </c>
      <c r="F368" s="285">
        <v>72.8</v>
      </c>
      <c r="G368" s="285">
        <v>0</v>
      </c>
      <c r="H368" s="285">
        <v>0</v>
      </c>
      <c r="I368" s="285">
        <v>72.8</v>
      </c>
      <c r="J368" s="285">
        <v>72.8</v>
      </c>
      <c r="K368" s="156">
        <v>0</v>
      </c>
      <c r="L368" s="156">
        <v>0</v>
      </c>
      <c r="M368" s="285">
        <v>72.8</v>
      </c>
      <c r="N368" s="281">
        <f>J368/F368*100</f>
        <v>100</v>
      </c>
      <c r="O368" s="101">
        <v>0</v>
      </c>
      <c r="P368" s="101">
        <v>0</v>
      </c>
      <c r="Q368" s="101">
        <f>M368/I368*100</f>
        <v>100</v>
      </c>
    </row>
    <row r="369" spans="1:17" x14ac:dyDescent="0.25">
      <c r="A369" s="435"/>
      <c r="B369" s="430"/>
      <c r="C369" s="432"/>
      <c r="D369" s="414"/>
      <c r="E369" s="106" t="s">
        <v>387</v>
      </c>
      <c r="F369" s="286">
        <v>100</v>
      </c>
      <c r="G369" s="286">
        <v>0</v>
      </c>
      <c r="H369" s="286">
        <v>100</v>
      </c>
      <c r="I369" s="286">
        <v>0</v>
      </c>
      <c r="J369" s="286">
        <v>100</v>
      </c>
      <c r="K369" s="105">
        <v>0</v>
      </c>
      <c r="L369" s="105">
        <v>100</v>
      </c>
      <c r="M369" s="286">
        <v>0</v>
      </c>
      <c r="N369" s="281">
        <f>J369/F369*100</f>
        <v>100</v>
      </c>
      <c r="O369" s="191">
        <v>0</v>
      </c>
      <c r="P369" s="191">
        <f>L369/H369*100</f>
        <v>100</v>
      </c>
      <c r="Q369" s="101">
        <v>0</v>
      </c>
    </row>
    <row r="370" spans="1:17" x14ac:dyDescent="0.25">
      <c r="A370" s="109"/>
      <c r="B370" s="110"/>
      <c r="C370" s="111"/>
      <c r="D370" s="112"/>
      <c r="E370" s="113" t="s">
        <v>391</v>
      </c>
      <c r="F370" s="287">
        <v>279.39999999999998</v>
      </c>
      <c r="G370" s="287">
        <v>0</v>
      </c>
      <c r="H370" s="287">
        <v>0</v>
      </c>
      <c r="I370" s="287">
        <v>279.39999999999998</v>
      </c>
      <c r="J370" s="287">
        <v>244.2</v>
      </c>
      <c r="K370" s="157">
        <v>0</v>
      </c>
      <c r="L370" s="157">
        <v>0</v>
      </c>
      <c r="M370" s="287">
        <v>244.2</v>
      </c>
      <c r="N370" s="281">
        <f>J370/F370*100</f>
        <v>87.4015748031496</v>
      </c>
      <c r="O370" s="100">
        <v>0</v>
      </c>
      <c r="P370" s="100">
        <v>0</v>
      </c>
      <c r="Q370" s="101">
        <f>M370/I370*100</f>
        <v>87.4015748031496</v>
      </c>
    </row>
    <row r="371" spans="1:17" x14ac:dyDescent="0.25">
      <c r="A371" s="109"/>
      <c r="B371" s="110"/>
      <c r="C371" s="111"/>
      <c r="D371" s="112"/>
      <c r="E371" s="113" t="s">
        <v>392</v>
      </c>
      <c r="F371" s="287">
        <v>4263.6000000000004</v>
      </c>
      <c r="G371" s="287">
        <v>0</v>
      </c>
      <c r="H371" s="287">
        <v>0</v>
      </c>
      <c r="I371" s="287">
        <v>4263.6000000000004</v>
      </c>
      <c r="J371" s="287">
        <v>3862.6</v>
      </c>
      <c r="K371" s="157">
        <v>0</v>
      </c>
      <c r="L371" s="157">
        <v>0</v>
      </c>
      <c r="M371" s="287">
        <v>3862.6</v>
      </c>
      <c r="N371" s="281">
        <f>J371/F371*100</f>
        <v>90.594802514307148</v>
      </c>
      <c r="O371" s="100">
        <v>0</v>
      </c>
      <c r="P371" s="100">
        <v>0</v>
      </c>
      <c r="Q371" s="101">
        <f>M371/I371*100</f>
        <v>90.594802514307148</v>
      </c>
    </row>
    <row r="372" spans="1:17" x14ac:dyDescent="0.25">
      <c r="A372" s="434" t="s">
        <v>406</v>
      </c>
      <c r="B372" s="429" t="s">
        <v>407</v>
      </c>
      <c r="C372" s="431" t="s">
        <v>408</v>
      </c>
      <c r="D372" s="412" t="s">
        <v>203</v>
      </c>
      <c r="E372" s="524" t="s">
        <v>233</v>
      </c>
      <c r="F372" s="520">
        <f t="shared" ref="F372:M372" si="178">F374+F375</f>
        <v>735</v>
      </c>
      <c r="G372" s="520">
        <f t="shared" si="178"/>
        <v>0</v>
      </c>
      <c r="H372" s="520">
        <f t="shared" si="178"/>
        <v>0</v>
      </c>
      <c r="I372" s="520">
        <f t="shared" si="178"/>
        <v>735</v>
      </c>
      <c r="J372" s="520">
        <f t="shared" si="178"/>
        <v>735</v>
      </c>
      <c r="K372" s="522">
        <f t="shared" si="178"/>
        <v>0</v>
      </c>
      <c r="L372" s="522">
        <f t="shared" si="178"/>
        <v>0</v>
      </c>
      <c r="M372" s="520">
        <f t="shared" si="178"/>
        <v>735</v>
      </c>
      <c r="N372" s="520">
        <f>J372/F372*100</f>
        <v>100</v>
      </c>
      <c r="O372" s="522">
        <f>O374+O375</f>
        <v>0</v>
      </c>
      <c r="P372" s="522">
        <f>P374+P375</f>
        <v>0</v>
      </c>
      <c r="Q372" s="522">
        <v>100</v>
      </c>
    </row>
    <row r="373" spans="1:17" x14ac:dyDescent="0.25">
      <c r="A373" s="435"/>
      <c r="B373" s="494"/>
      <c r="C373" s="497"/>
      <c r="D373" s="414"/>
      <c r="E373" s="525"/>
      <c r="F373" s="521"/>
      <c r="G373" s="521"/>
      <c r="H373" s="521"/>
      <c r="I373" s="521"/>
      <c r="J373" s="521"/>
      <c r="K373" s="523"/>
      <c r="L373" s="523"/>
      <c r="M373" s="521"/>
      <c r="N373" s="521"/>
      <c r="O373" s="523"/>
      <c r="P373" s="523"/>
      <c r="Q373" s="523"/>
    </row>
    <row r="374" spans="1:17" x14ac:dyDescent="0.25">
      <c r="A374" s="435"/>
      <c r="B374" s="494"/>
      <c r="C374" s="497"/>
      <c r="D374" s="412" t="s">
        <v>372</v>
      </c>
      <c r="E374" s="108" t="s">
        <v>388</v>
      </c>
      <c r="F374" s="285">
        <v>562.5</v>
      </c>
      <c r="G374" s="285">
        <v>0</v>
      </c>
      <c r="H374" s="285">
        <v>0</v>
      </c>
      <c r="I374" s="285">
        <v>562.5</v>
      </c>
      <c r="J374" s="285">
        <v>562.5</v>
      </c>
      <c r="K374" s="156">
        <v>0</v>
      </c>
      <c r="L374" s="156">
        <v>0</v>
      </c>
      <c r="M374" s="285">
        <v>562.5</v>
      </c>
      <c r="N374" s="296">
        <f>J374/F374*100</f>
        <v>100</v>
      </c>
      <c r="O374" s="161">
        <v>0</v>
      </c>
      <c r="P374" s="161">
        <v>0</v>
      </c>
      <c r="Q374" s="161">
        <f>M374/I374*100</f>
        <v>100</v>
      </c>
    </row>
    <row r="375" spans="1:17" x14ac:dyDescent="0.25">
      <c r="A375" s="435"/>
      <c r="B375" s="494"/>
      <c r="C375" s="497"/>
      <c r="D375" s="414"/>
      <c r="E375" s="106" t="s">
        <v>409</v>
      </c>
      <c r="F375" s="286">
        <v>172.5</v>
      </c>
      <c r="G375" s="286">
        <v>0</v>
      </c>
      <c r="H375" s="286">
        <v>0</v>
      </c>
      <c r="I375" s="286">
        <v>172.5</v>
      </c>
      <c r="J375" s="286">
        <v>172.5</v>
      </c>
      <c r="K375" s="105">
        <v>0</v>
      </c>
      <c r="L375" s="105">
        <v>0</v>
      </c>
      <c r="M375" s="286">
        <v>172.5</v>
      </c>
      <c r="N375" s="296">
        <f>J375/F375*100</f>
        <v>100</v>
      </c>
      <c r="O375" s="161">
        <v>0</v>
      </c>
      <c r="P375" s="161">
        <v>0</v>
      </c>
      <c r="Q375" s="161">
        <f>M375/I375*100</f>
        <v>100</v>
      </c>
    </row>
    <row r="376" spans="1:17" x14ac:dyDescent="0.25">
      <c r="A376" s="434" t="s">
        <v>410</v>
      </c>
      <c r="B376" s="429" t="s">
        <v>411</v>
      </c>
      <c r="C376" s="431" t="s">
        <v>412</v>
      </c>
      <c r="D376" s="53" t="s">
        <v>203</v>
      </c>
      <c r="E376" s="77" t="s">
        <v>233</v>
      </c>
      <c r="F376" s="282">
        <f t="shared" ref="F376:M376" si="179">F377</f>
        <v>600</v>
      </c>
      <c r="G376" s="282">
        <f t="shared" si="179"/>
        <v>0</v>
      </c>
      <c r="H376" s="282">
        <f t="shared" si="179"/>
        <v>0</v>
      </c>
      <c r="I376" s="282">
        <f t="shared" si="179"/>
        <v>600</v>
      </c>
      <c r="J376" s="282">
        <f t="shared" si="179"/>
        <v>415.7</v>
      </c>
      <c r="K376" s="153">
        <f t="shared" si="179"/>
        <v>0</v>
      </c>
      <c r="L376" s="153">
        <f t="shared" si="179"/>
        <v>0</v>
      </c>
      <c r="M376" s="282">
        <f t="shared" si="179"/>
        <v>415.7</v>
      </c>
      <c r="N376" s="295">
        <f>J376/F376*100</f>
        <v>69.283333333333331</v>
      </c>
      <c r="O376" s="160">
        <v>0</v>
      </c>
      <c r="P376" s="160">
        <v>0</v>
      </c>
      <c r="Q376" s="160">
        <f>M376/I376*100</f>
        <v>69.283333333333331</v>
      </c>
    </row>
    <row r="377" spans="1:17" x14ac:dyDescent="0.25">
      <c r="A377" s="435"/>
      <c r="B377" s="430"/>
      <c r="C377" s="432"/>
      <c r="D377" s="412" t="s">
        <v>372</v>
      </c>
      <c r="E377" s="518" t="s">
        <v>386</v>
      </c>
      <c r="F377" s="512">
        <v>600</v>
      </c>
      <c r="G377" s="512">
        <v>0</v>
      </c>
      <c r="H377" s="512">
        <v>0</v>
      </c>
      <c r="I377" s="512">
        <v>600</v>
      </c>
      <c r="J377" s="512">
        <v>415.7</v>
      </c>
      <c r="K377" s="510">
        <v>0</v>
      </c>
      <c r="L377" s="510">
        <v>0</v>
      </c>
      <c r="M377" s="512">
        <v>415.7</v>
      </c>
      <c r="N377" s="506">
        <f>J377/F377*100</f>
        <v>69.283333333333331</v>
      </c>
      <c r="O377" s="500">
        <v>0</v>
      </c>
      <c r="P377" s="500">
        <v>0</v>
      </c>
      <c r="Q377" s="500">
        <f>M377/I377*100</f>
        <v>69.283333333333331</v>
      </c>
    </row>
    <row r="378" spans="1:17" x14ac:dyDescent="0.25">
      <c r="A378" s="435"/>
      <c r="B378" s="430"/>
      <c r="C378" s="432"/>
      <c r="D378" s="414"/>
      <c r="E378" s="519"/>
      <c r="F378" s="513"/>
      <c r="G378" s="513"/>
      <c r="H378" s="513"/>
      <c r="I378" s="513"/>
      <c r="J378" s="513"/>
      <c r="K378" s="511"/>
      <c r="L378" s="511"/>
      <c r="M378" s="513"/>
      <c r="N378" s="508"/>
      <c r="O378" s="501"/>
      <c r="P378" s="501"/>
      <c r="Q378" s="501"/>
    </row>
    <row r="379" spans="1:17" x14ac:dyDescent="0.25">
      <c r="A379" s="434" t="s">
        <v>413</v>
      </c>
      <c r="B379" s="429" t="s">
        <v>414</v>
      </c>
      <c r="C379" s="431" t="s">
        <v>415</v>
      </c>
      <c r="D379" s="412" t="s">
        <v>203</v>
      </c>
      <c r="E379" s="524" t="s">
        <v>233</v>
      </c>
      <c r="F379" s="288">
        <f t="shared" ref="F379:M379" si="180">F381</f>
        <v>3000</v>
      </c>
      <c r="G379" s="288">
        <f t="shared" si="180"/>
        <v>0</v>
      </c>
      <c r="H379" s="288">
        <f t="shared" si="180"/>
        <v>0</v>
      </c>
      <c r="I379" s="288">
        <f t="shared" si="180"/>
        <v>3000</v>
      </c>
      <c r="J379" s="288">
        <f t="shared" si="180"/>
        <v>3000</v>
      </c>
      <c r="K379" s="158">
        <f t="shared" si="180"/>
        <v>0</v>
      </c>
      <c r="L379" s="158">
        <f t="shared" si="180"/>
        <v>0</v>
      </c>
      <c r="M379" s="288">
        <f t="shared" si="180"/>
        <v>3000</v>
      </c>
      <c r="N379" s="530">
        <f>J379/F379*100</f>
        <v>100</v>
      </c>
      <c r="O379" s="532">
        <v>0</v>
      </c>
      <c r="P379" s="532">
        <v>0</v>
      </c>
      <c r="Q379" s="204">
        <v>0</v>
      </c>
    </row>
    <row r="380" spans="1:17" x14ac:dyDescent="0.25">
      <c r="A380" s="435"/>
      <c r="B380" s="430"/>
      <c r="C380" s="432"/>
      <c r="D380" s="414"/>
      <c r="E380" s="525"/>
      <c r="F380" s="282">
        <v>0</v>
      </c>
      <c r="G380" s="282">
        <v>0</v>
      </c>
      <c r="H380" s="282">
        <v>0</v>
      </c>
      <c r="I380" s="282">
        <v>0</v>
      </c>
      <c r="J380" s="282">
        <v>0</v>
      </c>
      <c r="K380" s="153">
        <v>0</v>
      </c>
      <c r="L380" s="153">
        <v>0</v>
      </c>
      <c r="M380" s="282">
        <v>0</v>
      </c>
      <c r="N380" s="531"/>
      <c r="O380" s="533"/>
      <c r="P380" s="533"/>
      <c r="Q380" s="203">
        <v>0</v>
      </c>
    </row>
    <row r="381" spans="1:17" ht="38.25" x14ac:dyDescent="0.25">
      <c r="A381" s="435"/>
      <c r="B381" s="430"/>
      <c r="C381" s="432"/>
      <c r="D381" s="114" t="s">
        <v>372</v>
      </c>
      <c r="E381" s="115" t="s">
        <v>390</v>
      </c>
      <c r="F381" s="286">
        <v>3000</v>
      </c>
      <c r="G381" s="286">
        <v>0</v>
      </c>
      <c r="H381" s="286">
        <v>0</v>
      </c>
      <c r="I381" s="286">
        <v>3000</v>
      </c>
      <c r="J381" s="286">
        <v>3000</v>
      </c>
      <c r="K381" s="105">
        <v>0</v>
      </c>
      <c r="L381" s="105">
        <v>0</v>
      </c>
      <c r="M381" s="286">
        <v>3000</v>
      </c>
      <c r="N381" s="290">
        <f>J381/F381*100</f>
        <v>100</v>
      </c>
      <c r="O381" s="101">
        <v>0</v>
      </c>
      <c r="P381" s="101">
        <v>0</v>
      </c>
      <c r="Q381" s="101">
        <v>0</v>
      </c>
    </row>
    <row r="382" spans="1:17" x14ac:dyDescent="0.25">
      <c r="A382" s="434" t="s">
        <v>416</v>
      </c>
      <c r="B382" s="429" t="s">
        <v>417</v>
      </c>
      <c r="C382" s="431" t="s">
        <v>418</v>
      </c>
      <c r="D382" s="53" t="s">
        <v>203</v>
      </c>
      <c r="E382" s="116" t="s">
        <v>233</v>
      </c>
      <c r="F382" s="288">
        <f t="shared" ref="F382:L382" si="181">F383</f>
        <v>0</v>
      </c>
      <c r="G382" s="288">
        <f t="shared" si="181"/>
        <v>0</v>
      </c>
      <c r="H382" s="288">
        <f t="shared" si="181"/>
        <v>0</v>
      </c>
      <c r="I382" s="288">
        <f t="shared" si="181"/>
        <v>0</v>
      </c>
      <c r="J382" s="288">
        <f t="shared" si="181"/>
        <v>0</v>
      </c>
      <c r="K382" s="158">
        <f t="shared" si="181"/>
        <v>0</v>
      </c>
      <c r="L382" s="158">
        <f t="shared" si="181"/>
        <v>0</v>
      </c>
      <c r="M382" s="288">
        <v>0</v>
      </c>
      <c r="N382" s="356">
        <v>0</v>
      </c>
      <c r="O382" s="204">
        <v>0</v>
      </c>
      <c r="P382" s="204">
        <v>0</v>
      </c>
      <c r="Q382" s="204">
        <v>0</v>
      </c>
    </row>
    <row r="383" spans="1:17" x14ac:dyDescent="0.25">
      <c r="A383" s="435"/>
      <c r="B383" s="430"/>
      <c r="C383" s="432"/>
      <c r="D383" s="412" t="s">
        <v>372</v>
      </c>
      <c r="E383" s="518" t="s">
        <v>419</v>
      </c>
      <c r="F383" s="512">
        <v>0</v>
      </c>
      <c r="G383" s="512">
        <v>0</v>
      </c>
      <c r="H383" s="512">
        <v>0</v>
      </c>
      <c r="I383" s="512">
        <v>0</v>
      </c>
      <c r="J383" s="512">
        <v>0</v>
      </c>
      <c r="K383" s="510">
        <v>0</v>
      </c>
      <c r="L383" s="510">
        <v>0</v>
      </c>
      <c r="M383" s="512">
        <v>0</v>
      </c>
      <c r="N383" s="506">
        <v>0</v>
      </c>
      <c r="O383" s="500">
        <v>0</v>
      </c>
      <c r="P383" s="500">
        <v>0</v>
      </c>
      <c r="Q383" s="500">
        <v>0</v>
      </c>
    </row>
    <row r="384" spans="1:17" x14ac:dyDescent="0.25">
      <c r="A384" s="435"/>
      <c r="B384" s="430"/>
      <c r="C384" s="432"/>
      <c r="D384" s="414"/>
      <c r="E384" s="519"/>
      <c r="F384" s="513"/>
      <c r="G384" s="513"/>
      <c r="H384" s="513"/>
      <c r="I384" s="513"/>
      <c r="J384" s="513"/>
      <c r="K384" s="511"/>
      <c r="L384" s="511"/>
      <c r="M384" s="513"/>
      <c r="N384" s="508"/>
      <c r="O384" s="501"/>
      <c r="P384" s="501"/>
      <c r="Q384" s="501"/>
    </row>
    <row r="385" spans="1:17" x14ac:dyDescent="0.25">
      <c r="A385" s="434" t="s">
        <v>420</v>
      </c>
      <c r="B385" s="429" t="s">
        <v>421</v>
      </c>
      <c r="C385" s="431" t="s">
        <v>422</v>
      </c>
      <c r="D385" s="53" t="s">
        <v>203</v>
      </c>
      <c r="E385" s="117" t="s">
        <v>233</v>
      </c>
      <c r="F385" s="289">
        <v>0</v>
      </c>
      <c r="G385" s="289">
        <v>0</v>
      </c>
      <c r="H385" s="289">
        <v>0</v>
      </c>
      <c r="I385" s="289">
        <v>0</v>
      </c>
      <c r="J385" s="289">
        <v>0</v>
      </c>
      <c r="K385" s="159">
        <v>0</v>
      </c>
      <c r="L385" s="159">
        <v>0</v>
      </c>
      <c r="M385" s="289">
        <v>0</v>
      </c>
      <c r="N385" s="289">
        <v>0</v>
      </c>
      <c r="O385" s="159">
        <v>0</v>
      </c>
      <c r="P385" s="159">
        <v>0</v>
      </c>
      <c r="Q385" s="159">
        <v>0</v>
      </c>
    </row>
    <row r="386" spans="1:17" x14ac:dyDescent="0.25">
      <c r="A386" s="435"/>
      <c r="B386" s="430"/>
      <c r="C386" s="432"/>
      <c r="D386" s="415" t="s">
        <v>372</v>
      </c>
      <c r="E386" s="537" t="s">
        <v>234</v>
      </c>
      <c r="F386" s="506">
        <v>0</v>
      </c>
      <c r="G386" s="506">
        <v>0</v>
      </c>
      <c r="H386" s="506">
        <v>0</v>
      </c>
      <c r="I386" s="506">
        <v>0</v>
      </c>
      <c r="J386" s="506">
        <v>0</v>
      </c>
      <c r="K386" s="500">
        <v>0</v>
      </c>
      <c r="L386" s="500">
        <v>0</v>
      </c>
      <c r="M386" s="506">
        <v>0</v>
      </c>
      <c r="N386" s="506">
        <v>0</v>
      </c>
      <c r="O386" s="500">
        <v>0</v>
      </c>
      <c r="P386" s="500">
        <v>0</v>
      </c>
      <c r="Q386" s="500">
        <v>0</v>
      </c>
    </row>
    <row r="387" spans="1:17" x14ac:dyDescent="0.25">
      <c r="A387" s="435"/>
      <c r="B387" s="430"/>
      <c r="C387" s="432"/>
      <c r="D387" s="415"/>
      <c r="E387" s="538"/>
      <c r="F387" s="508"/>
      <c r="G387" s="508"/>
      <c r="H387" s="508"/>
      <c r="I387" s="508"/>
      <c r="J387" s="508"/>
      <c r="K387" s="501"/>
      <c r="L387" s="501"/>
      <c r="M387" s="508"/>
      <c r="N387" s="508"/>
      <c r="O387" s="501"/>
      <c r="P387" s="501"/>
      <c r="Q387" s="501"/>
    </row>
    <row r="388" spans="1:17" x14ac:dyDescent="0.25">
      <c r="A388" s="434" t="s">
        <v>423</v>
      </c>
      <c r="B388" s="429" t="s">
        <v>424</v>
      </c>
      <c r="C388" s="431" t="s">
        <v>425</v>
      </c>
      <c r="D388" s="53" t="s">
        <v>203</v>
      </c>
      <c r="E388" s="117" t="s">
        <v>233</v>
      </c>
      <c r="F388" s="289">
        <v>0</v>
      </c>
      <c r="G388" s="289">
        <v>0</v>
      </c>
      <c r="H388" s="289">
        <v>0</v>
      </c>
      <c r="I388" s="289">
        <v>0</v>
      </c>
      <c r="J388" s="289">
        <v>0</v>
      </c>
      <c r="K388" s="159">
        <v>0</v>
      </c>
      <c r="L388" s="159">
        <v>0</v>
      </c>
      <c r="M388" s="289">
        <v>0</v>
      </c>
      <c r="N388" s="289">
        <v>0</v>
      </c>
      <c r="O388" s="159">
        <v>0</v>
      </c>
      <c r="P388" s="159">
        <v>0</v>
      </c>
      <c r="Q388" s="159">
        <v>0</v>
      </c>
    </row>
    <row r="389" spans="1:17" x14ac:dyDescent="0.25">
      <c r="A389" s="435"/>
      <c r="B389" s="430"/>
      <c r="C389" s="432"/>
      <c r="D389" s="415" t="s">
        <v>372</v>
      </c>
      <c r="E389" s="537" t="s">
        <v>234</v>
      </c>
      <c r="F389" s="290">
        <v>0</v>
      </c>
      <c r="G389" s="290">
        <v>0</v>
      </c>
      <c r="H389" s="290">
        <v>0</v>
      </c>
      <c r="I389" s="290">
        <v>0</v>
      </c>
      <c r="J389" s="290">
        <v>0</v>
      </c>
      <c r="K389" s="101">
        <v>0</v>
      </c>
      <c r="L389" s="101">
        <v>0</v>
      </c>
      <c r="M389" s="290">
        <v>0</v>
      </c>
      <c r="N389" s="290">
        <v>0</v>
      </c>
      <c r="O389" s="101">
        <v>0</v>
      </c>
      <c r="P389" s="101">
        <v>0</v>
      </c>
      <c r="Q389" s="101">
        <v>0</v>
      </c>
    </row>
    <row r="390" spans="1:17" x14ac:dyDescent="0.25">
      <c r="A390" s="435"/>
      <c r="B390" s="430"/>
      <c r="C390" s="432"/>
      <c r="D390" s="415"/>
      <c r="E390" s="538"/>
      <c r="F390" s="290">
        <v>0</v>
      </c>
      <c r="G390" s="290">
        <v>0</v>
      </c>
      <c r="H390" s="290">
        <v>0</v>
      </c>
      <c r="I390" s="290">
        <v>0</v>
      </c>
      <c r="J390" s="290">
        <v>0</v>
      </c>
      <c r="K390" s="101">
        <v>0</v>
      </c>
      <c r="L390" s="101">
        <v>0</v>
      </c>
      <c r="M390" s="290">
        <v>0</v>
      </c>
      <c r="N390" s="290">
        <v>0</v>
      </c>
      <c r="O390" s="101">
        <v>0</v>
      </c>
      <c r="P390" s="101">
        <v>0</v>
      </c>
      <c r="Q390" s="101">
        <v>0</v>
      </c>
    </row>
    <row r="391" spans="1:17" x14ac:dyDescent="0.25">
      <c r="A391" s="434" t="s">
        <v>426</v>
      </c>
      <c r="B391" s="429" t="s">
        <v>427</v>
      </c>
      <c r="C391" s="431" t="s">
        <v>428</v>
      </c>
      <c r="D391" s="412" t="s">
        <v>203</v>
      </c>
      <c r="E391" s="514" t="s">
        <v>233</v>
      </c>
      <c r="F391" s="530">
        <v>0</v>
      </c>
      <c r="G391" s="530">
        <v>0</v>
      </c>
      <c r="H391" s="530">
        <v>0</v>
      </c>
      <c r="I391" s="530">
        <v>0</v>
      </c>
      <c r="J391" s="530">
        <v>0</v>
      </c>
      <c r="K391" s="532">
        <v>0</v>
      </c>
      <c r="L391" s="532">
        <v>0</v>
      </c>
      <c r="M391" s="530">
        <v>0</v>
      </c>
      <c r="N391" s="530">
        <v>0</v>
      </c>
      <c r="O391" s="532">
        <v>0</v>
      </c>
      <c r="P391" s="532">
        <v>0</v>
      </c>
      <c r="Q391" s="532">
        <v>0</v>
      </c>
    </row>
    <row r="392" spans="1:17" x14ac:dyDescent="0.25">
      <c r="A392" s="435"/>
      <c r="B392" s="430"/>
      <c r="C392" s="432"/>
      <c r="D392" s="414"/>
      <c r="E392" s="540"/>
      <c r="F392" s="531"/>
      <c r="G392" s="531"/>
      <c r="H392" s="531"/>
      <c r="I392" s="531"/>
      <c r="J392" s="531"/>
      <c r="K392" s="533"/>
      <c r="L392" s="533"/>
      <c r="M392" s="531"/>
      <c r="N392" s="531"/>
      <c r="O392" s="533"/>
      <c r="P392" s="533"/>
      <c r="Q392" s="533"/>
    </row>
    <row r="393" spans="1:17" ht="38.25" x14ac:dyDescent="0.25">
      <c r="A393" s="435"/>
      <c r="B393" s="430"/>
      <c r="C393" s="432"/>
      <c r="D393" s="114" t="s">
        <v>372</v>
      </c>
      <c r="E393" s="115" t="s">
        <v>234</v>
      </c>
      <c r="F393" s="291">
        <v>0</v>
      </c>
      <c r="G393" s="291">
        <v>0</v>
      </c>
      <c r="H393" s="291">
        <v>0</v>
      </c>
      <c r="I393" s="291">
        <v>0</v>
      </c>
      <c r="J393" s="291">
        <v>0</v>
      </c>
      <c r="K393" s="121">
        <v>0</v>
      </c>
      <c r="L393" s="121">
        <v>0</v>
      </c>
      <c r="M393" s="291">
        <v>0</v>
      </c>
      <c r="N393" s="291">
        <v>0</v>
      </c>
      <c r="O393" s="121">
        <v>0</v>
      </c>
      <c r="P393" s="121">
        <v>0</v>
      </c>
      <c r="Q393" s="121">
        <v>0</v>
      </c>
    </row>
    <row r="394" spans="1:17" x14ac:dyDescent="0.25">
      <c r="A394" s="434" t="s">
        <v>429</v>
      </c>
      <c r="B394" s="429" t="s">
        <v>430</v>
      </c>
      <c r="C394" s="431" t="s">
        <v>431</v>
      </c>
      <c r="D394" s="412" t="s">
        <v>203</v>
      </c>
      <c r="E394" s="514" t="s">
        <v>233</v>
      </c>
      <c r="F394" s="530">
        <v>0</v>
      </c>
      <c r="G394" s="530">
        <v>0</v>
      </c>
      <c r="H394" s="530">
        <v>0</v>
      </c>
      <c r="I394" s="530">
        <v>0</v>
      </c>
      <c r="J394" s="530">
        <v>0</v>
      </c>
      <c r="K394" s="532">
        <v>0</v>
      </c>
      <c r="L394" s="532">
        <v>0</v>
      </c>
      <c r="M394" s="530">
        <v>0</v>
      </c>
      <c r="N394" s="530">
        <v>0</v>
      </c>
      <c r="O394" s="532">
        <v>0</v>
      </c>
      <c r="P394" s="532">
        <v>0</v>
      </c>
      <c r="Q394" s="532">
        <v>0</v>
      </c>
    </row>
    <row r="395" spans="1:17" x14ac:dyDescent="0.25">
      <c r="A395" s="435"/>
      <c r="B395" s="430"/>
      <c r="C395" s="432"/>
      <c r="D395" s="414"/>
      <c r="E395" s="540"/>
      <c r="F395" s="531"/>
      <c r="G395" s="531"/>
      <c r="H395" s="531"/>
      <c r="I395" s="531"/>
      <c r="J395" s="531"/>
      <c r="K395" s="533"/>
      <c r="L395" s="533"/>
      <c r="M395" s="531"/>
      <c r="N395" s="531"/>
      <c r="O395" s="533"/>
      <c r="P395" s="533"/>
      <c r="Q395" s="533"/>
    </row>
    <row r="396" spans="1:17" ht="38.25" x14ac:dyDescent="0.25">
      <c r="A396" s="435"/>
      <c r="B396" s="430"/>
      <c r="C396" s="432"/>
      <c r="D396" s="53" t="s">
        <v>372</v>
      </c>
      <c r="E396" s="115" t="s">
        <v>234</v>
      </c>
      <c r="F396" s="291">
        <v>0</v>
      </c>
      <c r="G396" s="291">
        <v>0</v>
      </c>
      <c r="H396" s="291">
        <v>0</v>
      </c>
      <c r="I396" s="291">
        <v>0</v>
      </c>
      <c r="J396" s="291">
        <v>0</v>
      </c>
      <c r="K396" s="121">
        <v>0</v>
      </c>
      <c r="L396" s="121">
        <v>0</v>
      </c>
      <c r="M396" s="291">
        <v>0</v>
      </c>
      <c r="N396" s="291">
        <v>0</v>
      </c>
      <c r="O396" s="121">
        <v>0</v>
      </c>
      <c r="P396" s="121">
        <v>0</v>
      </c>
      <c r="Q396" s="121">
        <v>0</v>
      </c>
    </row>
    <row r="397" spans="1:17" x14ac:dyDescent="0.25">
      <c r="A397" s="434" t="s">
        <v>432</v>
      </c>
      <c r="B397" s="429" t="s">
        <v>433</v>
      </c>
      <c r="C397" s="431" t="s">
        <v>434</v>
      </c>
      <c r="D397" s="412" t="s">
        <v>203</v>
      </c>
      <c r="E397" s="514" t="s">
        <v>233</v>
      </c>
      <c r="F397" s="530">
        <v>0</v>
      </c>
      <c r="G397" s="530">
        <v>0</v>
      </c>
      <c r="H397" s="530">
        <v>0</v>
      </c>
      <c r="I397" s="530">
        <v>0</v>
      </c>
      <c r="J397" s="530">
        <v>0</v>
      </c>
      <c r="K397" s="532">
        <v>0</v>
      </c>
      <c r="L397" s="532">
        <v>0</v>
      </c>
      <c r="M397" s="530">
        <v>0</v>
      </c>
      <c r="N397" s="530">
        <v>0</v>
      </c>
      <c r="O397" s="532">
        <v>0</v>
      </c>
      <c r="P397" s="532">
        <v>0</v>
      </c>
      <c r="Q397" s="532">
        <v>0</v>
      </c>
    </row>
    <row r="398" spans="1:17" x14ac:dyDescent="0.25">
      <c r="A398" s="435"/>
      <c r="B398" s="430"/>
      <c r="C398" s="432"/>
      <c r="D398" s="414"/>
      <c r="E398" s="540"/>
      <c r="F398" s="531"/>
      <c r="G398" s="531"/>
      <c r="H398" s="531"/>
      <c r="I398" s="531"/>
      <c r="J398" s="531"/>
      <c r="K398" s="533"/>
      <c r="L398" s="533"/>
      <c r="M398" s="531"/>
      <c r="N398" s="531"/>
      <c r="O398" s="533"/>
      <c r="P398" s="533"/>
      <c r="Q398" s="533"/>
    </row>
    <row r="399" spans="1:17" ht="38.25" x14ac:dyDescent="0.25">
      <c r="A399" s="435"/>
      <c r="B399" s="430"/>
      <c r="C399" s="432"/>
      <c r="D399" s="53" t="s">
        <v>372</v>
      </c>
      <c r="E399" s="115" t="s">
        <v>234</v>
      </c>
      <c r="F399" s="291">
        <v>0</v>
      </c>
      <c r="G399" s="291">
        <v>0</v>
      </c>
      <c r="H399" s="291">
        <v>0</v>
      </c>
      <c r="I399" s="291">
        <v>0</v>
      </c>
      <c r="J399" s="291">
        <v>0</v>
      </c>
      <c r="K399" s="121">
        <v>0</v>
      </c>
      <c r="L399" s="121">
        <v>0</v>
      </c>
      <c r="M399" s="291">
        <v>0</v>
      </c>
      <c r="N399" s="291">
        <v>0</v>
      </c>
      <c r="O399" s="121">
        <v>0</v>
      </c>
      <c r="P399" s="121">
        <v>0</v>
      </c>
      <c r="Q399" s="121">
        <v>0</v>
      </c>
    </row>
    <row r="400" spans="1:17" x14ac:dyDescent="0.25">
      <c r="A400" s="434" t="s">
        <v>435</v>
      </c>
      <c r="B400" s="429" t="s">
        <v>436</v>
      </c>
      <c r="C400" s="431" t="s">
        <v>437</v>
      </c>
      <c r="D400" s="412" t="s">
        <v>203</v>
      </c>
      <c r="E400" s="514" t="s">
        <v>233</v>
      </c>
      <c r="F400" s="530">
        <v>0</v>
      </c>
      <c r="G400" s="530">
        <v>0</v>
      </c>
      <c r="H400" s="530">
        <v>0</v>
      </c>
      <c r="I400" s="530">
        <v>0</v>
      </c>
      <c r="J400" s="530">
        <v>0</v>
      </c>
      <c r="K400" s="532">
        <v>0</v>
      </c>
      <c r="L400" s="532">
        <v>0</v>
      </c>
      <c r="M400" s="530">
        <v>0</v>
      </c>
      <c r="N400" s="530">
        <v>0</v>
      </c>
      <c r="O400" s="532">
        <v>0</v>
      </c>
      <c r="P400" s="532">
        <v>0</v>
      </c>
      <c r="Q400" s="532">
        <v>0</v>
      </c>
    </row>
    <row r="401" spans="1:17" x14ac:dyDescent="0.25">
      <c r="A401" s="435"/>
      <c r="B401" s="430"/>
      <c r="C401" s="432"/>
      <c r="D401" s="414"/>
      <c r="E401" s="515"/>
      <c r="F401" s="531"/>
      <c r="G401" s="531"/>
      <c r="H401" s="531"/>
      <c r="I401" s="531"/>
      <c r="J401" s="531"/>
      <c r="K401" s="533"/>
      <c r="L401" s="533"/>
      <c r="M401" s="531"/>
      <c r="N401" s="531"/>
      <c r="O401" s="533"/>
      <c r="P401" s="533"/>
      <c r="Q401" s="533"/>
    </row>
    <row r="402" spans="1:17" ht="38.25" x14ac:dyDescent="0.25">
      <c r="A402" s="435"/>
      <c r="B402" s="430"/>
      <c r="C402" s="432"/>
      <c r="D402" s="118" t="s">
        <v>372</v>
      </c>
      <c r="E402" s="119" t="s">
        <v>234</v>
      </c>
      <c r="F402" s="291">
        <v>0</v>
      </c>
      <c r="G402" s="291">
        <v>0</v>
      </c>
      <c r="H402" s="291">
        <v>0</v>
      </c>
      <c r="I402" s="291">
        <v>0</v>
      </c>
      <c r="J402" s="291">
        <v>0</v>
      </c>
      <c r="K402" s="121">
        <v>0</v>
      </c>
      <c r="L402" s="121">
        <v>0</v>
      </c>
      <c r="M402" s="291">
        <v>0</v>
      </c>
      <c r="N402" s="291">
        <v>0</v>
      </c>
      <c r="O402" s="121">
        <v>0</v>
      </c>
      <c r="P402" s="121">
        <v>0</v>
      </c>
      <c r="Q402" s="121">
        <v>0</v>
      </c>
    </row>
    <row r="403" spans="1:17" x14ac:dyDescent="0.25">
      <c r="A403" s="434" t="s">
        <v>438</v>
      </c>
      <c r="B403" s="429" t="s">
        <v>439</v>
      </c>
      <c r="C403" s="431" t="s">
        <v>440</v>
      </c>
      <c r="D403" s="412" t="s">
        <v>203</v>
      </c>
      <c r="E403" s="514" t="s">
        <v>233</v>
      </c>
      <c r="F403" s="530">
        <v>0</v>
      </c>
      <c r="G403" s="530">
        <v>0</v>
      </c>
      <c r="H403" s="530">
        <v>0</v>
      </c>
      <c r="I403" s="530">
        <v>0</v>
      </c>
      <c r="J403" s="530">
        <v>0</v>
      </c>
      <c r="K403" s="532">
        <v>0</v>
      </c>
      <c r="L403" s="532">
        <v>0</v>
      </c>
      <c r="M403" s="530">
        <v>0</v>
      </c>
      <c r="N403" s="530">
        <v>0</v>
      </c>
      <c r="O403" s="532">
        <v>0</v>
      </c>
      <c r="P403" s="532">
        <v>0</v>
      </c>
      <c r="Q403" s="532">
        <v>0</v>
      </c>
    </row>
    <row r="404" spans="1:17" x14ac:dyDescent="0.25">
      <c r="A404" s="435"/>
      <c r="B404" s="430"/>
      <c r="C404" s="432"/>
      <c r="D404" s="414"/>
      <c r="E404" s="515"/>
      <c r="F404" s="531"/>
      <c r="G404" s="531"/>
      <c r="H404" s="531"/>
      <c r="I404" s="531"/>
      <c r="J404" s="531"/>
      <c r="K404" s="533"/>
      <c r="L404" s="533"/>
      <c r="M404" s="531"/>
      <c r="N404" s="531"/>
      <c r="O404" s="533"/>
      <c r="P404" s="533"/>
      <c r="Q404" s="533"/>
    </row>
    <row r="405" spans="1:17" ht="38.25" x14ac:dyDescent="0.25">
      <c r="A405" s="435"/>
      <c r="B405" s="430"/>
      <c r="C405" s="432"/>
      <c r="D405" s="53" t="s">
        <v>372</v>
      </c>
      <c r="E405" s="119" t="s">
        <v>234</v>
      </c>
      <c r="F405" s="291">
        <v>0</v>
      </c>
      <c r="G405" s="291">
        <v>0</v>
      </c>
      <c r="H405" s="291">
        <v>0</v>
      </c>
      <c r="I405" s="291">
        <v>0</v>
      </c>
      <c r="J405" s="291">
        <v>0</v>
      </c>
      <c r="K405" s="121">
        <v>0</v>
      </c>
      <c r="L405" s="121">
        <v>0</v>
      </c>
      <c r="M405" s="291">
        <v>0</v>
      </c>
      <c r="N405" s="291">
        <v>0</v>
      </c>
      <c r="O405" s="121">
        <v>0</v>
      </c>
      <c r="P405" s="121">
        <v>0</v>
      </c>
      <c r="Q405" s="121">
        <v>0</v>
      </c>
    </row>
    <row r="406" spans="1:17" x14ac:dyDescent="0.25">
      <c r="A406" s="434" t="s">
        <v>441</v>
      </c>
      <c r="B406" s="429" t="s">
        <v>442</v>
      </c>
      <c r="C406" s="431" t="s">
        <v>443</v>
      </c>
      <c r="D406" s="412" t="s">
        <v>203</v>
      </c>
      <c r="E406" s="514" t="s">
        <v>233</v>
      </c>
      <c r="F406" s="530">
        <v>0</v>
      </c>
      <c r="G406" s="530">
        <v>0</v>
      </c>
      <c r="H406" s="530">
        <v>0</v>
      </c>
      <c r="I406" s="530">
        <v>0</v>
      </c>
      <c r="J406" s="530">
        <v>0</v>
      </c>
      <c r="K406" s="532">
        <v>0</v>
      </c>
      <c r="L406" s="532">
        <v>0</v>
      </c>
      <c r="M406" s="530">
        <v>0</v>
      </c>
      <c r="N406" s="530">
        <v>0</v>
      </c>
      <c r="O406" s="532">
        <v>0</v>
      </c>
      <c r="P406" s="532">
        <v>0</v>
      </c>
      <c r="Q406" s="532">
        <v>0</v>
      </c>
    </row>
    <row r="407" spans="1:17" x14ac:dyDescent="0.25">
      <c r="A407" s="435"/>
      <c r="B407" s="430"/>
      <c r="C407" s="432"/>
      <c r="D407" s="414"/>
      <c r="E407" s="515"/>
      <c r="F407" s="531"/>
      <c r="G407" s="531"/>
      <c r="H407" s="531"/>
      <c r="I407" s="531"/>
      <c r="J407" s="531"/>
      <c r="K407" s="533"/>
      <c r="L407" s="533"/>
      <c r="M407" s="531"/>
      <c r="N407" s="531"/>
      <c r="O407" s="533"/>
      <c r="P407" s="533"/>
      <c r="Q407" s="533"/>
    </row>
    <row r="408" spans="1:17" ht="38.25" x14ac:dyDescent="0.25">
      <c r="A408" s="435"/>
      <c r="B408" s="430"/>
      <c r="C408" s="432"/>
      <c r="D408" s="120" t="s">
        <v>372</v>
      </c>
      <c r="E408" s="119" t="s">
        <v>234</v>
      </c>
      <c r="F408" s="291">
        <v>0</v>
      </c>
      <c r="G408" s="291">
        <v>0</v>
      </c>
      <c r="H408" s="291">
        <v>0</v>
      </c>
      <c r="I408" s="291">
        <v>0</v>
      </c>
      <c r="J408" s="291">
        <v>0</v>
      </c>
      <c r="K408" s="121">
        <v>0</v>
      </c>
      <c r="L408" s="121">
        <v>0</v>
      </c>
      <c r="M408" s="291">
        <v>0</v>
      </c>
      <c r="N408" s="291">
        <v>0</v>
      </c>
      <c r="O408" s="121">
        <v>0</v>
      </c>
      <c r="P408" s="121">
        <v>0</v>
      </c>
      <c r="Q408" s="121">
        <v>0</v>
      </c>
    </row>
    <row r="409" spans="1:17" x14ac:dyDescent="0.25">
      <c r="A409" s="434" t="s">
        <v>444</v>
      </c>
      <c r="B409" s="429" t="s">
        <v>445</v>
      </c>
      <c r="C409" s="431" t="s">
        <v>446</v>
      </c>
      <c r="D409" s="412" t="s">
        <v>203</v>
      </c>
      <c r="E409" s="514" t="s">
        <v>233</v>
      </c>
      <c r="F409" s="530">
        <v>0</v>
      </c>
      <c r="G409" s="530">
        <v>0</v>
      </c>
      <c r="H409" s="530">
        <v>0</v>
      </c>
      <c r="I409" s="530">
        <v>0</v>
      </c>
      <c r="J409" s="530">
        <v>0</v>
      </c>
      <c r="K409" s="532">
        <v>0</v>
      </c>
      <c r="L409" s="532">
        <v>0</v>
      </c>
      <c r="M409" s="530">
        <v>0</v>
      </c>
      <c r="N409" s="530">
        <v>0</v>
      </c>
      <c r="O409" s="532">
        <v>0</v>
      </c>
      <c r="P409" s="532">
        <v>0</v>
      </c>
      <c r="Q409" s="532">
        <v>0</v>
      </c>
    </row>
    <row r="410" spans="1:17" x14ac:dyDescent="0.25">
      <c r="A410" s="435"/>
      <c r="B410" s="430"/>
      <c r="C410" s="432"/>
      <c r="D410" s="414"/>
      <c r="E410" s="515"/>
      <c r="F410" s="531"/>
      <c r="G410" s="531"/>
      <c r="H410" s="531"/>
      <c r="I410" s="531"/>
      <c r="J410" s="531"/>
      <c r="K410" s="533"/>
      <c r="L410" s="533"/>
      <c r="M410" s="531"/>
      <c r="N410" s="531"/>
      <c r="O410" s="533"/>
      <c r="P410" s="533"/>
      <c r="Q410" s="533"/>
    </row>
    <row r="411" spans="1:17" ht="38.25" x14ac:dyDescent="0.25">
      <c r="A411" s="435"/>
      <c r="B411" s="430"/>
      <c r="C411" s="432"/>
      <c r="D411" s="53" t="s">
        <v>372</v>
      </c>
      <c r="E411" s="119" t="s">
        <v>234</v>
      </c>
      <c r="F411" s="291">
        <v>0</v>
      </c>
      <c r="G411" s="291">
        <v>0</v>
      </c>
      <c r="H411" s="291">
        <v>0</v>
      </c>
      <c r="I411" s="291">
        <v>0</v>
      </c>
      <c r="J411" s="291">
        <v>0</v>
      </c>
      <c r="K411" s="121">
        <v>0</v>
      </c>
      <c r="L411" s="121">
        <v>0</v>
      </c>
      <c r="M411" s="291">
        <v>0</v>
      </c>
      <c r="N411" s="291">
        <v>0</v>
      </c>
      <c r="O411" s="121">
        <v>0</v>
      </c>
      <c r="P411" s="121">
        <v>0</v>
      </c>
      <c r="Q411" s="121">
        <v>0</v>
      </c>
    </row>
    <row r="412" spans="1:17" x14ac:dyDescent="0.25">
      <c r="A412" s="434" t="s">
        <v>447</v>
      </c>
      <c r="B412" s="429" t="s">
        <v>448</v>
      </c>
      <c r="C412" s="431" t="s">
        <v>449</v>
      </c>
      <c r="D412" s="412" t="s">
        <v>203</v>
      </c>
      <c r="E412" s="514" t="s">
        <v>233</v>
      </c>
      <c r="F412" s="530">
        <v>0</v>
      </c>
      <c r="G412" s="530">
        <v>0</v>
      </c>
      <c r="H412" s="530">
        <v>0</v>
      </c>
      <c r="I412" s="530">
        <v>0</v>
      </c>
      <c r="J412" s="530">
        <v>0</v>
      </c>
      <c r="K412" s="532">
        <v>0</v>
      </c>
      <c r="L412" s="532">
        <v>0</v>
      </c>
      <c r="M412" s="530">
        <v>0</v>
      </c>
      <c r="N412" s="530">
        <v>0</v>
      </c>
      <c r="O412" s="532">
        <v>0</v>
      </c>
      <c r="P412" s="532">
        <v>0</v>
      </c>
      <c r="Q412" s="532">
        <v>0</v>
      </c>
    </row>
    <row r="413" spans="1:17" x14ac:dyDescent="0.25">
      <c r="A413" s="435"/>
      <c r="B413" s="430"/>
      <c r="C413" s="432"/>
      <c r="D413" s="414"/>
      <c r="E413" s="515"/>
      <c r="F413" s="531"/>
      <c r="G413" s="531"/>
      <c r="H413" s="531"/>
      <c r="I413" s="531"/>
      <c r="J413" s="531"/>
      <c r="K413" s="533"/>
      <c r="L413" s="533"/>
      <c r="M413" s="531"/>
      <c r="N413" s="531"/>
      <c r="O413" s="533"/>
      <c r="P413" s="533"/>
      <c r="Q413" s="533"/>
    </row>
    <row r="414" spans="1:17" ht="38.25" x14ac:dyDescent="0.25">
      <c r="A414" s="435"/>
      <c r="B414" s="430"/>
      <c r="C414" s="432"/>
      <c r="D414" s="53" t="s">
        <v>372</v>
      </c>
      <c r="E414" s="119" t="s">
        <v>234</v>
      </c>
      <c r="F414" s="291">
        <v>0</v>
      </c>
      <c r="G414" s="291">
        <v>0</v>
      </c>
      <c r="H414" s="291">
        <v>0</v>
      </c>
      <c r="I414" s="291">
        <v>0</v>
      </c>
      <c r="J414" s="291">
        <v>0</v>
      </c>
      <c r="K414" s="121">
        <v>0</v>
      </c>
      <c r="L414" s="121">
        <v>0</v>
      </c>
      <c r="M414" s="291">
        <v>0</v>
      </c>
      <c r="N414" s="291">
        <v>0</v>
      </c>
      <c r="O414" s="121">
        <v>0</v>
      </c>
      <c r="P414" s="121">
        <v>0</v>
      </c>
      <c r="Q414" s="121">
        <v>0</v>
      </c>
    </row>
    <row r="415" spans="1:17" x14ac:dyDescent="0.25">
      <c r="A415" s="434" t="s">
        <v>450</v>
      </c>
      <c r="B415" s="429" t="s">
        <v>451</v>
      </c>
      <c r="C415" s="431" t="s">
        <v>452</v>
      </c>
      <c r="D415" s="412" t="s">
        <v>203</v>
      </c>
      <c r="E415" s="514" t="s">
        <v>233</v>
      </c>
      <c r="F415" s="530">
        <v>0</v>
      </c>
      <c r="G415" s="530">
        <v>0</v>
      </c>
      <c r="H415" s="530">
        <v>0</v>
      </c>
      <c r="I415" s="530">
        <v>0</v>
      </c>
      <c r="J415" s="530">
        <v>0</v>
      </c>
      <c r="K415" s="532">
        <v>0</v>
      </c>
      <c r="L415" s="532">
        <v>0</v>
      </c>
      <c r="M415" s="530">
        <v>0</v>
      </c>
      <c r="N415" s="530">
        <v>0</v>
      </c>
      <c r="O415" s="532">
        <v>0</v>
      </c>
      <c r="P415" s="532">
        <v>0</v>
      </c>
      <c r="Q415" s="532">
        <v>0</v>
      </c>
    </row>
    <row r="416" spans="1:17" x14ac:dyDescent="0.25">
      <c r="A416" s="435"/>
      <c r="B416" s="430"/>
      <c r="C416" s="432"/>
      <c r="D416" s="413"/>
      <c r="E416" s="515"/>
      <c r="F416" s="531"/>
      <c r="G416" s="531"/>
      <c r="H416" s="531"/>
      <c r="I416" s="531"/>
      <c r="J416" s="531"/>
      <c r="K416" s="533"/>
      <c r="L416" s="533"/>
      <c r="M416" s="531"/>
      <c r="N416" s="531"/>
      <c r="O416" s="533"/>
      <c r="P416" s="533"/>
      <c r="Q416" s="533"/>
    </row>
    <row r="417" spans="1:17" ht="38.25" x14ac:dyDescent="0.25">
      <c r="A417" s="435"/>
      <c r="B417" s="430"/>
      <c r="C417" s="432"/>
      <c r="D417" s="118" t="s">
        <v>372</v>
      </c>
      <c r="E417" s="119" t="s">
        <v>234</v>
      </c>
      <c r="F417" s="291">
        <v>0</v>
      </c>
      <c r="G417" s="291">
        <v>0</v>
      </c>
      <c r="H417" s="291">
        <v>0</v>
      </c>
      <c r="I417" s="291">
        <v>0</v>
      </c>
      <c r="J417" s="291">
        <v>0</v>
      </c>
      <c r="K417" s="121">
        <v>0</v>
      </c>
      <c r="L417" s="121">
        <v>0</v>
      </c>
      <c r="M417" s="291">
        <v>0</v>
      </c>
      <c r="N417" s="291">
        <v>0</v>
      </c>
      <c r="O417" s="121">
        <v>0</v>
      </c>
      <c r="P417" s="121">
        <v>0</v>
      </c>
      <c r="Q417" s="101">
        <v>0</v>
      </c>
    </row>
    <row r="418" spans="1:17" x14ac:dyDescent="0.25">
      <c r="A418" s="434" t="s">
        <v>453</v>
      </c>
      <c r="B418" s="429" t="s">
        <v>454</v>
      </c>
      <c r="C418" s="431" t="s">
        <v>452</v>
      </c>
      <c r="D418" s="412" t="s">
        <v>203</v>
      </c>
      <c r="E418" s="514" t="s">
        <v>233</v>
      </c>
      <c r="F418" s="530">
        <v>0</v>
      </c>
      <c r="G418" s="530">
        <v>0</v>
      </c>
      <c r="H418" s="530">
        <v>0</v>
      </c>
      <c r="I418" s="530">
        <v>0</v>
      </c>
      <c r="J418" s="530">
        <v>0</v>
      </c>
      <c r="K418" s="532">
        <v>0</v>
      </c>
      <c r="L418" s="532">
        <v>0</v>
      </c>
      <c r="M418" s="530">
        <v>0</v>
      </c>
      <c r="N418" s="530">
        <v>0</v>
      </c>
      <c r="O418" s="532">
        <v>0</v>
      </c>
      <c r="P418" s="532">
        <v>0</v>
      </c>
      <c r="Q418" s="532">
        <v>0</v>
      </c>
    </row>
    <row r="419" spans="1:17" x14ac:dyDescent="0.25">
      <c r="A419" s="435"/>
      <c r="B419" s="430"/>
      <c r="C419" s="432"/>
      <c r="D419" s="413"/>
      <c r="E419" s="515"/>
      <c r="F419" s="531"/>
      <c r="G419" s="531"/>
      <c r="H419" s="531"/>
      <c r="I419" s="531"/>
      <c r="J419" s="531"/>
      <c r="K419" s="533"/>
      <c r="L419" s="533"/>
      <c r="M419" s="531"/>
      <c r="N419" s="531"/>
      <c r="O419" s="533"/>
      <c r="P419" s="533"/>
      <c r="Q419" s="533"/>
    </row>
    <row r="420" spans="1:17" ht="38.25" x14ac:dyDescent="0.25">
      <c r="A420" s="435"/>
      <c r="B420" s="430"/>
      <c r="C420" s="432"/>
      <c r="D420" s="118" t="s">
        <v>372</v>
      </c>
      <c r="E420" s="119" t="s">
        <v>234</v>
      </c>
      <c r="F420" s="291">
        <v>0</v>
      </c>
      <c r="G420" s="291">
        <v>0</v>
      </c>
      <c r="H420" s="291">
        <v>0</v>
      </c>
      <c r="I420" s="291">
        <v>0</v>
      </c>
      <c r="J420" s="291">
        <v>0</v>
      </c>
      <c r="K420" s="121">
        <v>0</v>
      </c>
      <c r="L420" s="121">
        <v>0</v>
      </c>
      <c r="M420" s="291">
        <v>0</v>
      </c>
      <c r="N420" s="291">
        <v>0</v>
      </c>
      <c r="O420" s="121">
        <v>0</v>
      </c>
      <c r="P420" s="121">
        <v>0</v>
      </c>
      <c r="Q420" s="121">
        <v>0</v>
      </c>
    </row>
    <row r="421" spans="1:17" x14ac:dyDescent="0.25">
      <c r="A421" s="434" t="s">
        <v>455</v>
      </c>
      <c r="B421" s="429" t="s">
        <v>456</v>
      </c>
      <c r="C421" s="431" t="s">
        <v>452</v>
      </c>
      <c r="D421" s="412" t="s">
        <v>203</v>
      </c>
      <c r="E421" s="537"/>
      <c r="F421" s="506">
        <v>0</v>
      </c>
      <c r="G421" s="506">
        <v>0</v>
      </c>
      <c r="H421" s="506">
        <v>0</v>
      </c>
      <c r="I421" s="506">
        <v>0</v>
      </c>
      <c r="J421" s="506">
        <v>0</v>
      </c>
      <c r="K421" s="500">
        <v>0</v>
      </c>
      <c r="L421" s="500">
        <v>0</v>
      </c>
      <c r="M421" s="506">
        <v>0</v>
      </c>
      <c r="N421" s="506">
        <v>0</v>
      </c>
      <c r="O421" s="500">
        <v>0</v>
      </c>
      <c r="P421" s="500">
        <v>0</v>
      </c>
      <c r="Q421" s="500">
        <v>0</v>
      </c>
    </row>
    <row r="422" spans="1:17" x14ac:dyDescent="0.25">
      <c r="A422" s="435"/>
      <c r="B422" s="430"/>
      <c r="C422" s="432"/>
      <c r="D422" s="414"/>
      <c r="E422" s="538"/>
      <c r="F422" s="508"/>
      <c r="G422" s="508"/>
      <c r="H422" s="508"/>
      <c r="I422" s="508"/>
      <c r="J422" s="508"/>
      <c r="K422" s="501"/>
      <c r="L422" s="501"/>
      <c r="M422" s="508"/>
      <c r="N422" s="508"/>
      <c r="O422" s="501"/>
      <c r="P422" s="501"/>
      <c r="Q422" s="501"/>
    </row>
    <row r="423" spans="1:17" ht="38.25" x14ac:dyDescent="0.25">
      <c r="A423" s="435"/>
      <c r="B423" s="430"/>
      <c r="C423" s="432"/>
      <c r="D423" s="120" t="s">
        <v>372</v>
      </c>
      <c r="E423" s="80" t="s">
        <v>233</v>
      </c>
      <c r="F423" s="292">
        <v>0</v>
      </c>
      <c r="G423" s="292">
        <v>0</v>
      </c>
      <c r="H423" s="292">
        <v>0</v>
      </c>
      <c r="I423" s="292">
        <v>0</v>
      </c>
      <c r="J423" s="292">
        <v>0</v>
      </c>
      <c r="K423" s="122">
        <v>0</v>
      </c>
      <c r="L423" s="122">
        <v>0</v>
      </c>
      <c r="M423" s="292">
        <v>0</v>
      </c>
      <c r="N423" s="292">
        <v>0</v>
      </c>
      <c r="O423" s="122">
        <v>0</v>
      </c>
      <c r="P423" s="122">
        <v>0</v>
      </c>
      <c r="Q423" s="122">
        <v>0</v>
      </c>
    </row>
    <row r="424" spans="1:17" x14ac:dyDescent="0.25">
      <c r="A424" s="534" t="s">
        <v>174</v>
      </c>
      <c r="B424" s="534" t="s">
        <v>457</v>
      </c>
      <c r="C424" s="534"/>
      <c r="D424" s="53" t="s">
        <v>203</v>
      </c>
      <c r="E424" s="116" t="s">
        <v>233</v>
      </c>
      <c r="F424" s="293">
        <f t="shared" ref="F424:M424" si="182">F425+F426+F427</f>
        <v>45099.7</v>
      </c>
      <c r="G424" s="293">
        <f t="shared" si="182"/>
        <v>0</v>
      </c>
      <c r="H424" s="293">
        <f t="shared" si="182"/>
        <v>0</v>
      </c>
      <c r="I424" s="293">
        <f t="shared" si="182"/>
        <v>45099.7</v>
      </c>
      <c r="J424" s="293">
        <f t="shared" si="182"/>
        <v>38830.300000000003</v>
      </c>
      <c r="K424" s="123">
        <f t="shared" si="182"/>
        <v>0</v>
      </c>
      <c r="L424" s="123">
        <f t="shared" si="182"/>
        <v>0</v>
      </c>
      <c r="M424" s="293">
        <f t="shared" si="182"/>
        <v>38830.300000000003</v>
      </c>
      <c r="N424" s="357">
        <f>J424/F424*100</f>
        <v>86.098798883362875</v>
      </c>
      <c r="O424" s="124">
        <v>0</v>
      </c>
      <c r="P424" s="124">
        <v>0</v>
      </c>
      <c r="Q424" s="124">
        <f>M424/I424*100</f>
        <v>86.098798883362875</v>
      </c>
    </row>
    <row r="425" spans="1:17" x14ac:dyDescent="0.25">
      <c r="A425" s="535"/>
      <c r="B425" s="535"/>
      <c r="C425" s="535"/>
      <c r="D425" s="413"/>
      <c r="E425" s="106" t="s">
        <v>458</v>
      </c>
      <c r="F425" s="294">
        <v>21885</v>
      </c>
      <c r="G425" s="294">
        <v>0</v>
      </c>
      <c r="H425" s="294">
        <v>0</v>
      </c>
      <c r="I425" s="294">
        <v>21885</v>
      </c>
      <c r="J425" s="294">
        <v>21690.9</v>
      </c>
      <c r="K425" s="125">
        <v>0</v>
      </c>
      <c r="L425" s="125">
        <v>0</v>
      </c>
      <c r="M425" s="294">
        <v>21690.9</v>
      </c>
      <c r="N425" s="358">
        <f>J425/F425*100</f>
        <v>99.11309115832762</v>
      </c>
      <c r="O425" s="126">
        <v>0</v>
      </c>
      <c r="P425" s="126">
        <v>0</v>
      </c>
      <c r="Q425" s="126">
        <f>M425/I425*100</f>
        <v>99.11309115832762</v>
      </c>
    </row>
    <row r="426" spans="1:17" x14ac:dyDescent="0.25">
      <c r="A426" s="535"/>
      <c r="B426" s="535"/>
      <c r="C426" s="535"/>
      <c r="D426" s="413"/>
      <c r="E426" s="106" t="s">
        <v>459</v>
      </c>
      <c r="F426" s="294">
        <v>23196.2</v>
      </c>
      <c r="G426" s="294">
        <v>0</v>
      </c>
      <c r="H426" s="294">
        <v>0</v>
      </c>
      <c r="I426" s="294">
        <v>23196.2</v>
      </c>
      <c r="J426" s="294">
        <v>17137</v>
      </c>
      <c r="K426" s="125">
        <v>0</v>
      </c>
      <c r="L426" s="125">
        <v>0</v>
      </c>
      <c r="M426" s="294">
        <v>17137</v>
      </c>
      <c r="N426" s="358">
        <f>J426/F426*100</f>
        <v>73.878480095877777</v>
      </c>
      <c r="O426" s="126">
        <v>0</v>
      </c>
      <c r="P426" s="126">
        <v>0</v>
      </c>
      <c r="Q426" s="126">
        <f>M426/I426*100</f>
        <v>73.878480095877777</v>
      </c>
    </row>
    <row r="427" spans="1:17" x14ac:dyDescent="0.25">
      <c r="A427" s="535"/>
      <c r="B427" s="536"/>
      <c r="C427" s="535"/>
      <c r="D427" s="539"/>
      <c r="E427" s="106" t="s">
        <v>460</v>
      </c>
      <c r="F427" s="294">
        <v>18.5</v>
      </c>
      <c r="G427" s="294">
        <v>0</v>
      </c>
      <c r="H427" s="294">
        <v>0</v>
      </c>
      <c r="I427" s="294">
        <v>18.5</v>
      </c>
      <c r="J427" s="294">
        <v>2.4</v>
      </c>
      <c r="K427" s="125">
        <v>0</v>
      </c>
      <c r="L427" s="125">
        <v>0</v>
      </c>
      <c r="M427" s="294">
        <v>2.4</v>
      </c>
      <c r="N427" s="358">
        <f>J427/F427*100</f>
        <v>12.972972972972974</v>
      </c>
      <c r="O427" s="126">
        <v>0</v>
      </c>
      <c r="P427" s="126">
        <v>0</v>
      </c>
      <c r="Q427" s="126">
        <f>M427/I427*100</f>
        <v>12.972972972972974</v>
      </c>
    </row>
    <row r="428" spans="1:17" x14ac:dyDescent="0.25">
      <c r="A428" s="534" t="s">
        <v>244</v>
      </c>
      <c r="B428" s="534" t="s">
        <v>461</v>
      </c>
      <c r="C428" s="534" t="s">
        <v>462</v>
      </c>
      <c r="D428" s="53" t="s">
        <v>203</v>
      </c>
      <c r="E428" s="80" t="s">
        <v>233</v>
      </c>
      <c r="F428" s="292">
        <v>0</v>
      </c>
      <c r="G428" s="292">
        <v>0</v>
      </c>
      <c r="H428" s="292">
        <v>0</v>
      </c>
      <c r="I428" s="292">
        <v>0</v>
      </c>
      <c r="J428" s="292">
        <v>0</v>
      </c>
      <c r="K428" s="122">
        <v>0</v>
      </c>
      <c r="L428" s="122">
        <v>0</v>
      </c>
      <c r="M428" s="292">
        <v>0</v>
      </c>
      <c r="N428" s="292">
        <v>0</v>
      </c>
      <c r="O428" s="122">
        <v>0</v>
      </c>
      <c r="P428" s="122">
        <v>0</v>
      </c>
      <c r="Q428" s="122">
        <v>0</v>
      </c>
    </row>
    <row r="429" spans="1:17" x14ac:dyDescent="0.25">
      <c r="A429" s="535"/>
      <c r="B429" s="535"/>
      <c r="C429" s="535"/>
      <c r="D429" s="53" t="s">
        <v>373</v>
      </c>
      <c r="E429" s="115" t="s">
        <v>234</v>
      </c>
      <c r="F429" s="290">
        <v>0</v>
      </c>
      <c r="G429" s="290">
        <v>0</v>
      </c>
      <c r="H429" s="290">
        <v>0</v>
      </c>
      <c r="I429" s="290">
        <v>0</v>
      </c>
      <c r="J429" s="290">
        <v>0</v>
      </c>
      <c r="K429" s="101">
        <v>0</v>
      </c>
      <c r="L429" s="101">
        <v>0</v>
      </c>
      <c r="M429" s="290">
        <v>0</v>
      </c>
      <c r="N429" s="290">
        <v>0</v>
      </c>
      <c r="O429" s="101">
        <v>0</v>
      </c>
      <c r="P429" s="101">
        <v>0</v>
      </c>
      <c r="Q429" s="101">
        <v>0</v>
      </c>
    </row>
    <row r="430" spans="1:17" x14ac:dyDescent="0.25">
      <c r="A430" s="434" t="s">
        <v>247</v>
      </c>
      <c r="B430" s="429" t="s">
        <v>463</v>
      </c>
      <c r="C430" s="502" t="s">
        <v>464</v>
      </c>
      <c r="D430" s="413"/>
      <c r="E430" s="537"/>
      <c r="F430" s="506">
        <v>0</v>
      </c>
      <c r="G430" s="506">
        <v>0</v>
      </c>
      <c r="H430" s="506">
        <v>0</v>
      </c>
      <c r="I430" s="506">
        <v>0</v>
      </c>
      <c r="J430" s="506">
        <v>0</v>
      </c>
      <c r="K430" s="500">
        <v>0</v>
      </c>
      <c r="L430" s="500">
        <v>0</v>
      </c>
      <c r="M430" s="506">
        <v>0</v>
      </c>
      <c r="N430" s="506">
        <v>0</v>
      </c>
      <c r="O430" s="500">
        <v>0</v>
      </c>
      <c r="P430" s="500">
        <v>0</v>
      </c>
      <c r="Q430" s="500">
        <v>0</v>
      </c>
    </row>
    <row r="431" spans="1:17" x14ac:dyDescent="0.25">
      <c r="A431" s="435"/>
      <c r="B431" s="430"/>
      <c r="C431" s="502"/>
      <c r="D431" s="414"/>
      <c r="E431" s="538"/>
      <c r="F431" s="508"/>
      <c r="G431" s="508"/>
      <c r="H431" s="508"/>
      <c r="I431" s="508"/>
      <c r="J431" s="508"/>
      <c r="K431" s="501"/>
      <c r="L431" s="501"/>
      <c r="M431" s="508"/>
      <c r="N431" s="508"/>
      <c r="O431" s="501"/>
      <c r="P431" s="501"/>
      <c r="Q431" s="501"/>
    </row>
    <row r="432" spans="1:17" x14ac:dyDescent="0.25">
      <c r="A432" s="435"/>
      <c r="B432" s="430"/>
      <c r="C432" s="503"/>
      <c r="D432" s="53" t="s">
        <v>203</v>
      </c>
      <c r="E432" s="127" t="s">
        <v>233</v>
      </c>
      <c r="F432" s="295">
        <f t="shared" ref="F432:M432" si="183">F433+F434+F435</f>
        <v>45099.7</v>
      </c>
      <c r="G432" s="295">
        <f t="shared" si="183"/>
        <v>0</v>
      </c>
      <c r="H432" s="295">
        <f t="shared" si="183"/>
        <v>0</v>
      </c>
      <c r="I432" s="295">
        <f t="shared" si="183"/>
        <v>45099.7</v>
      </c>
      <c r="J432" s="295">
        <f t="shared" si="183"/>
        <v>38830.300000000003</v>
      </c>
      <c r="K432" s="160">
        <f t="shared" si="183"/>
        <v>0</v>
      </c>
      <c r="L432" s="160">
        <f t="shared" si="183"/>
        <v>0</v>
      </c>
      <c r="M432" s="295">
        <f t="shared" si="183"/>
        <v>38830.300000000003</v>
      </c>
      <c r="N432" s="359">
        <f>J432/F432*100</f>
        <v>86.098798883362875</v>
      </c>
      <c r="O432" s="203">
        <v>0</v>
      </c>
      <c r="P432" s="203">
        <v>0</v>
      </c>
      <c r="Q432" s="203">
        <f>M432/I432*100</f>
        <v>86.098798883362875</v>
      </c>
    </row>
    <row r="433" spans="1:17" x14ac:dyDescent="0.25">
      <c r="A433" s="435"/>
      <c r="B433" s="430"/>
      <c r="C433" s="504"/>
      <c r="D433" s="415" t="s">
        <v>373</v>
      </c>
      <c r="E433" s="108" t="s">
        <v>458</v>
      </c>
      <c r="F433" s="285">
        <v>21885</v>
      </c>
      <c r="G433" s="285">
        <v>0</v>
      </c>
      <c r="H433" s="285">
        <v>0</v>
      </c>
      <c r="I433" s="285">
        <v>21885</v>
      </c>
      <c r="J433" s="285">
        <v>21690.9</v>
      </c>
      <c r="K433" s="156">
        <v>0</v>
      </c>
      <c r="L433" s="156">
        <v>0</v>
      </c>
      <c r="M433" s="285">
        <v>21690.9</v>
      </c>
      <c r="N433" s="296">
        <f>J433/F433*100</f>
        <v>99.11309115832762</v>
      </c>
      <c r="O433" s="161">
        <v>0</v>
      </c>
      <c r="P433" s="161">
        <v>0</v>
      </c>
      <c r="Q433" s="161">
        <f>M433/I433*100</f>
        <v>99.11309115832762</v>
      </c>
    </row>
    <row r="434" spans="1:17" x14ac:dyDescent="0.25">
      <c r="A434" s="435"/>
      <c r="B434" s="430"/>
      <c r="C434" s="504"/>
      <c r="D434" s="415"/>
      <c r="E434" s="108" t="s">
        <v>459</v>
      </c>
      <c r="F434" s="285">
        <v>23196.2</v>
      </c>
      <c r="G434" s="285">
        <v>0</v>
      </c>
      <c r="H434" s="285">
        <v>0</v>
      </c>
      <c r="I434" s="285">
        <v>23196.2</v>
      </c>
      <c r="J434" s="285">
        <v>17137</v>
      </c>
      <c r="K434" s="156">
        <v>0</v>
      </c>
      <c r="L434" s="156">
        <v>0</v>
      </c>
      <c r="M434" s="285">
        <v>17137</v>
      </c>
      <c r="N434" s="296">
        <f>J434/F434*100</f>
        <v>73.878480095877777</v>
      </c>
      <c r="O434" s="161">
        <v>0</v>
      </c>
      <c r="P434" s="161">
        <v>0</v>
      </c>
      <c r="Q434" s="161">
        <f>M434/I434*100</f>
        <v>73.878480095877777</v>
      </c>
    </row>
    <row r="435" spans="1:17" x14ac:dyDescent="0.25">
      <c r="A435" s="435"/>
      <c r="B435" s="430"/>
      <c r="C435" s="505"/>
      <c r="D435" s="415"/>
      <c r="E435" s="106" t="s">
        <v>460</v>
      </c>
      <c r="F435" s="286">
        <v>18.5</v>
      </c>
      <c r="G435" s="286">
        <v>0</v>
      </c>
      <c r="H435" s="286">
        <v>0</v>
      </c>
      <c r="I435" s="286">
        <v>18.5</v>
      </c>
      <c r="J435" s="286">
        <v>2.4</v>
      </c>
      <c r="K435" s="105">
        <v>0</v>
      </c>
      <c r="L435" s="105">
        <v>0</v>
      </c>
      <c r="M435" s="286">
        <v>2.4</v>
      </c>
      <c r="N435" s="290">
        <f>J435/F435*100</f>
        <v>12.972972972972974</v>
      </c>
      <c r="O435" s="101">
        <v>0</v>
      </c>
      <c r="P435" s="101">
        <v>0</v>
      </c>
      <c r="Q435" s="101">
        <f>M435/I435*100</f>
        <v>12.972972972972974</v>
      </c>
    </row>
    <row r="436" spans="1:17" x14ac:dyDescent="0.25">
      <c r="A436" s="434" t="s">
        <v>177</v>
      </c>
      <c r="B436" s="429" t="s">
        <v>465</v>
      </c>
      <c r="C436" s="439"/>
      <c r="D436" s="413" t="s">
        <v>203</v>
      </c>
      <c r="E436" s="518"/>
      <c r="F436" s="291">
        <v>0</v>
      </c>
      <c r="G436" s="291">
        <v>0</v>
      </c>
      <c r="H436" s="291">
        <v>0</v>
      </c>
      <c r="I436" s="291">
        <v>0</v>
      </c>
      <c r="J436" s="291">
        <v>0</v>
      </c>
      <c r="K436" s="121">
        <v>0</v>
      </c>
      <c r="L436" s="121">
        <v>0</v>
      </c>
      <c r="M436" s="291">
        <v>0</v>
      </c>
      <c r="N436" s="291">
        <v>0</v>
      </c>
      <c r="O436" s="121">
        <v>0</v>
      </c>
      <c r="P436" s="121">
        <v>0</v>
      </c>
      <c r="Q436" s="121">
        <v>0</v>
      </c>
    </row>
    <row r="437" spans="1:17" x14ac:dyDescent="0.25">
      <c r="A437" s="435"/>
      <c r="B437" s="494"/>
      <c r="C437" s="440"/>
      <c r="D437" s="414"/>
      <c r="E437" s="519"/>
      <c r="F437" s="296"/>
      <c r="G437" s="296"/>
      <c r="H437" s="296"/>
      <c r="I437" s="296"/>
      <c r="J437" s="296"/>
      <c r="K437" s="161"/>
      <c r="L437" s="161"/>
      <c r="M437" s="296"/>
      <c r="N437" s="296"/>
      <c r="O437" s="161"/>
      <c r="P437" s="161"/>
      <c r="Q437" s="161"/>
    </row>
    <row r="438" spans="1:17" x14ac:dyDescent="0.25">
      <c r="A438" s="435"/>
      <c r="B438" s="494"/>
      <c r="C438" s="440"/>
      <c r="D438" s="412" t="s">
        <v>372</v>
      </c>
      <c r="E438" s="80" t="s">
        <v>233</v>
      </c>
      <c r="F438" s="292">
        <v>0</v>
      </c>
      <c r="G438" s="292"/>
      <c r="H438" s="292">
        <v>0</v>
      </c>
      <c r="I438" s="292">
        <v>0</v>
      </c>
      <c r="J438" s="292">
        <v>0</v>
      </c>
      <c r="K438" s="122">
        <v>0</v>
      </c>
      <c r="L438" s="122">
        <v>0</v>
      </c>
      <c r="M438" s="292">
        <v>0</v>
      </c>
      <c r="N438" s="292">
        <v>0</v>
      </c>
      <c r="O438" s="122">
        <v>0</v>
      </c>
      <c r="P438" s="122">
        <v>0</v>
      </c>
      <c r="Q438" s="122">
        <v>0</v>
      </c>
    </row>
    <row r="439" spans="1:17" x14ac:dyDescent="0.25">
      <c r="A439" s="435"/>
      <c r="B439" s="494"/>
      <c r="C439" s="440"/>
      <c r="D439" s="413"/>
      <c r="E439" s="518" t="s">
        <v>234</v>
      </c>
      <c r="F439" s="291">
        <v>0</v>
      </c>
      <c r="G439" s="291">
        <v>0</v>
      </c>
      <c r="H439" s="291">
        <v>0</v>
      </c>
      <c r="I439" s="291">
        <v>0</v>
      </c>
      <c r="J439" s="291">
        <v>0</v>
      </c>
      <c r="K439" s="121">
        <v>0</v>
      </c>
      <c r="L439" s="121">
        <v>0</v>
      </c>
      <c r="M439" s="291">
        <v>0</v>
      </c>
      <c r="N439" s="291">
        <v>0</v>
      </c>
      <c r="O439" s="121">
        <v>0</v>
      </c>
      <c r="P439" s="121">
        <v>0</v>
      </c>
      <c r="Q439" s="121"/>
    </row>
    <row r="440" spans="1:17" x14ac:dyDescent="0.25">
      <c r="A440" s="435"/>
      <c r="B440" s="494"/>
      <c r="C440" s="440"/>
      <c r="D440" s="414"/>
      <c r="E440" s="519"/>
      <c r="F440" s="296"/>
      <c r="G440" s="296"/>
      <c r="H440" s="296"/>
      <c r="I440" s="296"/>
      <c r="J440" s="296"/>
      <c r="K440" s="161"/>
      <c r="L440" s="161"/>
      <c r="M440" s="296"/>
      <c r="N440" s="296"/>
      <c r="O440" s="161"/>
      <c r="P440" s="161"/>
      <c r="Q440" s="161"/>
    </row>
    <row r="441" spans="1:17" x14ac:dyDescent="0.25">
      <c r="A441" s="434" t="s">
        <v>270</v>
      </c>
      <c r="B441" s="429" t="s">
        <v>466</v>
      </c>
      <c r="C441" s="431" t="s">
        <v>467</v>
      </c>
      <c r="D441" s="128"/>
      <c r="E441" s="106"/>
      <c r="F441" s="290">
        <v>0</v>
      </c>
      <c r="G441" s="290">
        <v>0</v>
      </c>
      <c r="H441" s="290">
        <v>0</v>
      </c>
      <c r="I441" s="290">
        <v>0</v>
      </c>
      <c r="J441" s="329">
        <v>0</v>
      </c>
      <c r="K441" s="174">
        <v>0</v>
      </c>
      <c r="L441" s="174">
        <v>0</v>
      </c>
      <c r="M441" s="329">
        <v>0</v>
      </c>
      <c r="N441" s="290">
        <v>0</v>
      </c>
      <c r="O441" s="101">
        <v>0</v>
      </c>
      <c r="P441" s="101">
        <v>0</v>
      </c>
      <c r="Q441" s="101">
        <v>0</v>
      </c>
    </row>
    <row r="442" spans="1:17" x14ac:dyDescent="0.25">
      <c r="A442" s="435"/>
      <c r="B442" s="430"/>
      <c r="C442" s="432"/>
      <c r="D442" s="53" t="s">
        <v>203</v>
      </c>
      <c r="E442" s="115"/>
      <c r="F442" s="290">
        <v>0</v>
      </c>
      <c r="G442" s="290">
        <v>0</v>
      </c>
      <c r="H442" s="290">
        <v>0</v>
      </c>
      <c r="I442" s="290">
        <v>0</v>
      </c>
      <c r="J442" s="290">
        <v>0</v>
      </c>
      <c r="K442" s="101">
        <v>0</v>
      </c>
      <c r="L442" s="101">
        <v>0</v>
      </c>
      <c r="M442" s="290">
        <v>0</v>
      </c>
      <c r="N442" s="290">
        <v>0</v>
      </c>
      <c r="O442" s="101">
        <v>0</v>
      </c>
      <c r="P442" s="101">
        <v>0</v>
      </c>
      <c r="Q442" s="101">
        <v>0</v>
      </c>
    </row>
    <row r="443" spans="1:17" x14ac:dyDescent="0.25">
      <c r="A443" s="435"/>
      <c r="B443" s="430"/>
      <c r="C443" s="432"/>
      <c r="D443" s="412" t="s">
        <v>372</v>
      </c>
      <c r="E443" s="80" t="s">
        <v>233</v>
      </c>
      <c r="F443" s="292">
        <v>0</v>
      </c>
      <c r="G443" s="292">
        <v>0</v>
      </c>
      <c r="H443" s="292">
        <v>0</v>
      </c>
      <c r="I443" s="292">
        <v>0</v>
      </c>
      <c r="J443" s="292">
        <v>0</v>
      </c>
      <c r="K443" s="122">
        <v>0</v>
      </c>
      <c r="L443" s="122">
        <v>0</v>
      </c>
      <c r="M443" s="292">
        <v>0</v>
      </c>
      <c r="N443" s="292">
        <v>0</v>
      </c>
      <c r="O443" s="122">
        <v>0</v>
      </c>
      <c r="P443" s="122">
        <v>0</v>
      </c>
      <c r="Q443" s="122">
        <v>0</v>
      </c>
    </row>
    <row r="444" spans="1:17" x14ac:dyDescent="0.25">
      <c r="A444" s="435"/>
      <c r="B444" s="430"/>
      <c r="C444" s="432"/>
      <c r="D444" s="413"/>
      <c r="E444" s="518" t="s">
        <v>234</v>
      </c>
      <c r="F444" s="291">
        <v>0</v>
      </c>
      <c r="G444" s="291">
        <v>0</v>
      </c>
      <c r="H444" s="291">
        <v>0</v>
      </c>
      <c r="I444" s="291">
        <v>0</v>
      </c>
      <c r="J444" s="291">
        <v>0</v>
      </c>
      <c r="K444" s="121">
        <v>0</v>
      </c>
      <c r="L444" s="121">
        <v>0</v>
      </c>
      <c r="M444" s="291">
        <v>0</v>
      </c>
      <c r="N444" s="291">
        <v>0</v>
      </c>
      <c r="O444" s="121">
        <v>0</v>
      </c>
      <c r="P444" s="121">
        <v>0</v>
      </c>
      <c r="Q444" s="121"/>
    </row>
    <row r="445" spans="1:17" x14ac:dyDescent="0.25">
      <c r="A445" s="435"/>
      <c r="B445" s="430"/>
      <c r="C445" s="432"/>
      <c r="D445" s="413"/>
      <c r="E445" s="519"/>
      <c r="F445" s="296"/>
      <c r="G445" s="296"/>
      <c r="H445" s="296"/>
      <c r="I445" s="296"/>
      <c r="J445" s="296"/>
      <c r="K445" s="161"/>
      <c r="L445" s="161"/>
      <c r="M445" s="296"/>
      <c r="N445" s="296"/>
      <c r="O445" s="161"/>
      <c r="P445" s="161"/>
      <c r="Q445" s="161"/>
    </row>
    <row r="446" spans="1:17" x14ac:dyDescent="0.25">
      <c r="A446" s="434" t="s">
        <v>273</v>
      </c>
      <c r="B446" s="429" t="s">
        <v>468</v>
      </c>
      <c r="C446" s="431" t="s">
        <v>469</v>
      </c>
      <c r="D446" s="128"/>
      <c r="E446" s="106"/>
      <c r="F446" s="290">
        <v>0</v>
      </c>
      <c r="G446" s="290">
        <v>0</v>
      </c>
      <c r="H446" s="290">
        <v>0</v>
      </c>
      <c r="I446" s="290">
        <v>0</v>
      </c>
      <c r="J446" s="329">
        <v>0</v>
      </c>
      <c r="K446" s="174">
        <v>0</v>
      </c>
      <c r="L446" s="174">
        <v>0</v>
      </c>
      <c r="M446" s="329">
        <v>0</v>
      </c>
      <c r="N446" s="290">
        <v>0</v>
      </c>
      <c r="O446" s="101">
        <v>0</v>
      </c>
      <c r="P446" s="101">
        <v>0</v>
      </c>
      <c r="Q446" s="101">
        <v>0</v>
      </c>
    </row>
    <row r="447" spans="1:17" x14ac:dyDescent="0.25">
      <c r="A447" s="430"/>
      <c r="B447" s="430"/>
      <c r="C447" s="432"/>
      <c r="D447" s="53" t="s">
        <v>203</v>
      </c>
      <c r="E447" s="115"/>
      <c r="F447" s="290">
        <v>0</v>
      </c>
      <c r="G447" s="290">
        <v>0</v>
      </c>
      <c r="H447" s="290">
        <v>0</v>
      </c>
      <c r="I447" s="290">
        <v>0</v>
      </c>
      <c r="J447" s="290">
        <v>0</v>
      </c>
      <c r="K447" s="101">
        <v>0</v>
      </c>
      <c r="L447" s="101">
        <v>0</v>
      </c>
      <c r="M447" s="290">
        <v>0</v>
      </c>
      <c r="N447" s="290">
        <v>0</v>
      </c>
      <c r="O447" s="101">
        <v>0</v>
      </c>
      <c r="P447" s="101">
        <v>0</v>
      </c>
      <c r="Q447" s="101">
        <v>0</v>
      </c>
    </row>
    <row r="448" spans="1:17" x14ac:dyDescent="0.25">
      <c r="A448" s="430"/>
      <c r="B448" s="430"/>
      <c r="C448" s="432"/>
      <c r="D448" s="412" t="s">
        <v>372</v>
      </c>
      <c r="E448" s="80" t="s">
        <v>233</v>
      </c>
      <c r="F448" s="292">
        <v>0</v>
      </c>
      <c r="G448" s="292">
        <v>0</v>
      </c>
      <c r="H448" s="292">
        <v>0</v>
      </c>
      <c r="I448" s="292">
        <v>0</v>
      </c>
      <c r="J448" s="292">
        <v>0</v>
      </c>
      <c r="K448" s="122">
        <v>0</v>
      </c>
      <c r="L448" s="122">
        <v>0</v>
      </c>
      <c r="M448" s="292">
        <v>0</v>
      </c>
      <c r="N448" s="292">
        <v>0</v>
      </c>
      <c r="O448" s="122">
        <v>0</v>
      </c>
      <c r="P448" s="122">
        <v>0</v>
      </c>
      <c r="Q448" s="122">
        <v>0</v>
      </c>
    </row>
    <row r="449" spans="1:17" x14ac:dyDescent="0.25">
      <c r="A449" s="430"/>
      <c r="B449" s="430"/>
      <c r="C449" s="432"/>
      <c r="D449" s="414"/>
      <c r="E449" s="115" t="s">
        <v>234</v>
      </c>
      <c r="F449" s="290">
        <v>0</v>
      </c>
      <c r="G449" s="290">
        <v>0</v>
      </c>
      <c r="H449" s="290">
        <v>0</v>
      </c>
      <c r="I449" s="290">
        <v>0</v>
      </c>
      <c r="J449" s="290">
        <v>0</v>
      </c>
      <c r="K449" s="101">
        <v>0</v>
      </c>
      <c r="L449" s="101">
        <v>0</v>
      </c>
      <c r="M449" s="290">
        <v>0</v>
      </c>
      <c r="N449" s="290">
        <v>0</v>
      </c>
      <c r="O449" s="101">
        <v>0</v>
      </c>
      <c r="P449" s="101">
        <v>0</v>
      </c>
      <c r="Q449" s="101">
        <v>0</v>
      </c>
    </row>
    <row r="450" spans="1:17" x14ac:dyDescent="0.25">
      <c r="A450" s="434" t="s">
        <v>276</v>
      </c>
      <c r="B450" s="429" t="s">
        <v>470</v>
      </c>
      <c r="C450" s="431" t="s">
        <v>471</v>
      </c>
      <c r="D450" s="129"/>
      <c r="E450" s="115"/>
      <c r="F450" s="290">
        <v>0</v>
      </c>
      <c r="G450" s="290">
        <v>0</v>
      </c>
      <c r="H450" s="290">
        <v>0</v>
      </c>
      <c r="I450" s="290">
        <v>0</v>
      </c>
      <c r="J450" s="290">
        <v>0</v>
      </c>
      <c r="K450" s="101">
        <v>0</v>
      </c>
      <c r="L450" s="101">
        <v>0</v>
      </c>
      <c r="M450" s="290">
        <v>0</v>
      </c>
      <c r="N450" s="290">
        <v>0</v>
      </c>
      <c r="O450" s="101">
        <v>0</v>
      </c>
      <c r="P450" s="101">
        <v>0</v>
      </c>
      <c r="Q450" s="101"/>
    </row>
    <row r="451" spans="1:17" x14ac:dyDescent="0.25">
      <c r="A451" s="435"/>
      <c r="B451" s="430"/>
      <c r="C451" s="432"/>
      <c r="D451" s="53" t="s">
        <v>203</v>
      </c>
      <c r="E451" s="115"/>
      <c r="F451" s="290">
        <v>0</v>
      </c>
      <c r="G451" s="290">
        <v>0</v>
      </c>
      <c r="H451" s="290">
        <v>0</v>
      </c>
      <c r="I451" s="290">
        <v>0</v>
      </c>
      <c r="J451" s="290">
        <v>0</v>
      </c>
      <c r="K451" s="101">
        <v>0</v>
      </c>
      <c r="L451" s="101">
        <v>0</v>
      </c>
      <c r="M451" s="290">
        <v>0</v>
      </c>
      <c r="N451" s="290">
        <v>0</v>
      </c>
      <c r="O451" s="101">
        <v>0</v>
      </c>
      <c r="P451" s="101">
        <v>0</v>
      </c>
      <c r="Q451" s="101">
        <v>0</v>
      </c>
    </row>
    <row r="452" spans="1:17" x14ac:dyDescent="0.25">
      <c r="A452" s="435"/>
      <c r="B452" s="430"/>
      <c r="C452" s="432"/>
      <c r="D452" s="412" t="s">
        <v>372</v>
      </c>
      <c r="E452" s="80" t="s">
        <v>233</v>
      </c>
      <c r="F452" s="292">
        <v>0</v>
      </c>
      <c r="G452" s="292">
        <v>0</v>
      </c>
      <c r="H452" s="292">
        <v>0</v>
      </c>
      <c r="I452" s="292">
        <v>0</v>
      </c>
      <c r="J452" s="292">
        <v>0</v>
      </c>
      <c r="K452" s="122">
        <v>0</v>
      </c>
      <c r="L452" s="122">
        <v>0</v>
      </c>
      <c r="M452" s="292">
        <v>0</v>
      </c>
      <c r="N452" s="292">
        <v>0</v>
      </c>
      <c r="O452" s="122">
        <v>0</v>
      </c>
      <c r="P452" s="122">
        <v>0</v>
      </c>
      <c r="Q452" s="122">
        <v>0</v>
      </c>
    </row>
    <row r="453" spans="1:17" x14ac:dyDescent="0.25">
      <c r="A453" s="435"/>
      <c r="B453" s="430"/>
      <c r="C453" s="432"/>
      <c r="D453" s="414"/>
      <c r="E453" s="115" t="s">
        <v>234</v>
      </c>
      <c r="F453" s="290">
        <v>0</v>
      </c>
      <c r="G453" s="290">
        <v>0</v>
      </c>
      <c r="H453" s="290">
        <v>0</v>
      </c>
      <c r="I453" s="290">
        <v>0</v>
      </c>
      <c r="J453" s="290">
        <v>0</v>
      </c>
      <c r="K453" s="101">
        <v>0</v>
      </c>
      <c r="L453" s="101">
        <v>0</v>
      </c>
      <c r="M453" s="290">
        <v>0</v>
      </c>
      <c r="N453" s="290">
        <v>0</v>
      </c>
      <c r="O453" s="101">
        <v>0</v>
      </c>
      <c r="P453" s="101">
        <v>0</v>
      </c>
      <c r="Q453" s="101">
        <v>0</v>
      </c>
    </row>
    <row r="454" spans="1:17" x14ac:dyDescent="0.25">
      <c r="A454" s="434" t="s">
        <v>472</v>
      </c>
      <c r="B454" s="434" t="s">
        <v>473</v>
      </c>
      <c r="C454" s="431"/>
      <c r="D454" s="412" t="s">
        <v>203</v>
      </c>
      <c r="E454" s="537"/>
      <c r="F454" s="506">
        <v>0</v>
      </c>
      <c r="G454" s="506">
        <v>0</v>
      </c>
      <c r="H454" s="506">
        <v>0</v>
      </c>
      <c r="I454" s="506">
        <v>0</v>
      </c>
      <c r="J454" s="506">
        <v>0</v>
      </c>
      <c r="K454" s="500">
        <v>0</v>
      </c>
      <c r="L454" s="500">
        <v>0</v>
      </c>
      <c r="M454" s="506">
        <v>0</v>
      </c>
      <c r="N454" s="506">
        <v>0</v>
      </c>
      <c r="O454" s="500">
        <v>0</v>
      </c>
      <c r="P454" s="500">
        <v>0</v>
      </c>
      <c r="Q454" s="500">
        <v>0</v>
      </c>
    </row>
    <row r="455" spans="1:17" x14ac:dyDescent="0.25">
      <c r="A455" s="435"/>
      <c r="B455" s="435"/>
      <c r="C455" s="432"/>
      <c r="D455" s="414"/>
      <c r="E455" s="538"/>
      <c r="F455" s="508"/>
      <c r="G455" s="508"/>
      <c r="H455" s="508"/>
      <c r="I455" s="508"/>
      <c r="J455" s="508"/>
      <c r="K455" s="501"/>
      <c r="L455" s="501"/>
      <c r="M455" s="508"/>
      <c r="N455" s="508"/>
      <c r="O455" s="501"/>
      <c r="P455" s="501"/>
      <c r="Q455" s="501"/>
    </row>
    <row r="456" spans="1:17" x14ac:dyDescent="0.25">
      <c r="A456" s="435"/>
      <c r="B456" s="435"/>
      <c r="C456" s="432"/>
      <c r="D456" s="412" t="s">
        <v>372</v>
      </c>
      <c r="E456" s="80" t="s">
        <v>233</v>
      </c>
      <c r="F456" s="292">
        <v>0</v>
      </c>
      <c r="G456" s="292">
        <f>G457+G458+G459</f>
        <v>0</v>
      </c>
      <c r="H456" s="292">
        <f>H457+H458+H459</f>
        <v>0</v>
      </c>
      <c r="I456" s="292">
        <v>0</v>
      </c>
      <c r="J456" s="292">
        <v>0</v>
      </c>
      <c r="K456" s="122">
        <f>K457+K458</f>
        <v>0</v>
      </c>
      <c r="L456" s="122">
        <f>L457+L458</f>
        <v>0</v>
      </c>
      <c r="M456" s="292">
        <v>0</v>
      </c>
      <c r="N456" s="292">
        <v>0</v>
      </c>
      <c r="O456" s="122">
        <v>0</v>
      </c>
      <c r="P456" s="122">
        <v>0</v>
      </c>
      <c r="Q456" s="122">
        <v>0</v>
      </c>
    </row>
    <row r="457" spans="1:17" x14ac:dyDescent="0.25">
      <c r="A457" s="435"/>
      <c r="B457" s="435"/>
      <c r="C457" s="432"/>
      <c r="D457" s="413"/>
      <c r="E457" s="106" t="s">
        <v>234</v>
      </c>
      <c r="F457" s="290">
        <v>0</v>
      </c>
      <c r="G457" s="290">
        <v>0</v>
      </c>
      <c r="H457" s="290">
        <v>0</v>
      </c>
      <c r="I457" s="290">
        <v>0</v>
      </c>
      <c r="J457" s="290">
        <v>0</v>
      </c>
      <c r="K457" s="175">
        <v>0</v>
      </c>
      <c r="L457" s="175">
        <v>0</v>
      </c>
      <c r="M457" s="290">
        <v>0</v>
      </c>
      <c r="N457" s="290">
        <v>0</v>
      </c>
      <c r="O457" s="101">
        <v>0</v>
      </c>
      <c r="P457" s="101">
        <v>0</v>
      </c>
      <c r="Q457" s="101">
        <v>0</v>
      </c>
    </row>
    <row r="458" spans="1:17" x14ac:dyDescent="0.25">
      <c r="A458" s="435"/>
      <c r="B458" s="435"/>
      <c r="C458" s="432"/>
      <c r="D458" s="130"/>
      <c r="E458" s="106" t="s">
        <v>474</v>
      </c>
      <c r="F458" s="290">
        <f>G458+H458+I458</f>
        <v>1649.6</v>
      </c>
      <c r="G458" s="290">
        <v>0</v>
      </c>
      <c r="H458" s="290">
        <v>0</v>
      </c>
      <c r="I458" s="290">
        <v>1649.6</v>
      </c>
      <c r="J458" s="290">
        <f>K458+L458+M458</f>
        <v>1648.7</v>
      </c>
      <c r="K458" s="175">
        <v>0</v>
      </c>
      <c r="L458" s="175">
        <v>0</v>
      </c>
      <c r="M458" s="290">
        <v>1648.7</v>
      </c>
      <c r="N458" s="290">
        <f>J458/F458*100</f>
        <v>99.945441319107672</v>
      </c>
      <c r="O458" s="101">
        <v>0</v>
      </c>
      <c r="P458" s="101">
        <v>0</v>
      </c>
      <c r="Q458" s="101">
        <f>M458/I458*100</f>
        <v>99.945441319107672</v>
      </c>
    </row>
    <row r="459" spans="1:17" x14ac:dyDescent="0.25">
      <c r="A459" s="429" t="s">
        <v>475</v>
      </c>
      <c r="B459" s="429" t="s">
        <v>476</v>
      </c>
      <c r="C459" s="431" t="s">
        <v>477</v>
      </c>
      <c r="D459" s="118"/>
      <c r="E459" s="106"/>
      <c r="F459" s="290">
        <f>G459+H459+I459</f>
        <v>0</v>
      </c>
      <c r="G459" s="290">
        <v>0</v>
      </c>
      <c r="H459" s="290">
        <v>0</v>
      </c>
      <c r="I459" s="290">
        <v>0</v>
      </c>
      <c r="J459" s="329">
        <v>0</v>
      </c>
      <c r="K459" s="174">
        <v>0</v>
      </c>
      <c r="L459" s="174">
        <v>0</v>
      </c>
      <c r="M459" s="329">
        <v>0</v>
      </c>
      <c r="N459" s="290">
        <v>0</v>
      </c>
      <c r="O459" s="101">
        <v>0</v>
      </c>
      <c r="P459" s="101">
        <v>0</v>
      </c>
      <c r="Q459" s="101"/>
    </row>
    <row r="460" spans="1:17" x14ac:dyDescent="0.25">
      <c r="A460" s="430"/>
      <c r="B460" s="430"/>
      <c r="C460" s="432"/>
      <c r="D460" s="53" t="s">
        <v>203</v>
      </c>
      <c r="E460" s="115"/>
      <c r="F460" s="290">
        <v>0</v>
      </c>
      <c r="G460" s="290">
        <v>0</v>
      </c>
      <c r="H460" s="290">
        <v>0</v>
      </c>
      <c r="I460" s="290">
        <v>0</v>
      </c>
      <c r="J460" s="330">
        <v>0</v>
      </c>
      <c r="K460" s="175">
        <v>0</v>
      </c>
      <c r="L460" s="175">
        <v>0</v>
      </c>
      <c r="M460" s="330">
        <v>0</v>
      </c>
      <c r="N460" s="290">
        <v>0</v>
      </c>
      <c r="O460" s="101">
        <v>0</v>
      </c>
      <c r="P460" s="101">
        <v>0</v>
      </c>
      <c r="Q460" s="101">
        <v>0</v>
      </c>
    </row>
    <row r="461" spans="1:17" x14ac:dyDescent="0.25">
      <c r="A461" s="430"/>
      <c r="B461" s="430"/>
      <c r="C461" s="432"/>
      <c r="D461" s="412" t="s">
        <v>372</v>
      </c>
      <c r="E461" s="80" t="s">
        <v>233</v>
      </c>
      <c r="F461" s="292">
        <v>0</v>
      </c>
      <c r="G461" s="292">
        <v>0</v>
      </c>
      <c r="H461" s="292">
        <v>0</v>
      </c>
      <c r="I461" s="292">
        <v>0</v>
      </c>
      <c r="J461" s="331">
        <v>0</v>
      </c>
      <c r="K461" s="176">
        <v>0</v>
      </c>
      <c r="L461" s="176">
        <v>0</v>
      </c>
      <c r="M461" s="331">
        <v>0</v>
      </c>
      <c r="N461" s="292">
        <v>0</v>
      </c>
      <c r="O461" s="122">
        <v>0</v>
      </c>
      <c r="P461" s="122">
        <v>0</v>
      </c>
      <c r="Q461" s="122">
        <v>0</v>
      </c>
    </row>
    <row r="462" spans="1:17" x14ac:dyDescent="0.25">
      <c r="A462" s="430"/>
      <c r="B462" s="430"/>
      <c r="C462" s="432"/>
      <c r="D462" s="414"/>
      <c r="E462" s="115" t="s">
        <v>234</v>
      </c>
      <c r="F462" s="290">
        <v>0</v>
      </c>
      <c r="G462" s="290">
        <v>0</v>
      </c>
      <c r="H462" s="290">
        <v>0</v>
      </c>
      <c r="I462" s="290">
        <v>0</v>
      </c>
      <c r="J462" s="330">
        <v>0</v>
      </c>
      <c r="K462" s="175">
        <v>0</v>
      </c>
      <c r="L462" s="175">
        <v>0</v>
      </c>
      <c r="M462" s="330">
        <v>0</v>
      </c>
      <c r="N462" s="290">
        <v>0</v>
      </c>
      <c r="O462" s="101">
        <v>0</v>
      </c>
      <c r="P462" s="101">
        <v>0</v>
      </c>
      <c r="Q462" s="101">
        <v>0</v>
      </c>
    </row>
    <row r="463" spans="1:17" x14ac:dyDescent="0.25">
      <c r="A463" s="429" t="s">
        <v>478</v>
      </c>
      <c r="B463" s="429" t="s">
        <v>479</v>
      </c>
      <c r="C463" s="431" t="s">
        <v>480</v>
      </c>
      <c r="D463" s="129"/>
      <c r="E463" s="115"/>
      <c r="F463" s="290">
        <v>0</v>
      </c>
      <c r="G463" s="290">
        <v>0</v>
      </c>
      <c r="H463" s="290">
        <v>0</v>
      </c>
      <c r="I463" s="290">
        <v>0</v>
      </c>
      <c r="J463" s="330">
        <v>0</v>
      </c>
      <c r="K463" s="175">
        <v>0</v>
      </c>
      <c r="L463" s="175">
        <v>0</v>
      </c>
      <c r="M463" s="330">
        <v>0</v>
      </c>
      <c r="N463" s="290">
        <v>0</v>
      </c>
      <c r="O463" s="101">
        <v>0</v>
      </c>
      <c r="P463" s="101">
        <v>0</v>
      </c>
      <c r="Q463" s="101">
        <v>0</v>
      </c>
    </row>
    <row r="464" spans="1:17" x14ac:dyDescent="0.25">
      <c r="A464" s="430"/>
      <c r="B464" s="430"/>
      <c r="C464" s="432"/>
      <c r="D464" s="53" t="s">
        <v>203</v>
      </c>
      <c r="E464" s="115"/>
      <c r="F464" s="290">
        <v>0</v>
      </c>
      <c r="G464" s="290">
        <v>0</v>
      </c>
      <c r="H464" s="290">
        <v>0</v>
      </c>
      <c r="I464" s="290">
        <v>0</v>
      </c>
      <c r="J464" s="330">
        <v>0</v>
      </c>
      <c r="K464" s="175">
        <v>0</v>
      </c>
      <c r="L464" s="175">
        <v>0</v>
      </c>
      <c r="M464" s="330">
        <v>0</v>
      </c>
      <c r="N464" s="290">
        <v>0</v>
      </c>
      <c r="O464" s="101">
        <v>0</v>
      </c>
      <c r="P464" s="101">
        <v>0</v>
      </c>
      <c r="Q464" s="101">
        <v>0</v>
      </c>
    </row>
    <row r="465" spans="1:17" x14ac:dyDescent="0.25">
      <c r="A465" s="430"/>
      <c r="B465" s="430"/>
      <c r="C465" s="432"/>
      <c r="D465" s="412" t="s">
        <v>372</v>
      </c>
      <c r="E465" s="80" t="s">
        <v>233</v>
      </c>
      <c r="F465" s="292">
        <v>0</v>
      </c>
      <c r="G465" s="292">
        <v>0</v>
      </c>
      <c r="H465" s="292">
        <v>0</v>
      </c>
      <c r="I465" s="292">
        <v>0</v>
      </c>
      <c r="J465" s="331">
        <v>0</v>
      </c>
      <c r="K465" s="176">
        <v>0</v>
      </c>
      <c r="L465" s="176">
        <v>0</v>
      </c>
      <c r="M465" s="331">
        <v>0</v>
      </c>
      <c r="N465" s="292">
        <v>0</v>
      </c>
      <c r="O465" s="122">
        <v>0</v>
      </c>
      <c r="P465" s="122">
        <v>0</v>
      </c>
      <c r="Q465" s="122">
        <v>0</v>
      </c>
    </row>
    <row r="466" spans="1:17" x14ac:dyDescent="0.25">
      <c r="A466" s="430"/>
      <c r="B466" s="430"/>
      <c r="C466" s="432"/>
      <c r="D466" s="414"/>
      <c r="E466" s="115" t="s">
        <v>234</v>
      </c>
      <c r="F466" s="290">
        <v>0</v>
      </c>
      <c r="G466" s="290">
        <v>0</v>
      </c>
      <c r="H466" s="290">
        <v>0</v>
      </c>
      <c r="I466" s="290">
        <v>0</v>
      </c>
      <c r="J466" s="330">
        <v>0</v>
      </c>
      <c r="K466" s="175">
        <v>0</v>
      </c>
      <c r="L466" s="175">
        <v>0</v>
      </c>
      <c r="M466" s="330">
        <v>0</v>
      </c>
      <c r="N466" s="290">
        <v>0</v>
      </c>
      <c r="O466" s="101">
        <v>0</v>
      </c>
      <c r="P466" s="101">
        <v>0</v>
      </c>
      <c r="Q466" s="101">
        <v>0</v>
      </c>
    </row>
    <row r="467" spans="1:17" x14ac:dyDescent="0.25">
      <c r="A467" s="420" t="s">
        <v>481</v>
      </c>
      <c r="B467" s="420" t="s">
        <v>482</v>
      </c>
      <c r="C467" s="422" t="s">
        <v>483</v>
      </c>
      <c r="D467" s="131"/>
      <c r="E467" s="115"/>
      <c r="F467" s="290">
        <v>0</v>
      </c>
      <c r="G467" s="290">
        <v>0</v>
      </c>
      <c r="H467" s="290">
        <v>0</v>
      </c>
      <c r="I467" s="290">
        <v>0</v>
      </c>
      <c r="J467" s="330">
        <v>0</v>
      </c>
      <c r="K467" s="175">
        <v>0</v>
      </c>
      <c r="L467" s="175">
        <v>0</v>
      </c>
      <c r="M467" s="330">
        <v>0</v>
      </c>
      <c r="N467" s="290">
        <v>0</v>
      </c>
      <c r="O467" s="101">
        <v>0</v>
      </c>
      <c r="P467" s="101">
        <v>0</v>
      </c>
      <c r="Q467" s="101">
        <v>0</v>
      </c>
    </row>
    <row r="468" spans="1:17" x14ac:dyDescent="0.25">
      <c r="A468" s="421"/>
      <c r="B468" s="421"/>
      <c r="C468" s="423"/>
      <c r="D468" s="53" t="s">
        <v>203</v>
      </c>
      <c r="E468" s="115"/>
      <c r="F468" s="290">
        <v>0</v>
      </c>
      <c r="G468" s="290">
        <v>0</v>
      </c>
      <c r="H468" s="290">
        <v>0</v>
      </c>
      <c r="I468" s="290">
        <v>0</v>
      </c>
      <c r="J468" s="330">
        <v>0</v>
      </c>
      <c r="K468" s="175">
        <v>0</v>
      </c>
      <c r="L468" s="175">
        <v>0</v>
      </c>
      <c r="M468" s="330">
        <v>0</v>
      </c>
      <c r="N468" s="290">
        <v>0</v>
      </c>
      <c r="O468" s="101">
        <v>0</v>
      </c>
      <c r="P468" s="101">
        <v>0</v>
      </c>
      <c r="Q468" s="101">
        <v>0</v>
      </c>
    </row>
    <row r="469" spans="1:17" x14ac:dyDescent="0.25">
      <c r="A469" s="421"/>
      <c r="B469" s="421"/>
      <c r="C469" s="423"/>
      <c r="D469" s="412" t="s">
        <v>372</v>
      </c>
      <c r="E469" s="80" t="s">
        <v>233</v>
      </c>
      <c r="F469" s="292"/>
      <c r="G469" s="292"/>
      <c r="H469" s="292"/>
      <c r="I469" s="292"/>
      <c r="J469" s="331"/>
      <c r="K469" s="176"/>
      <c r="L469" s="176"/>
      <c r="M469" s="331"/>
      <c r="N469" s="292"/>
      <c r="O469" s="122"/>
      <c r="P469" s="122"/>
      <c r="Q469" s="122"/>
    </row>
    <row r="470" spans="1:17" x14ac:dyDescent="0.25">
      <c r="A470" s="421"/>
      <c r="B470" s="421"/>
      <c r="C470" s="423"/>
      <c r="D470" s="414"/>
      <c r="E470" s="115" t="s">
        <v>234</v>
      </c>
      <c r="F470" s="290">
        <v>0</v>
      </c>
      <c r="G470" s="290">
        <v>0</v>
      </c>
      <c r="H470" s="290">
        <v>0</v>
      </c>
      <c r="I470" s="290">
        <v>0</v>
      </c>
      <c r="J470" s="330">
        <v>0</v>
      </c>
      <c r="K470" s="175">
        <v>0</v>
      </c>
      <c r="L470" s="175">
        <v>0</v>
      </c>
      <c r="M470" s="330">
        <v>0</v>
      </c>
      <c r="N470" s="290">
        <v>0</v>
      </c>
      <c r="O470" s="101">
        <v>0</v>
      </c>
      <c r="P470" s="101">
        <v>0</v>
      </c>
      <c r="Q470" s="101">
        <v>0</v>
      </c>
    </row>
    <row r="471" spans="1:17" x14ac:dyDescent="0.25">
      <c r="A471" s="420" t="s">
        <v>484</v>
      </c>
      <c r="B471" s="429" t="s">
        <v>485</v>
      </c>
      <c r="C471" s="431" t="s">
        <v>486</v>
      </c>
      <c r="D471" s="129"/>
      <c r="E471" s="115"/>
      <c r="F471" s="290">
        <v>0</v>
      </c>
      <c r="G471" s="290">
        <v>0</v>
      </c>
      <c r="H471" s="290">
        <v>0</v>
      </c>
      <c r="I471" s="290">
        <v>0</v>
      </c>
      <c r="J471" s="330">
        <v>0</v>
      </c>
      <c r="K471" s="175">
        <v>0</v>
      </c>
      <c r="L471" s="175">
        <v>0</v>
      </c>
      <c r="M471" s="330">
        <v>0</v>
      </c>
      <c r="N471" s="290">
        <v>0</v>
      </c>
      <c r="O471" s="101">
        <v>0</v>
      </c>
      <c r="P471" s="101">
        <v>0</v>
      </c>
      <c r="Q471" s="101">
        <v>0</v>
      </c>
    </row>
    <row r="472" spans="1:17" x14ac:dyDescent="0.25">
      <c r="A472" s="421"/>
      <c r="B472" s="444"/>
      <c r="C472" s="445"/>
      <c r="D472" s="53" t="s">
        <v>203</v>
      </c>
      <c r="E472" s="115"/>
      <c r="F472" s="290">
        <v>0</v>
      </c>
      <c r="G472" s="290">
        <v>0</v>
      </c>
      <c r="H472" s="290">
        <v>0</v>
      </c>
      <c r="I472" s="290">
        <v>0</v>
      </c>
      <c r="J472" s="330">
        <v>0</v>
      </c>
      <c r="K472" s="175">
        <v>0</v>
      </c>
      <c r="L472" s="175">
        <v>0</v>
      </c>
      <c r="M472" s="330">
        <v>0</v>
      </c>
      <c r="N472" s="290">
        <v>0</v>
      </c>
      <c r="O472" s="101">
        <v>0</v>
      </c>
      <c r="P472" s="101">
        <v>0</v>
      </c>
      <c r="Q472" s="101">
        <v>0</v>
      </c>
    </row>
    <row r="473" spans="1:17" x14ac:dyDescent="0.25">
      <c r="A473" s="421"/>
      <c r="B473" s="444"/>
      <c r="C473" s="445"/>
      <c r="D473" s="412" t="s">
        <v>372</v>
      </c>
      <c r="E473" s="80" t="s">
        <v>233</v>
      </c>
      <c r="F473" s="292"/>
      <c r="G473" s="292"/>
      <c r="H473" s="292"/>
      <c r="I473" s="292"/>
      <c r="J473" s="331"/>
      <c r="K473" s="176"/>
      <c r="L473" s="176"/>
      <c r="M473" s="331"/>
      <c r="N473" s="292"/>
      <c r="O473" s="122"/>
      <c r="P473" s="122"/>
      <c r="Q473" s="122"/>
    </row>
    <row r="474" spans="1:17" x14ac:dyDescent="0.25">
      <c r="A474" s="421"/>
      <c r="B474" s="492"/>
      <c r="C474" s="496"/>
      <c r="D474" s="414"/>
      <c r="E474" s="115" t="s">
        <v>234</v>
      </c>
      <c r="F474" s="290">
        <v>0</v>
      </c>
      <c r="G474" s="290">
        <v>0</v>
      </c>
      <c r="H474" s="290">
        <v>0</v>
      </c>
      <c r="I474" s="290">
        <v>0</v>
      </c>
      <c r="J474" s="330">
        <v>0</v>
      </c>
      <c r="K474" s="175">
        <v>0</v>
      </c>
      <c r="L474" s="175">
        <v>0</v>
      </c>
      <c r="M474" s="330">
        <v>0</v>
      </c>
      <c r="N474" s="290">
        <v>0</v>
      </c>
      <c r="O474" s="101">
        <v>0</v>
      </c>
      <c r="P474" s="101">
        <v>0</v>
      </c>
      <c r="Q474" s="101">
        <v>0</v>
      </c>
    </row>
    <row r="475" spans="1:17" x14ac:dyDescent="0.25">
      <c r="A475" s="534" t="s">
        <v>487</v>
      </c>
      <c r="B475" s="534" t="s">
        <v>488</v>
      </c>
      <c r="C475" s="503"/>
      <c r="D475" s="412" t="s">
        <v>203</v>
      </c>
      <c r="E475" s="77" t="s">
        <v>233</v>
      </c>
      <c r="F475" s="282">
        <f t="shared" ref="F475:M475" si="184">F476+F482+F485</f>
        <v>34053.4</v>
      </c>
      <c r="G475" s="282">
        <f t="shared" si="184"/>
        <v>0</v>
      </c>
      <c r="H475" s="282">
        <f t="shared" si="184"/>
        <v>0</v>
      </c>
      <c r="I475" s="282">
        <f t="shared" si="184"/>
        <v>34053.4</v>
      </c>
      <c r="J475" s="282">
        <f t="shared" si="184"/>
        <v>27771.299999999996</v>
      </c>
      <c r="K475" s="153">
        <f t="shared" si="184"/>
        <v>0</v>
      </c>
      <c r="L475" s="153">
        <f t="shared" si="184"/>
        <v>0</v>
      </c>
      <c r="M475" s="282">
        <f t="shared" si="184"/>
        <v>27771.299999999996</v>
      </c>
      <c r="N475" s="359">
        <f t="shared" ref="N475:N487" si="185">J475/F475*100</f>
        <v>81.552209177350861</v>
      </c>
      <c r="O475" s="203">
        <v>0</v>
      </c>
      <c r="P475" s="203">
        <v>0</v>
      </c>
      <c r="Q475" s="203">
        <f t="shared" ref="Q475:Q487" si="186">M475/I475*100</f>
        <v>81.552209177350861</v>
      </c>
    </row>
    <row r="476" spans="1:17" x14ac:dyDescent="0.25">
      <c r="A476" s="535"/>
      <c r="B476" s="535"/>
      <c r="C476" s="504"/>
      <c r="D476" s="414"/>
      <c r="E476" s="115"/>
      <c r="F476" s="281">
        <f>SUM(F477:F481)</f>
        <v>23171.7</v>
      </c>
      <c r="G476" s="281">
        <f t="shared" ref="G476:M476" si="187">G477+G478+G479+G480+G481</f>
        <v>0</v>
      </c>
      <c r="H476" s="281">
        <f t="shared" si="187"/>
        <v>0</v>
      </c>
      <c r="I476" s="281">
        <f t="shared" si="187"/>
        <v>23171.7</v>
      </c>
      <c r="J476" s="281">
        <f t="shared" si="187"/>
        <v>21996.199999999997</v>
      </c>
      <c r="K476" s="104">
        <f t="shared" si="187"/>
        <v>0</v>
      </c>
      <c r="L476" s="104">
        <f t="shared" si="187"/>
        <v>0</v>
      </c>
      <c r="M476" s="281">
        <f t="shared" si="187"/>
        <v>21996.199999999997</v>
      </c>
      <c r="N476" s="360">
        <f t="shared" si="185"/>
        <v>94.927001471622702</v>
      </c>
      <c r="O476" s="185">
        <v>0</v>
      </c>
      <c r="P476" s="185">
        <v>0</v>
      </c>
      <c r="Q476" s="185">
        <f t="shared" si="186"/>
        <v>94.927001471622702</v>
      </c>
    </row>
    <row r="477" spans="1:17" x14ac:dyDescent="0.25">
      <c r="A477" s="535"/>
      <c r="B477" s="535"/>
      <c r="C477" s="504"/>
      <c r="D477" s="412" t="s">
        <v>372</v>
      </c>
      <c r="E477" s="106" t="s">
        <v>489</v>
      </c>
      <c r="F477" s="286">
        <v>15734</v>
      </c>
      <c r="G477" s="286">
        <f>G480+G481+G489</f>
        <v>0</v>
      </c>
      <c r="H477" s="286">
        <f>H480+H481+H489</f>
        <v>0</v>
      </c>
      <c r="I477" s="286">
        <v>15734</v>
      </c>
      <c r="J477" s="286">
        <v>15421.8</v>
      </c>
      <c r="K477" s="105">
        <f>K480+K481</f>
        <v>0</v>
      </c>
      <c r="L477" s="105">
        <f>L480+L481</f>
        <v>0</v>
      </c>
      <c r="M477" s="286">
        <v>15421.8</v>
      </c>
      <c r="N477" s="290">
        <f t="shared" si="185"/>
        <v>98.015762043981184</v>
      </c>
      <c r="O477" s="101">
        <v>0</v>
      </c>
      <c r="P477" s="101">
        <v>0</v>
      </c>
      <c r="Q477" s="101">
        <f t="shared" si="186"/>
        <v>98.015762043981184</v>
      </c>
    </row>
    <row r="478" spans="1:17" x14ac:dyDescent="0.25">
      <c r="A478" s="535"/>
      <c r="B478" s="535"/>
      <c r="C478" s="504"/>
      <c r="D478" s="413"/>
      <c r="E478" s="106" t="s">
        <v>490</v>
      </c>
      <c r="F478" s="286">
        <v>3209</v>
      </c>
      <c r="G478" s="286">
        <v>0</v>
      </c>
      <c r="H478" s="286">
        <v>0</v>
      </c>
      <c r="I478" s="286">
        <v>3209</v>
      </c>
      <c r="J478" s="286">
        <v>2352.8000000000002</v>
      </c>
      <c r="K478" s="105">
        <v>0</v>
      </c>
      <c r="L478" s="105">
        <v>0</v>
      </c>
      <c r="M478" s="286">
        <v>2352.8000000000002</v>
      </c>
      <c r="N478" s="290">
        <f t="shared" si="185"/>
        <v>73.318790900592091</v>
      </c>
      <c r="O478" s="101">
        <v>0</v>
      </c>
      <c r="P478" s="101">
        <v>0</v>
      </c>
      <c r="Q478" s="101">
        <f t="shared" si="186"/>
        <v>73.318790900592091</v>
      </c>
    </row>
    <row r="479" spans="1:17" x14ac:dyDescent="0.25">
      <c r="A479" s="535"/>
      <c r="B479" s="535"/>
      <c r="C479" s="504"/>
      <c r="D479" s="413"/>
      <c r="E479" s="106" t="s">
        <v>491</v>
      </c>
      <c r="F479" s="286">
        <v>10.5</v>
      </c>
      <c r="G479" s="286">
        <v>0</v>
      </c>
      <c r="H479" s="286">
        <v>0</v>
      </c>
      <c r="I479" s="286">
        <v>10.5</v>
      </c>
      <c r="J479" s="286">
        <v>3.8</v>
      </c>
      <c r="K479" s="105">
        <v>0</v>
      </c>
      <c r="L479" s="105">
        <v>0</v>
      </c>
      <c r="M479" s="286">
        <v>3.8</v>
      </c>
      <c r="N479" s="290">
        <f t="shared" si="185"/>
        <v>36.19047619047619</v>
      </c>
      <c r="O479" s="101">
        <v>0</v>
      </c>
      <c r="P479" s="101">
        <v>0</v>
      </c>
      <c r="Q479" s="101">
        <f t="shared" si="186"/>
        <v>36.19047619047619</v>
      </c>
    </row>
    <row r="480" spans="1:17" x14ac:dyDescent="0.25">
      <c r="A480" s="535"/>
      <c r="B480" s="535"/>
      <c r="C480" s="504"/>
      <c r="D480" s="413"/>
      <c r="E480" s="106" t="s">
        <v>492</v>
      </c>
      <c r="F480" s="286">
        <v>3840.2</v>
      </c>
      <c r="G480" s="286">
        <v>0</v>
      </c>
      <c r="H480" s="286">
        <v>0</v>
      </c>
      <c r="I480" s="286">
        <v>3840.2</v>
      </c>
      <c r="J480" s="286">
        <v>3839.8</v>
      </c>
      <c r="K480" s="105">
        <v>0</v>
      </c>
      <c r="L480" s="105">
        <v>0</v>
      </c>
      <c r="M480" s="286">
        <v>3839.8</v>
      </c>
      <c r="N480" s="290">
        <f t="shared" si="185"/>
        <v>99.989583875839799</v>
      </c>
      <c r="O480" s="101">
        <v>0</v>
      </c>
      <c r="P480" s="101">
        <v>0</v>
      </c>
      <c r="Q480" s="101">
        <f t="shared" si="186"/>
        <v>99.989583875839799</v>
      </c>
    </row>
    <row r="481" spans="1:17" x14ac:dyDescent="0.25">
      <c r="A481" s="535"/>
      <c r="B481" s="535"/>
      <c r="C481" s="504"/>
      <c r="D481" s="414"/>
      <c r="E481" s="106" t="s">
        <v>493</v>
      </c>
      <c r="F481" s="286">
        <v>378</v>
      </c>
      <c r="G481" s="286">
        <v>0</v>
      </c>
      <c r="H481" s="286">
        <v>0</v>
      </c>
      <c r="I481" s="286">
        <v>378</v>
      </c>
      <c r="J481" s="286">
        <v>378</v>
      </c>
      <c r="K481" s="105">
        <v>0</v>
      </c>
      <c r="L481" s="105">
        <v>0</v>
      </c>
      <c r="M481" s="286">
        <v>378</v>
      </c>
      <c r="N481" s="290">
        <f t="shared" si="185"/>
        <v>100</v>
      </c>
      <c r="O481" s="101">
        <v>0</v>
      </c>
      <c r="P481" s="101">
        <v>0</v>
      </c>
      <c r="Q481" s="101">
        <f t="shared" si="186"/>
        <v>100</v>
      </c>
    </row>
    <row r="482" spans="1:17" x14ac:dyDescent="0.25">
      <c r="A482" s="535"/>
      <c r="B482" s="535"/>
      <c r="C482" s="504"/>
      <c r="D482" s="412" t="s">
        <v>494</v>
      </c>
      <c r="E482" s="98" t="s">
        <v>233</v>
      </c>
      <c r="F482" s="282">
        <f t="shared" ref="F482:M482" si="188">F483+F484</f>
        <v>3297.3</v>
      </c>
      <c r="G482" s="282">
        <f t="shared" si="188"/>
        <v>0</v>
      </c>
      <c r="H482" s="282">
        <f t="shared" si="188"/>
        <v>0</v>
      </c>
      <c r="I482" s="282">
        <f t="shared" si="188"/>
        <v>3297.3</v>
      </c>
      <c r="J482" s="282">
        <f t="shared" si="188"/>
        <v>2362.1</v>
      </c>
      <c r="K482" s="153">
        <f t="shared" si="188"/>
        <v>0</v>
      </c>
      <c r="L482" s="153">
        <f t="shared" si="188"/>
        <v>0</v>
      </c>
      <c r="M482" s="282">
        <f t="shared" si="188"/>
        <v>2362.1</v>
      </c>
      <c r="N482" s="360">
        <f t="shared" si="185"/>
        <v>71.637400297212864</v>
      </c>
      <c r="O482" s="185">
        <v>0</v>
      </c>
      <c r="P482" s="185">
        <v>0</v>
      </c>
      <c r="Q482" s="185">
        <f t="shared" si="186"/>
        <v>71.637400297212864</v>
      </c>
    </row>
    <row r="483" spans="1:17" x14ac:dyDescent="0.25">
      <c r="A483" s="535"/>
      <c r="B483" s="535"/>
      <c r="C483" s="504"/>
      <c r="D483" s="413"/>
      <c r="E483" s="106" t="s">
        <v>495</v>
      </c>
      <c r="F483" s="286">
        <v>2874</v>
      </c>
      <c r="G483" s="286">
        <v>0</v>
      </c>
      <c r="H483" s="286">
        <v>0</v>
      </c>
      <c r="I483" s="286">
        <v>2874</v>
      </c>
      <c r="J483" s="286">
        <v>2077.6999999999998</v>
      </c>
      <c r="K483" s="105">
        <v>0</v>
      </c>
      <c r="L483" s="105">
        <v>0</v>
      </c>
      <c r="M483" s="286">
        <v>2077.6999999999998</v>
      </c>
      <c r="N483" s="290">
        <f t="shared" si="185"/>
        <v>72.292971468336802</v>
      </c>
      <c r="O483" s="101">
        <v>0</v>
      </c>
      <c r="P483" s="101">
        <v>0</v>
      </c>
      <c r="Q483" s="101">
        <f t="shared" si="186"/>
        <v>72.292971468336802</v>
      </c>
    </row>
    <row r="484" spans="1:17" x14ac:dyDescent="0.25">
      <c r="A484" s="535"/>
      <c r="B484" s="535"/>
      <c r="C484" s="504"/>
      <c r="D484" s="414"/>
      <c r="E484" s="106" t="s">
        <v>496</v>
      </c>
      <c r="F484" s="286">
        <v>423.3</v>
      </c>
      <c r="G484" s="286">
        <v>0</v>
      </c>
      <c r="H484" s="286">
        <v>0</v>
      </c>
      <c r="I484" s="286">
        <v>423.3</v>
      </c>
      <c r="J484" s="286">
        <v>284.39999999999998</v>
      </c>
      <c r="K484" s="105">
        <v>0</v>
      </c>
      <c r="L484" s="105">
        <v>0</v>
      </c>
      <c r="M484" s="286">
        <v>284.39999999999998</v>
      </c>
      <c r="N484" s="290">
        <f t="shared" si="185"/>
        <v>67.186392629340887</v>
      </c>
      <c r="O484" s="101">
        <v>0</v>
      </c>
      <c r="P484" s="101">
        <v>0</v>
      </c>
      <c r="Q484" s="101">
        <f t="shared" si="186"/>
        <v>67.186392629340887</v>
      </c>
    </row>
    <row r="485" spans="1:17" x14ac:dyDescent="0.25">
      <c r="A485" s="535"/>
      <c r="B485" s="535"/>
      <c r="C485" s="504"/>
      <c r="D485" s="412" t="s">
        <v>375</v>
      </c>
      <c r="E485" s="98" t="s">
        <v>233</v>
      </c>
      <c r="F485" s="282">
        <f t="shared" ref="F485:M485" si="189">F486+F487+F488</f>
        <v>7584.4</v>
      </c>
      <c r="G485" s="282">
        <f t="shared" si="189"/>
        <v>0</v>
      </c>
      <c r="H485" s="282">
        <f t="shared" si="189"/>
        <v>0</v>
      </c>
      <c r="I485" s="282">
        <f t="shared" si="189"/>
        <v>7584.4</v>
      </c>
      <c r="J485" s="282">
        <f t="shared" si="189"/>
        <v>3413</v>
      </c>
      <c r="K485" s="153">
        <f t="shared" si="189"/>
        <v>0</v>
      </c>
      <c r="L485" s="153">
        <f t="shared" si="189"/>
        <v>0</v>
      </c>
      <c r="M485" s="282">
        <f t="shared" si="189"/>
        <v>3413</v>
      </c>
      <c r="N485" s="290">
        <f t="shared" si="185"/>
        <v>45.000263699171988</v>
      </c>
      <c r="O485" s="185">
        <f>O486+O487+O488</f>
        <v>0</v>
      </c>
      <c r="P485" s="185">
        <f>P486+P487+P488</f>
        <v>0</v>
      </c>
      <c r="Q485" s="185">
        <f t="shared" si="186"/>
        <v>45.000263699171988</v>
      </c>
    </row>
    <row r="486" spans="1:17" x14ac:dyDescent="0.25">
      <c r="A486" s="535"/>
      <c r="B486" s="535"/>
      <c r="C486" s="504"/>
      <c r="D486" s="413"/>
      <c r="E486" s="106" t="s">
        <v>497</v>
      </c>
      <c r="F486" s="286">
        <v>5279.4</v>
      </c>
      <c r="G486" s="286">
        <v>0</v>
      </c>
      <c r="H486" s="286">
        <v>0</v>
      </c>
      <c r="I486" s="286">
        <v>5279.4</v>
      </c>
      <c r="J486" s="286">
        <v>2587.5</v>
      </c>
      <c r="K486" s="105">
        <v>0</v>
      </c>
      <c r="L486" s="105">
        <v>0</v>
      </c>
      <c r="M486" s="286">
        <v>2587.5</v>
      </c>
      <c r="N486" s="290">
        <f t="shared" si="185"/>
        <v>49.011251278554383</v>
      </c>
      <c r="O486" s="101">
        <v>0</v>
      </c>
      <c r="P486" s="101">
        <v>0</v>
      </c>
      <c r="Q486" s="101">
        <f t="shared" si="186"/>
        <v>49.011251278554383</v>
      </c>
    </row>
    <row r="487" spans="1:17" x14ac:dyDescent="0.25">
      <c r="A487" s="535"/>
      <c r="B487" s="535"/>
      <c r="C487" s="504"/>
      <c r="D487" s="413"/>
      <c r="E487" s="106" t="s">
        <v>498</v>
      </c>
      <c r="F487" s="286">
        <v>2305</v>
      </c>
      <c r="G487" s="286">
        <v>0</v>
      </c>
      <c r="H487" s="286">
        <v>0</v>
      </c>
      <c r="I487" s="286">
        <v>2305</v>
      </c>
      <c r="J487" s="286">
        <v>825.5</v>
      </c>
      <c r="K487" s="105">
        <v>0</v>
      </c>
      <c r="L487" s="105">
        <v>0</v>
      </c>
      <c r="M487" s="286">
        <v>825.5</v>
      </c>
      <c r="N487" s="290">
        <f t="shared" si="185"/>
        <v>35.813449023861175</v>
      </c>
      <c r="O487" s="101">
        <v>0</v>
      </c>
      <c r="P487" s="101">
        <v>0</v>
      </c>
      <c r="Q487" s="101">
        <f t="shared" si="186"/>
        <v>35.813449023861175</v>
      </c>
    </row>
    <row r="488" spans="1:17" x14ac:dyDescent="0.25">
      <c r="A488" s="536"/>
      <c r="B488" s="536"/>
      <c r="C488" s="505"/>
      <c r="D488" s="414"/>
      <c r="E488" s="106" t="s">
        <v>499</v>
      </c>
      <c r="F488" s="286">
        <v>0</v>
      </c>
      <c r="G488" s="286">
        <v>0</v>
      </c>
      <c r="H488" s="286">
        <v>0</v>
      </c>
      <c r="I488" s="286">
        <v>0</v>
      </c>
      <c r="J488" s="286">
        <v>0</v>
      </c>
      <c r="K488" s="105">
        <v>0</v>
      </c>
      <c r="L488" s="105">
        <v>0</v>
      </c>
      <c r="M488" s="286">
        <v>0</v>
      </c>
      <c r="N488" s="290">
        <v>0</v>
      </c>
      <c r="O488" s="101">
        <v>0</v>
      </c>
      <c r="P488" s="101">
        <v>0</v>
      </c>
      <c r="Q488" s="101">
        <v>0</v>
      </c>
    </row>
    <row r="489" spans="1:17" x14ac:dyDescent="0.25">
      <c r="A489" s="503" t="s">
        <v>500</v>
      </c>
      <c r="B489" s="503" t="s">
        <v>501</v>
      </c>
      <c r="C489" s="503" t="s">
        <v>502</v>
      </c>
      <c r="D489" s="514" t="s">
        <v>203</v>
      </c>
      <c r="E489" s="528"/>
      <c r="F489" s="520">
        <f t="shared" ref="F489:M489" si="190">F491+F497+F500</f>
        <v>34053.300000000003</v>
      </c>
      <c r="G489" s="520">
        <f t="shared" si="190"/>
        <v>0</v>
      </c>
      <c r="H489" s="520">
        <f t="shared" si="190"/>
        <v>0</v>
      </c>
      <c r="I489" s="520">
        <f t="shared" si="190"/>
        <v>34053.300000000003</v>
      </c>
      <c r="J489" s="520">
        <f t="shared" si="190"/>
        <v>27771.299999999996</v>
      </c>
      <c r="K489" s="522">
        <f t="shared" si="190"/>
        <v>0</v>
      </c>
      <c r="L489" s="522">
        <f t="shared" si="190"/>
        <v>0</v>
      </c>
      <c r="M489" s="520">
        <f t="shared" si="190"/>
        <v>27771.299999999996</v>
      </c>
      <c r="N489" s="530">
        <f>J489/F489*100</f>
        <v>81.552448661363201</v>
      </c>
      <c r="O489" s="532">
        <v>0</v>
      </c>
      <c r="P489" s="532">
        <v>0</v>
      </c>
      <c r="Q489" s="532">
        <f>M489/I489*100</f>
        <v>81.552448661363201</v>
      </c>
    </row>
    <row r="490" spans="1:17" x14ac:dyDescent="0.25">
      <c r="A490" s="504"/>
      <c r="B490" s="504"/>
      <c r="C490" s="504"/>
      <c r="D490" s="515"/>
      <c r="E490" s="529"/>
      <c r="F490" s="521"/>
      <c r="G490" s="521"/>
      <c r="H490" s="521"/>
      <c r="I490" s="521"/>
      <c r="J490" s="521"/>
      <c r="K490" s="523"/>
      <c r="L490" s="523"/>
      <c r="M490" s="521"/>
      <c r="N490" s="531"/>
      <c r="O490" s="533"/>
      <c r="P490" s="533"/>
      <c r="Q490" s="533"/>
    </row>
    <row r="491" spans="1:17" x14ac:dyDescent="0.25">
      <c r="A491" s="504"/>
      <c r="B491" s="504"/>
      <c r="C491" s="504"/>
      <c r="D491" s="412" t="s">
        <v>372</v>
      </c>
      <c r="E491" s="132" t="s">
        <v>233</v>
      </c>
      <c r="F491" s="295">
        <f t="shared" ref="F491:M491" si="191">F492+F493+F494+F495+F496</f>
        <v>23171.600000000002</v>
      </c>
      <c r="G491" s="295">
        <f t="shared" si="191"/>
        <v>0</v>
      </c>
      <c r="H491" s="295">
        <f t="shared" si="191"/>
        <v>0</v>
      </c>
      <c r="I491" s="295">
        <f t="shared" si="191"/>
        <v>23171.600000000002</v>
      </c>
      <c r="J491" s="295">
        <f t="shared" si="191"/>
        <v>21996.199999999997</v>
      </c>
      <c r="K491" s="160">
        <f t="shared" si="191"/>
        <v>0</v>
      </c>
      <c r="L491" s="160">
        <f t="shared" si="191"/>
        <v>0</v>
      </c>
      <c r="M491" s="295">
        <f t="shared" si="191"/>
        <v>21996.199999999997</v>
      </c>
      <c r="N491" s="361">
        <f t="shared" ref="N491:N502" si="192">J491/F491*100</f>
        <v>94.927411141224582</v>
      </c>
      <c r="O491" s="201">
        <v>0</v>
      </c>
      <c r="P491" s="201">
        <v>0</v>
      </c>
      <c r="Q491" s="201">
        <f t="shared" ref="Q491:Q502" si="193">M491/I491*100</f>
        <v>94.927411141224582</v>
      </c>
    </row>
    <row r="492" spans="1:17" x14ac:dyDescent="0.25">
      <c r="A492" s="504"/>
      <c r="B492" s="504"/>
      <c r="C492" s="504"/>
      <c r="D492" s="413"/>
      <c r="E492" s="108" t="s">
        <v>489</v>
      </c>
      <c r="F492" s="285">
        <v>15734</v>
      </c>
      <c r="G492" s="285">
        <v>0</v>
      </c>
      <c r="H492" s="285">
        <v>0</v>
      </c>
      <c r="I492" s="285">
        <v>15734</v>
      </c>
      <c r="J492" s="285">
        <v>15421.8</v>
      </c>
      <c r="K492" s="156">
        <v>0</v>
      </c>
      <c r="L492" s="156">
        <v>0</v>
      </c>
      <c r="M492" s="285">
        <v>15421.8</v>
      </c>
      <c r="N492" s="296">
        <f t="shared" si="192"/>
        <v>98.015762043981184</v>
      </c>
      <c r="O492" s="161">
        <v>0</v>
      </c>
      <c r="P492" s="161">
        <v>0</v>
      </c>
      <c r="Q492" s="161">
        <f t="shared" si="193"/>
        <v>98.015762043981184</v>
      </c>
    </row>
    <row r="493" spans="1:17" x14ac:dyDescent="0.25">
      <c r="A493" s="504"/>
      <c r="B493" s="504"/>
      <c r="C493" s="504"/>
      <c r="D493" s="413"/>
      <c r="E493" s="108" t="s">
        <v>490</v>
      </c>
      <c r="F493" s="285">
        <v>3208.9</v>
      </c>
      <c r="G493" s="285">
        <v>0</v>
      </c>
      <c r="H493" s="285">
        <v>0</v>
      </c>
      <c r="I493" s="285">
        <v>3208.9</v>
      </c>
      <c r="J493" s="285">
        <v>2352.8000000000002</v>
      </c>
      <c r="K493" s="156">
        <v>0</v>
      </c>
      <c r="L493" s="156">
        <v>0</v>
      </c>
      <c r="M493" s="285">
        <v>2352.8000000000002</v>
      </c>
      <c r="N493" s="296">
        <f t="shared" si="192"/>
        <v>73.32107575804794</v>
      </c>
      <c r="O493" s="161">
        <v>0</v>
      </c>
      <c r="P493" s="161">
        <v>0</v>
      </c>
      <c r="Q493" s="161">
        <f t="shared" si="193"/>
        <v>73.32107575804794</v>
      </c>
    </row>
    <row r="494" spans="1:17" x14ac:dyDescent="0.25">
      <c r="A494" s="504"/>
      <c r="B494" s="504"/>
      <c r="C494" s="504"/>
      <c r="D494" s="413"/>
      <c r="E494" s="108" t="s">
        <v>491</v>
      </c>
      <c r="F494" s="285">
        <v>10.5</v>
      </c>
      <c r="G494" s="285">
        <v>0</v>
      </c>
      <c r="H494" s="285">
        <v>0</v>
      </c>
      <c r="I494" s="285">
        <v>10.5</v>
      </c>
      <c r="J494" s="285">
        <v>3.8</v>
      </c>
      <c r="K494" s="156">
        <v>0</v>
      </c>
      <c r="L494" s="156">
        <v>0</v>
      </c>
      <c r="M494" s="285">
        <v>3.8</v>
      </c>
      <c r="N494" s="296">
        <f t="shared" si="192"/>
        <v>36.19047619047619</v>
      </c>
      <c r="O494" s="161">
        <v>0</v>
      </c>
      <c r="P494" s="161">
        <v>0</v>
      </c>
      <c r="Q494" s="161">
        <f t="shared" si="193"/>
        <v>36.19047619047619</v>
      </c>
    </row>
    <row r="495" spans="1:17" x14ac:dyDescent="0.25">
      <c r="A495" s="504"/>
      <c r="B495" s="504"/>
      <c r="C495" s="504"/>
      <c r="D495" s="413"/>
      <c r="E495" s="108" t="s">
        <v>492</v>
      </c>
      <c r="F495" s="285">
        <v>3840.2</v>
      </c>
      <c r="G495" s="285">
        <v>0</v>
      </c>
      <c r="H495" s="285">
        <v>0</v>
      </c>
      <c r="I495" s="285">
        <v>3840.2</v>
      </c>
      <c r="J495" s="285">
        <v>3839.8</v>
      </c>
      <c r="K495" s="156">
        <v>0</v>
      </c>
      <c r="L495" s="156">
        <v>0</v>
      </c>
      <c r="M495" s="285">
        <v>3839.8</v>
      </c>
      <c r="N495" s="296">
        <f t="shared" si="192"/>
        <v>99.989583875839799</v>
      </c>
      <c r="O495" s="161">
        <v>0</v>
      </c>
      <c r="P495" s="161">
        <v>0</v>
      </c>
      <c r="Q495" s="161">
        <f t="shared" si="193"/>
        <v>99.989583875839799</v>
      </c>
    </row>
    <row r="496" spans="1:17" x14ac:dyDescent="0.25">
      <c r="A496" s="504"/>
      <c r="B496" s="504"/>
      <c r="C496" s="504"/>
      <c r="D496" s="414"/>
      <c r="E496" s="106" t="s">
        <v>493</v>
      </c>
      <c r="F496" s="286">
        <v>378</v>
      </c>
      <c r="G496" s="286">
        <v>0</v>
      </c>
      <c r="H496" s="286">
        <v>0</v>
      </c>
      <c r="I496" s="286">
        <v>378</v>
      </c>
      <c r="J496" s="286">
        <v>378</v>
      </c>
      <c r="K496" s="105">
        <v>0</v>
      </c>
      <c r="L496" s="105">
        <v>0</v>
      </c>
      <c r="M496" s="286">
        <v>378</v>
      </c>
      <c r="N496" s="296">
        <f t="shared" si="192"/>
        <v>100</v>
      </c>
      <c r="O496" s="101">
        <v>0</v>
      </c>
      <c r="P496" s="101">
        <v>0</v>
      </c>
      <c r="Q496" s="161">
        <f t="shared" si="193"/>
        <v>100</v>
      </c>
    </row>
    <row r="497" spans="1:17" x14ac:dyDescent="0.25">
      <c r="A497" s="504"/>
      <c r="B497" s="504"/>
      <c r="C497" s="504"/>
      <c r="D497" s="412" t="s">
        <v>494</v>
      </c>
      <c r="E497" s="98" t="s">
        <v>233</v>
      </c>
      <c r="F497" s="282">
        <f>F498+F499</f>
        <v>3297.3</v>
      </c>
      <c r="G497" s="282">
        <f>G498+G499</f>
        <v>0</v>
      </c>
      <c r="H497" s="282">
        <f>H498+H499</f>
        <v>0</v>
      </c>
      <c r="I497" s="282">
        <f>I498+I499</f>
        <v>3297.3</v>
      </c>
      <c r="J497" s="282">
        <f>J498+J499</f>
        <v>2362.1</v>
      </c>
      <c r="K497" s="153">
        <v>0</v>
      </c>
      <c r="L497" s="153">
        <f>L498+L499</f>
        <v>0</v>
      </c>
      <c r="M497" s="282">
        <f>M498+M499</f>
        <v>2362.1</v>
      </c>
      <c r="N497" s="361">
        <f t="shared" si="192"/>
        <v>71.637400297212864</v>
      </c>
      <c r="O497" s="122">
        <v>0</v>
      </c>
      <c r="P497" s="122">
        <v>0</v>
      </c>
      <c r="Q497" s="201">
        <f t="shared" si="193"/>
        <v>71.637400297212864</v>
      </c>
    </row>
    <row r="498" spans="1:17" x14ac:dyDescent="0.25">
      <c r="A498" s="504"/>
      <c r="B498" s="504"/>
      <c r="C498" s="504"/>
      <c r="D498" s="413"/>
      <c r="E498" s="106" t="s">
        <v>495</v>
      </c>
      <c r="F498" s="286">
        <v>2874</v>
      </c>
      <c r="G498" s="286">
        <v>0</v>
      </c>
      <c r="H498" s="286">
        <v>0</v>
      </c>
      <c r="I498" s="286">
        <v>2874</v>
      </c>
      <c r="J498" s="286">
        <v>2077.6999999999998</v>
      </c>
      <c r="K498" s="105">
        <v>0</v>
      </c>
      <c r="L498" s="105">
        <v>0</v>
      </c>
      <c r="M498" s="286">
        <v>2077.6999999999998</v>
      </c>
      <c r="N498" s="296">
        <f t="shared" si="192"/>
        <v>72.292971468336802</v>
      </c>
      <c r="O498" s="101">
        <v>0</v>
      </c>
      <c r="P498" s="101">
        <v>0</v>
      </c>
      <c r="Q498" s="161">
        <f t="shared" si="193"/>
        <v>72.292971468336802</v>
      </c>
    </row>
    <row r="499" spans="1:17" x14ac:dyDescent="0.25">
      <c r="A499" s="504"/>
      <c r="B499" s="504"/>
      <c r="C499" s="504"/>
      <c r="D499" s="414"/>
      <c r="E499" s="106" t="s">
        <v>496</v>
      </c>
      <c r="F499" s="286">
        <v>423.3</v>
      </c>
      <c r="G499" s="286">
        <v>0</v>
      </c>
      <c r="H499" s="286">
        <v>0</v>
      </c>
      <c r="I499" s="286">
        <v>423.3</v>
      </c>
      <c r="J499" s="286">
        <v>284.39999999999998</v>
      </c>
      <c r="K499" s="105">
        <v>0</v>
      </c>
      <c r="L499" s="105">
        <v>0</v>
      </c>
      <c r="M499" s="286">
        <v>284.39999999999998</v>
      </c>
      <c r="N499" s="296">
        <f t="shared" si="192"/>
        <v>67.186392629340887</v>
      </c>
      <c r="O499" s="101">
        <v>0</v>
      </c>
      <c r="P499" s="101">
        <v>0</v>
      </c>
      <c r="Q499" s="161">
        <f t="shared" si="193"/>
        <v>67.186392629340887</v>
      </c>
    </row>
    <row r="500" spans="1:17" x14ac:dyDescent="0.25">
      <c r="A500" s="504"/>
      <c r="B500" s="504"/>
      <c r="C500" s="504"/>
      <c r="D500" s="412" t="s">
        <v>375</v>
      </c>
      <c r="E500" s="98" t="s">
        <v>233</v>
      </c>
      <c r="F500" s="282">
        <f t="shared" ref="F500:M500" si="194">F501+F502+F503</f>
        <v>7584.4</v>
      </c>
      <c r="G500" s="282">
        <f t="shared" si="194"/>
        <v>0</v>
      </c>
      <c r="H500" s="282">
        <f t="shared" si="194"/>
        <v>0</v>
      </c>
      <c r="I500" s="282">
        <f t="shared" si="194"/>
        <v>7584.4</v>
      </c>
      <c r="J500" s="282">
        <f t="shared" si="194"/>
        <v>3413</v>
      </c>
      <c r="K500" s="153">
        <f t="shared" si="194"/>
        <v>0</v>
      </c>
      <c r="L500" s="153">
        <f t="shared" si="194"/>
        <v>0</v>
      </c>
      <c r="M500" s="282">
        <f t="shared" si="194"/>
        <v>3413</v>
      </c>
      <c r="N500" s="361">
        <f t="shared" si="192"/>
        <v>45.000263699171988</v>
      </c>
      <c r="O500" s="122">
        <v>0</v>
      </c>
      <c r="P500" s="122">
        <v>0</v>
      </c>
      <c r="Q500" s="201">
        <f t="shared" si="193"/>
        <v>45.000263699171988</v>
      </c>
    </row>
    <row r="501" spans="1:17" x14ac:dyDescent="0.25">
      <c r="A501" s="504"/>
      <c r="B501" s="504"/>
      <c r="C501" s="504"/>
      <c r="D501" s="413"/>
      <c r="E501" s="106" t="s">
        <v>497</v>
      </c>
      <c r="F501" s="286">
        <v>5279.4</v>
      </c>
      <c r="G501" s="286">
        <v>0</v>
      </c>
      <c r="H501" s="286">
        <v>0</v>
      </c>
      <c r="I501" s="286">
        <v>5279.4</v>
      </c>
      <c r="J501" s="286">
        <v>2587.5</v>
      </c>
      <c r="K501" s="105">
        <v>0</v>
      </c>
      <c r="L501" s="105">
        <v>0</v>
      </c>
      <c r="M501" s="286">
        <v>2587.5</v>
      </c>
      <c r="N501" s="296">
        <f t="shared" si="192"/>
        <v>49.011251278554383</v>
      </c>
      <c r="O501" s="101">
        <v>0</v>
      </c>
      <c r="P501" s="101">
        <v>0</v>
      </c>
      <c r="Q501" s="161">
        <f t="shared" si="193"/>
        <v>49.011251278554383</v>
      </c>
    </row>
    <row r="502" spans="1:17" x14ac:dyDescent="0.25">
      <c r="A502" s="504"/>
      <c r="B502" s="504"/>
      <c r="C502" s="504"/>
      <c r="D502" s="413"/>
      <c r="E502" s="106" t="s">
        <v>498</v>
      </c>
      <c r="F502" s="286">
        <v>2305</v>
      </c>
      <c r="G502" s="286">
        <v>0</v>
      </c>
      <c r="H502" s="286">
        <v>0</v>
      </c>
      <c r="I502" s="286">
        <v>2305</v>
      </c>
      <c r="J502" s="286">
        <v>825.5</v>
      </c>
      <c r="K502" s="105">
        <v>0</v>
      </c>
      <c r="L502" s="105">
        <v>0</v>
      </c>
      <c r="M502" s="286">
        <v>825.5</v>
      </c>
      <c r="N502" s="296">
        <f t="shared" si="192"/>
        <v>35.813449023861175</v>
      </c>
      <c r="O502" s="101">
        <v>0</v>
      </c>
      <c r="P502" s="101">
        <v>0</v>
      </c>
      <c r="Q502" s="161">
        <f t="shared" si="193"/>
        <v>35.813449023861175</v>
      </c>
    </row>
    <row r="503" spans="1:17" x14ac:dyDescent="0.25">
      <c r="A503" s="505"/>
      <c r="B503" s="505"/>
      <c r="C503" s="505"/>
      <c r="D503" s="414"/>
      <c r="E503" s="106" t="s">
        <v>499</v>
      </c>
      <c r="F503" s="286">
        <v>0</v>
      </c>
      <c r="G503" s="286">
        <v>0</v>
      </c>
      <c r="H503" s="286">
        <v>0</v>
      </c>
      <c r="I503" s="286">
        <v>0</v>
      </c>
      <c r="J503" s="286">
        <v>0</v>
      </c>
      <c r="K503" s="105">
        <v>0</v>
      </c>
      <c r="L503" s="105">
        <v>0</v>
      </c>
      <c r="M503" s="286">
        <v>0</v>
      </c>
      <c r="N503" s="296">
        <v>0</v>
      </c>
      <c r="O503" s="101">
        <v>0</v>
      </c>
      <c r="P503" s="101">
        <v>0</v>
      </c>
      <c r="Q503" s="161">
        <v>0</v>
      </c>
    </row>
    <row r="504" spans="1:17" x14ac:dyDescent="0.25">
      <c r="A504" s="429" t="s">
        <v>503</v>
      </c>
      <c r="B504" s="429" t="s">
        <v>504</v>
      </c>
      <c r="C504" s="431" t="s">
        <v>505</v>
      </c>
      <c r="D504" s="514" t="s">
        <v>203</v>
      </c>
      <c r="E504" s="524" t="s">
        <v>233</v>
      </c>
      <c r="F504" s="516">
        <f t="shared" ref="F504:M504" si="195">F506+F507</f>
        <v>3297.3</v>
      </c>
      <c r="G504" s="516">
        <f t="shared" si="195"/>
        <v>0</v>
      </c>
      <c r="H504" s="516">
        <f t="shared" si="195"/>
        <v>0</v>
      </c>
      <c r="I504" s="516">
        <f t="shared" si="195"/>
        <v>3297.3</v>
      </c>
      <c r="J504" s="516">
        <f t="shared" si="195"/>
        <v>2362.1</v>
      </c>
      <c r="K504" s="526">
        <f t="shared" si="195"/>
        <v>0</v>
      </c>
      <c r="L504" s="526">
        <f t="shared" si="195"/>
        <v>0</v>
      </c>
      <c r="M504" s="516">
        <f t="shared" si="195"/>
        <v>2362.1</v>
      </c>
      <c r="N504" s="520">
        <f>J504/F504*100</f>
        <v>71.637400297212864</v>
      </c>
      <c r="O504" s="522">
        <v>0</v>
      </c>
      <c r="P504" s="522">
        <v>0</v>
      </c>
      <c r="Q504" s="522">
        <f>M504/I504*100</f>
        <v>71.637400297212864</v>
      </c>
    </row>
    <row r="505" spans="1:17" x14ac:dyDescent="0.25">
      <c r="A505" s="430"/>
      <c r="B505" s="430"/>
      <c r="C505" s="432"/>
      <c r="D505" s="515"/>
      <c r="E505" s="525"/>
      <c r="F505" s="517"/>
      <c r="G505" s="517"/>
      <c r="H505" s="517"/>
      <c r="I505" s="517"/>
      <c r="J505" s="517"/>
      <c r="K505" s="527"/>
      <c r="L505" s="527"/>
      <c r="M505" s="517"/>
      <c r="N505" s="521"/>
      <c r="O505" s="523"/>
      <c r="P505" s="523"/>
      <c r="Q505" s="523"/>
    </row>
    <row r="506" spans="1:17" x14ac:dyDescent="0.25">
      <c r="A506" s="430"/>
      <c r="B506" s="430"/>
      <c r="C506" s="432"/>
      <c r="D506" s="412" t="s">
        <v>494</v>
      </c>
      <c r="E506" s="108" t="s">
        <v>495</v>
      </c>
      <c r="F506" s="285">
        <v>2874</v>
      </c>
      <c r="G506" s="285">
        <v>0</v>
      </c>
      <c r="H506" s="285">
        <v>0</v>
      </c>
      <c r="I506" s="285">
        <v>2874</v>
      </c>
      <c r="J506" s="285">
        <v>2077.6999999999998</v>
      </c>
      <c r="K506" s="156">
        <v>0</v>
      </c>
      <c r="L506" s="156">
        <v>0</v>
      </c>
      <c r="M506" s="285">
        <v>2077.6999999999998</v>
      </c>
      <c r="N506" s="296">
        <f>J506/F506*100</f>
        <v>72.292971468336802</v>
      </c>
      <c r="O506" s="161">
        <v>0</v>
      </c>
      <c r="P506" s="161">
        <v>0</v>
      </c>
      <c r="Q506" s="161">
        <f>M506/I506*100</f>
        <v>72.292971468336802</v>
      </c>
    </row>
    <row r="507" spans="1:17" x14ac:dyDescent="0.25">
      <c r="A507" s="430"/>
      <c r="B507" s="430"/>
      <c r="C507" s="432"/>
      <c r="D507" s="414"/>
      <c r="E507" s="106" t="s">
        <v>496</v>
      </c>
      <c r="F507" s="286">
        <v>423.3</v>
      </c>
      <c r="G507" s="286">
        <v>0</v>
      </c>
      <c r="H507" s="286">
        <v>0</v>
      </c>
      <c r="I507" s="286">
        <v>423.3</v>
      </c>
      <c r="J507" s="286">
        <v>284.39999999999998</v>
      </c>
      <c r="K507" s="105">
        <v>0</v>
      </c>
      <c r="L507" s="105">
        <v>0</v>
      </c>
      <c r="M507" s="286">
        <v>284.39999999999998</v>
      </c>
      <c r="N507" s="290">
        <f>J507/F507*100</f>
        <v>67.186392629340887</v>
      </c>
      <c r="O507" s="101">
        <v>0</v>
      </c>
      <c r="P507" s="101">
        <v>0</v>
      </c>
      <c r="Q507" s="101">
        <f>M507/I507*100</f>
        <v>67.186392629340887</v>
      </c>
    </row>
    <row r="508" spans="1:17" x14ac:dyDescent="0.25">
      <c r="A508" s="420" t="s">
        <v>506</v>
      </c>
      <c r="B508" s="420" t="s">
        <v>507</v>
      </c>
      <c r="C508" s="422" t="s">
        <v>508</v>
      </c>
      <c r="D508" s="412" t="s">
        <v>203</v>
      </c>
      <c r="E508" s="514" t="s">
        <v>233</v>
      </c>
      <c r="F508" s="516">
        <f>F510</f>
        <v>3840.2</v>
      </c>
      <c r="G508" s="516">
        <v>0</v>
      </c>
      <c r="H508" s="516">
        <v>0</v>
      </c>
      <c r="I508" s="516">
        <f>I510</f>
        <v>3840.2</v>
      </c>
      <c r="J508" s="516">
        <f>J510</f>
        <v>3839.8</v>
      </c>
      <c r="K508" s="526">
        <v>0</v>
      </c>
      <c r="L508" s="526">
        <v>0</v>
      </c>
      <c r="M508" s="516">
        <f>M510</f>
        <v>3839.8</v>
      </c>
      <c r="N508" s="520">
        <f>J508/F508*100</f>
        <v>99.989583875839799</v>
      </c>
      <c r="O508" s="522">
        <v>0</v>
      </c>
      <c r="P508" s="522">
        <v>0</v>
      </c>
      <c r="Q508" s="522">
        <f>M508/I508*100</f>
        <v>99.989583875839799</v>
      </c>
    </row>
    <row r="509" spans="1:17" x14ac:dyDescent="0.25">
      <c r="A509" s="421"/>
      <c r="B509" s="421"/>
      <c r="C509" s="423"/>
      <c r="D509" s="414"/>
      <c r="E509" s="515"/>
      <c r="F509" s="517"/>
      <c r="G509" s="517"/>
      <c r="H509" s="517"/>
      <c r="I509" s="517"/>
      <c r="J509" s="517"/>
      <c r="K509" s="527"/>
      <c r="L509" s="527"/>
      <c r="M509" s="517"/>
      <c r="N509" s="521"/>
      <c r="O509" s="523"/>
      <c r="P509" s="523"/>
      <c r="Q509" s="523"/>
    </row>
    <row r="510" spans="1:17" ht="38.25" x14ac:dyDescent="0.25">
      <c r="A510" s="421"/>
      <c r="B510" s="421"/>
      <c r="C510" s="423"/>
      <c r="D510" s="118" t="s">
        <v>372</v>
      </c>
      <c r="E510" s="106" t="s">
        <v>492</v>
      </c>
      <c r="F510" s="286">
        <v>3840.2</v>
      </c>
      <c r="G510" s="286">
        <v>0</v>
      </c>
      <c r="H510" s="286">
        <v>0</v>
      </c>
      <c r="I510" s="286">
        <v>3840.2</v>
      </c>
      <c r="J510" s="286">
        <v>3839.8</v>
      </c>
      <c r="K510" s="105">
        <v>0</v>
      </c>
      <c r="L510" s="105">
        <v>0</v>
      </c>
      <c r="M510" s="286">
        <v>3839.8</v>
      </c>
      <c r="N510" s="290">
        <f>J510/F510*100</f>
        <v>99.989583875839799</v>
      </c>
      <c r="O510" s="101">
        <v>0</v>
      </c>
      <c r="P510" s="101">
        <v>0</v>
      </c>
      <c r="Q510" s="101">
        <f>M510/I510*100</f>
        <v>99.989583875839799</v>
      </c>
    </row>
    <row r="511" spans="1:17" x14ac:dyDescent="0.25">
      <c r="A511" s="420" t="s">
        <v>509</v>
      </c>
      <c r="B511" s="429" t="s">
        <v>510</v>
      </c>
      <c r="C511" s="431" t="s">
        <v>511</v>
      </c>
      <c r="D511" s="117" t="s">
        <v>203</v>
      </c>
      <c r="E511" s="80" t="s">
        <v>233</v>
      </c>
      <c r="F511" s="297">
        <v>0</v>
      </c>
      <c r="G511" s="297">
        <v>0</v>
      </c>
      <c r="H511" s="297">
        <v>0</v>
      </c>
      <c r="I511" s="297">
        <v>0</v>
      </c>
      <c r="J511" s="297">
        <v>0</v>
      </c>
      <c r="K511" s="162">
        <v>0</v>
      </c>
      <c r="L511" s="162">
        <v>0</v>
      </c>
      <c r="M511" s="297">
        <v>0</v>
      </c>
      <c r="N511" s="292">
        <v>0</v>
      </c>
      <c r="O511" s="122">
        <v>0</v>
      </c>
      <c r="P511" s="122">
        <v>0</v>
      </c>
      <c r="Q511" s="122">
        <v>0</v>
      </c>
    </row>
    <row r="512" spans="1:17" ht="38.25" x14ac:dyDescent="0.25">
      <c r="A512" s="421"/>
      <c r="B512" s="492"/>
      <c r="C512" s="496"/>
      <c r="D512" s="114" t="s">
        <v>372</v>
      </c>
      <c r="E512" s="115"/>
      <c r="F512" s="286">
        <v>0</v>
      </c>
      <c r="G512" s="286">
        <v>0</v>
      </c>
      <c r="H512" s="286">
        <v>0</v>
      </c>
      <c r="I512" s="286">
        <v>0</v>
      </c>
      <c r="J512" s="286">
        <v>0</v>
      </c>
      <c r="K512" s="105">
        <v>0</v>
      </c>
      <c r="L512" s="105">
        <v>0</v>
      </c>
      <c r="M512" s="286">
        <v>0</v>
      </c>
      <c r="N512" s="290">
        <v>0</v>
      </c>
      <c r="O512" s="101">
        <v>0</v>
      </c>
      <c r="P512" s="101">
        <v>0</v>
      </c>
      <c r="Q512" s="101">
        <v>0</v>
      </c>
    </row>
    <row r="513" spans="1:17" x14ac:dyDescent="0.25">
      <c r="A513" s="429" t="s">
        <v>512</v>
      </c>
      <c r="B513" s="429" t="s">
        <v>513</v>
      </c>
      <c r="C513" s="431" t="s">
        <v>514</v>
      </c>
      <c r="D513" s="80" t="s">
        <v>203</v>
      </c>
      <c r="E513" s="80" t="s">
        <v>233</v>
      </c>
      <c r="F513" s="282">
        <f t="shared" ref="F513:Q513" si="196">F514</f>
        <v>378</v>
      </c>
      <c r="G513" s="282">
        <f t="shared" si="196"/>
        <v>0</v>
      </c>
      <c r="H513" s="282">
        <f t="shared" si="196"/>
        <v>0</v>
      </c>
      <c r="I513" s="282">
        <f t="shared" si="196"/>
        <v>378</v>
      </c>
      <c r="J513" s="282">
        <f t="shared" si="196"/>
        <v>378</v>
      </c>
      <c r="K513" s="153">
        <f t="shared" si="196"/>
        <v>0</v>
      </c>
      <c r="L513" s="153">
        <f t="shared" si="196"/>
        <v>0</v>
      </c>
      <c r="M513" s="282">
        <f t="shared" si="196"/>
        <v>378</v>
      </c>
      <c r="N513" s="360">
        <f t="shared" si="196"/>
        <v>100</v>
      </c>
      <c r="O513" s="185">
        <f t="shared" si="196"/>
        <v>0</v>
      </c>
      <c r="P513" s="185">
        <f t="shared" si="196"/>
        <v>0</v>
      </c>
      <c r="Q513" s="185">
        <f t="shared" si="196"/>
        <v>100</v>
      </c>
    </row>
    <row r="514" spans="1:17" x14ac:dyDescent="0.25">
      <c r="A514" s="430"/>
      <c r="B514" s="430"/>
      <c r="C514" s="432"/>
      <c r="D514" s="412" t="s">
        <v>372</v>
      </c>
      <c r="E514" s="518" t="s">
        <v>493</v>
      </c>
      <c r="F514" s="512">
        <v>378</v>
      </c>
      <c r="G514" s="512">
        <v>0</v>
      </c>
      <c r="H514" s="512">
        <v>0</v>
      </c>
      <c r="I514" s="512">
        <v>378</v>
      </c>
      <c r="J514" s="512">
        <v>378</v>
      </c>
      <c r="K514" s="510">
        <v>0</v>
      </c>
      <c r="L514" s="510">
        <v>0</v>
      </c>
      <c r="M514" s="512">
        <v>378</v>
      </c>
      <c r="N514" s="506">
        <f>I514/F514*100</f>
        <v>100</v>
      </c>
      <c r="O514" s="500">
        <v>0</v>
      </c>
      <c r="P514" s="500">
        <v>0</v>
      </c>
      <c r="Q514" s="500">
        <f>M514/I514*100</f>
        <v>100</v>
      </c>
    </row>
    <row r="515" spans="1:17" x14ac:dyDescent="0.25">
      <c r="A515" s="430"/>
      <c r="B515" s="430"/>
      <c r="C515" s="432"/>
      <c r="D515" s="414"/>
      <c r="E515" s="519"/>
      <c r="F515" s="513"/>
      <c r="G515" s="513"/>
      <c r="H515" s="513"/>
      <c r="I515" s="513"/>
      <c r="J515" s="513"/>
      <c r="K515" s="511"/>
      <c r="L515" s="511"/>
      <c r="M515" s="513"/>
      <c r="N515" s="508"/>
      <c r="O515" s="501"/>
      <c r="P515" s="501"/>
      <c r="Q515" s="501"/>
    </row>
    <row r="516" spans="1:17" x14ac:dyDescent="0.25">
      <c r="A516" s="502" t="s">
        <v>515</v>
      </c>
      <c r="B516" s="502" t="s">
        <v>516</v>
      </c>
      <c r="C516" s="503" t="s">
        <v>517</v>
      </c>
      <c r="D516" s="80" t="s">
        <v>203</v>
      </c>
      <c r="E516" s="80" t="s">
        <v>233</v>
      </c>
      <c r="F516" s="282">
        <f t="shared" ref="F516:M516" si="197">F517+F518+F519</f>
        <v>7584.4</v>
      </c>
      <c r="G516" s="282">
        <f t="shared" si="197"/>
        <v>0</v>
      </c>
      <c r="H516" s="282">
        <f t="shared" si="197"/>
        <v>0</v>
      </c>
      <c r="I516" s="282">
        <f t="shared" si="197"/>
        <v>7584.4</v>
      </c>
      <c r="J516" s="282">
        <f t="shared" si="197"/>
        <v>3413</v>
      </c>
      <c r="K516" s="153">
        <f t="shared" si="197"/>
        <v>0</v>
      </c>
      <c r="L516" s="153">
        <f t="shared" si="197"/>
        <v>0</v>
      </c>
      <c r="M516" s="282">
        <f t="shared" si="197"/>
        <v>3413</v>
      </c>
      <c r="N516" s="360">
        <f>J516/F516*100</f>
        <v>45.000263699171988</v>
      </c>
      <c r="O516" s="185">
        <f>O517+O518+O519</f>
        <v>0</v>
      </c>
      <c r="P516" s="185">
        <f>P517+P518+P519</f>
        <v>0</v>
      </c>
      <c r="Q516" s="185">
        <f>M516/I516*100</f>
        <v>45.000263699171988</v>
      </c>
    </row>
    <row r="517" spans="1:17" x14ac:dyDescent="0.25">
      <c r="A517" s="502"/>
      <c r="B517" s="502"/>
      <c r="C517" s="504"/>
      <c r="D517" s="413" t="s">
        <v>375</v>
      </c>
      <c r="E517" s="106" t="s">
        <v>497</v>
      </c>
      <c r="F517" s="286">
        <v>5279.4</v>
      </c>
      <c r="G517" s="286">
        <v>0</v>
      </c>
      <c r="H517" s="286">
        <v>0</v>
      </c>
      <c r="I517" s="286">
        <v>5279.4</v>
      </c>
      <c r="J517" s="286">
        <v>2587.5</v>
      </c>
      <c r="K517" s="105">
        <v>0</v>
      </c>
      <c r="L517" s="105">
        <v>0</v>
      </c>
      <c r="M517" s="286">
        <v>2587.5</v>
      </c>
      <c r="N517" s="290">
        <f>J517/F517*100</f>
        <v>49.011251278554383</v>
      </c>
      <c r="O517" s="101">
        <v>0</v>
      </c>
      <c r="P517" s="101">
        <v>0</v>
      </c>
      <c r="Q517" s="101">
        <v>0</v>
      </c>
    </row>
    <row r="518" spans="1:17" x14ac:dyDescent="0.25">
      <c r="A518" s="502"/>
      <c r="B518" s="502"/>
      <c r="C518" s="504"/>
      <c r="D518" s="413"/>
      <c r="E518" s="106" t="s">
        <v>498</v>
      </c>
      <c r="F518" s="286">
        <v>2305</v>
      </c>
      <c r="G518" s="286">
        <v>0</v>
      </c>
      <c r="H518" s="286">
        <v>0</v>
      </c>
      <c r="I518" s="286">
        <v>2305</v>
      </c>
      <c r="J518" s="286">
        <v>825.5</v>
      </c>
      <c r="K518" s="105">
        <v>0</v>
      </c>
      <c r="L518" s="105">
        <v>0</v>
      </c>
      <c r="M518" s="286">
        <v>825.5</v>
      </c>
      <c r="N518" s="290">
        <f>J518/F518*100</f>
        <v>35.813449023861175</v>
      </c>
      <c r="O518" s="101">
        <v>0</v>
      </c>
      <c r="P518" s="101">
        <v>0</v>
      </c>
      <c r="Q518" s="101">
        <v>0</v>
      </c>
    </row>
    <row r="519" spans="1:17" x14ac:dyDescent="0.25">
      <c r="A519" s="502"/>
      <c r="B519" s="502"/>
      <c r="C519" s="505"/>
      <c r="D519" s="414"/>
      <c r="E519" s="106" t="s">
        <v>499</v>
      </c>
      <c r="F519" s="286">
        <v>0</v>
      </c>
      <c r="G519" s="286">
        <v>0</v>
      </c>
      <c r="H519" s="286">
        <v>0</v>
      </c>
      <c r="I519" s="286">
        <v>0</v>
      </c>
      <c r="J519" s="286">
        <v>0</v>
      </c>
      <c r="K519" s="105">
        <v>0</v>
      </c>
      <c r="L519" s="105">
        <v>0</v>
      </c>
      <c r="M519" s="286">
        <v>0</v>
      </c>
      <c r="N519" s="290">
        <v>0</v>
      </c>
      <c r="O519" s="101">
        <v>0</v>
      </c>
      <c r="P519" s="101">
        <v>0</v>
      </c>
      <c r="Q519" s="101">
        <v>0</v>
      </c>
    </row>
    <row r="520" spans="1:17" x14ac:dyDescent="0.25">
      <c r="A520" s="588" t="s">
        <v>19</v>
      </c>
      <c r="B520" s="579" t="s">
        <v>518</v>
      </c>
      <c r="C520" s="581" t="s">
        <v>190</v>
      </c>
      <c r="D520" s="202" t="s">
        <v>203</v>
      </c>
      <c r="E520" s="224"/>
      <c r="F520" s="298">
        <f>SUM(G520:I520)</f>
        <v>133366.23000000001</v>
      </c>
      <c r="G520" s="298">
        <f t="shared" ref="G520:M520" si="198">G521</f>
        <v>34902.660000000003</v>
      </c>
      <c r="H520" s="298">
        <f t="shared" si="198"/>
        <v>49184.23</v>
      </c>
      <c r="I520" s="298">
        <f t="shared" si="198"/>
        <v>49279.34</v>
      </c>
      <c r="J520" s="298">
        <f>SUM(K520:M520)</f>
        <v>38348.130000000005</v>
      </c>
      <c r="K520" s="225">
        <f t="shared" si="198"/>
        <v>1826.26</v>
      </c>
      <c r="L520" s="225">
        <f t="shared" si="198"/>
        <v>17496.02</v>
      </c>
      <c r="M520" s="298">
        <f t="shared" si="198"/>
        <v>19025.850000000002</v>
      </c>
      <c r="N520" s="362">
        <f>J520/F520*100</f>
        <v>28.754003168568236</v>
      </c>
      <c r="O520" s="226">
        <f>K520/G520*100</f>
        <v>5.2324378714974733</v>
      </c>
      <c r="P520" s="226">
        <f t="shared" ref="P520:Q521" si="199">L520/H520*100</f>
        <v>35.572418232429378</v>
      </c>
      <c r="Q520" s="226">
        <f t="shared" si="199"/>
        <v>38.608167236006011</v>
      </c>
    </row>
    <row r="521" spans="1:17" x14ac:dyDescent="0.25">
      <c r="A521" s="589"/>
      <c r="B521" s="580"/>
      <c r="C521" s="582"/>
      <c r="D521" s="593" t="s">
        <v>519</v>
      </c>
      <c r="E521" s="595" t="s">
        <v>204</v>
      </c>
      <c r="F521" s="573">
        <f>F524+F534+F568+F576+F618+F606+F562</f>
        <v>133366.23000000001</v>
      </c>
      <c r="G521" s="573">
        <f t="shared" ref="G521:M521" si="200">G524+G534+G568+G576+G618+G606</f>
        <v>34902.660000000003</v>
      </c>
      <c r="H521" s="573">
        <f t="shared" si="200"/>
        <v>49184.23</v>
      </c>
      <c r="I521" s="573">
        <f t="shared" si="200"/>
        <v>49279.34</v>
      </c>
      <c r="J521" s="573">
        <f t="shared" si="200"/>
        <v>38348.130000000005</v>
      </c>
      <c r="K521" s="586">
        <f t="shared" si="200"/>
        <v>1826.26</v>
      </c>
      <c r="L521" s="586">
        <f t="shared" si="200"/>
        <v>17496.02</v>
      </c>
      <c r="M521" s="573">
        <f t="shared" si="200"/>
        <v>19025.850000000002</v>
      </c>
      <c r="N521" s="575">
        <f>J521/F521*100</f>
        <v>28.754003168568236</v>
      </c>
      <c r="O521" s="577">
        <f t="shared" ref="O521" si="201">K521/G521*100</f>
        <v>5.2324378714974733</v>
      </c>
      <c r="P521" s="577">
        <f t="shared" si="199"/>
        <v>35.572418232429378</v>
      </c>
      <c r="Q521" s="577">
        <f t="shared" si="199"/>
        <v>38.608167236006011</v>
      </c>
    </row>
    <row r="522" spans="1:17" ht="21" customHeight="1" x14ac:dyDescent="0.25">
      <c r="A522" s="590"/>
      <c r="B522" s="591"/>
      <c r="C522" s="592"/>
      <c r="D522" s="594"/>
      <c r="E522" s="596"/>
      <c r="F522" s="574"/>
      <c r="G522" s="574"/>
      <c r="H522" s="574"/>
      <c r="I522" s="574"/>
      <c r="J522" s="585"/>
      <c r="K522" s="587"/>
      <c r="L522" s="587"/>
      <c r="M522" s="574"/>
      <c r="N522" s="576"/>
      <c r="O522" s="578"/>
      <c r="P522" s="578"/>
      <c r="Q522" s="578"/>
    </row>
    <row r="523" spans="1:17" x14ac:dyDescent="0.25">
      <c r="A523" s="579" t="s">
        <v>169</v>
      </c>
      <c r="B523" s="579" t="s">
        <v>520</v>
      </c>
      <c r="C523" s="581" t="s">
        <v>190</v>
      </c>
      <c r="D523" s="40" t="s">
        <v>203</v>
      </c>
      <c r="E523" s="133"/>
      <c r="F523" s="299"/>
      <c r="G523" s="299"/>
      <c r="H523" s="299"/>
      <c r="I523" s="299"/>
      <c r="J523" s="332"/>
      <c r="K523" s="177"/>
      <c r="L523" s="177"/>
      <c r="M523" s="332"/>
      <c r="N523" s="363"/>
      <c r="O523" s="187"/>
      <c r="P523" s="187"/>
      <c r="Q523" s="187"/>
    </row>
    <row r="524" spans="1:17" x14ac:dyDescent="0.25">
      <c r="A524" s="580"/>
      <c r="B524" s="580"/>
      <c r="C524" s="582"/>
      <c r="D524" s="583" t="s">
        <v>519</v>
      </c>
      <c r="E524" s="40" t="s">
        <v>233</v>
      </c>
      <c r="F524" s="255">
        <f>F528+F531</f>
        <v>22000</v>
      </c>
      <c r="G524" s="255">
        <f t="shared" ref="G524:I524" si="202">G528+G531</f>
        <v>0</v>
      </c>
      <c r="H524" s="255">
        <f t="shared" si="202"/>
        <v>0</v>
      </c>
      <c r="I524" s="255">
        <f t="shared" si="202"/>
        <v>22000</v>
      </c>
      <c r="J524" s="255">
        <f>SUM(K524:M524)</f>
        <v>8765.4800000000014</v>
      </c>
      <c r="K524" s="145">
        <f>SUM(K525:K526)</f>
        <v>0</v>
      </c>
      <c r="L524" s="145">
        <f>SUM(L525:L526)</f>
        <v>0</v>
      </c>
      <c r="M524" s="255">
        <f>SUM(M525:M526)</f>
        <v>8765.4800000000014</v>
      </c>
      <c r="N524" s="364">
        <f>J524/F524*100</f>
        <v>39.843090909090918</v>
      </c>
      <c r="O524" s="199"/>
      <c r="P524" s="199">
        <v>0</v>
      </c>
      <c r="Q524" s="199">
        <f t="shared" ref="Q524:Q526" si="203">M524/I524*100</f>
        <v>39.843090909090918</v>
      </c>
    </row>
    <row r="525" spans="1:17" x14ac:dyDescent="0.25">
      <c r="A525" s="580"/>
      <c r="B525" s="580"/>
      <c r="C525" s="582"/>
      <c r="D525" s="584"/>
      <c r="E525" s="135" t="s">
        <v>521</v>
      </c>
      <c r="F525" s="300">
        <f>SUM(G525:I525)</f>
        <v>600</v>
      </c>
      <c r="G525" s="301"/>
      <c r="H525" s="301"/>
      <c r="I525" s="301">
        <f>I529</f>
        <v>600</v>
      </c>
      <c r="J525" s="301">
        <f t="shared" ref="J525:J526" si="204">SUM(K525:M525)</f>
        <v>263.87</v>
      </c>
      <c r="K525" s="163"/>
      <c r="L525" s="163"/>
      <c r="M525" s="301">
        <f>M529</f>
        <v>263.87</v>
      </c>
      <c r="N525" s="363">
        <f t="shared" ref="N525:Q608" si="205">J525/F525*100</f>
        <v>43.978333333333339</v>
      </c>
      <c r="O525" s="187"/>
      <c r="P525" s="187"/>
      <c r="Q525" s="187">
        <f>M525/I525*100</f>
        <v>43.978333333333339</v>
      </c>
    </row>
    <row r="526" spans="1:17" x14ac:dyDescent="0.25">
      <c r="A526" s="580"/>
      <c r="B526" s="580"/>
      <c r="C526" s="582"/>
      <c r="D526" s="584"/>
      <c r="E526" s="135" t="s">
        <v>522</v>
      </c>
      <c r="F526" s="300">
        <f>SUM(G526:I526)</f>
        <v>21400</v>
      </c>
      <c r="G526" s="301"/>
      <c r="H526" s="301"/>
      <c r="I526" s="301">
        <f>I531</f>
        <v>21400</v>
      </c>
      <c r="J526" s="301">
        <f t="shared" si="204"/>
        <v>8501.61</v>
      </c>
      <c r="K526" s="177"/>
      <c r="L526" s="177"/>
      <c r="M526" s="332">
        <f>M532</f>
        <v>8501.61</v>
      </c>
      <c r="N526" s="363">
        <f t="shared" si="205"/>
        <v>39.727149532710285</v>
      </c>
      <c r="O526" s="187"/>
      <c r="P526" s="187"/>
      <c r="Q526" s="187">
        <f t="shared" si="203"/>
        <v>39.727149532710285</v>
      </c>
    </row>
    <row r="527" spans="1:17" x14ac:dyDescent="0.25">
      <c r="A527" s="601" t="s">
        <v>238</v>
      </c>
      <c r="B527" s="601" t="s">
        <v>523</v>
      </c>
      <c r="C527" s="603" t="s">
        <v>524</v>
      </c>
      <c r="D527" s="134" t="s">
        <v>203</v>
      </c>
      <c r="E527" s="134"/>
      <c r="F527" s="301"/>
      <c r="G527" s="301"/>
      <c r="H527" s="301"/>
      <c r="I527" s="301"/>
      <c r="J527" s="332"/>
      <c r="K527" s="177"/>
      <c r="L527" s="177"/>
      <c r="M527" s="332"/>
      <c r="N527" s="363"/>
      <c r="O527" s="187"/>
      <c r="P527" s="187"/>
      <c r="Q527" s="187"/>
    </row>
    <row r="528" spans="1:17" x14ac:dyDescent="0.25">
      <c r="A528" s="602"/>
      <c r="B528" s="602"/>
      <c r="C528" s="604"/>
      <c r="D528" s="599" t="s">
        <v>519</v>
      </c>
      <c r="E528" s="40" t="s">
        <v>233</v>
      </c>
      <c r="F528" s="255">
        <f>F529</f>
        <v>600</v>
      </c>
      <c r="G528" s="255">
        <f t="shared" ref="G528:I528" si="206">G529</f>
        <v>0</v>
      </c>
      <c r="H528" s="255">
        <f t="shared" si="206"/>
        <v>0</v>
      </c>
      <c r="I528" s="255">
        <f t="shared" si="206"/>
        <v>600</v>
      </c>
      <c r="J528" s="333">
        <f>J529</f>
        <v>263.87</v>
      </c>
      <c r="K528" s="195">
        <f t="shared" ref="K528:M528" si="207">K529</f>
        <v>0</v>
      </c>
      <c r="L528" s="195">
        <f t="shared" si="207"/>
        <v>0</v>
      </c>
      <c r="M528" s="333">
        <f t="shared" si="207"/>
        <v>263.87</v>
      </c>
      <c r="N528" s="364">
        <f t="shared" si="205"/>
        <v>43.978333333333339</v>
      </c>
      <c r="O528" s="199"/>
      <c r="P528" s="199"/>
      <c r="Q528" s="199">
        <f t="shared" ref="Q528:Q529" si="208">M528/I528*100</f>
        <v>43.978333333333339</v>
      </c>
    </row>
    <row r="529" spans="1:17" x14ac:dyDescent="0.25">
      <c r="A529" s="602"/>
      <c r="B529" s="602"/>
      <c r="C529" s="604"/>
      <c r="D529" s="605"/>
      <c r="E529" s="135" t="s">
        <v>521</v>
      </c>
      <c r="F529" s="301">
        <f>SUM(G529:I529)</f>
        <v>600</v>
      </c>
      <c r="G529" s="301">
        <v>0</v>
      </c>
      <c r="H529" s="301">
        <v>0</v>
      </c>
      <c r="I529" s="301">
        <v>600</v>
      </c>
      <c r="J529" s="332">
        <f>SUM(K529:M529)</f>
        <v>263.87</v>
      </c>
      <c r="K529" s="177"/>
      <c r="L529" s="177"/>
      <c r="M529" s="332">
        <v>263.87</v>
      </c>
      <c r="N529" s="365">
        <f t="shared" si="205"/>
        <v>43.978333333333339</v>
      </c>
      <c r="O529" s="186"/>
      <c r="P529" s="186"/>
      <c r="Q529" s="186">
        <f t="shared" si="208"/>
        <v>43.978333333333339</v>
      </c>
    </row>
    <row r="530" spans="1:17" x14ac:dyDescent="0.25">
      <c r="A530" s="601" t="s">
        <v>399</v>
      </c>
      <c r="B530" s="601" t="s">
        <v>525</v>
      </c>
      <c r="C530" s="603" t="s">
        <v>526</v>
      </c>
      <c r="D530" s="134" t="s">
        <v>203</v>
      </c>
      <c r="E530" s="134"/>
      <c r="F530" s="301"/>
      <c r="G530" s="301"/>
      <c r="H530" s="301"/>
      <c r="I530" s="301"/>
      <c r="J530" s="332"/>
      <c r="K530" s="177"/>
      <c r="L530" s="177"/>
      <c r="M530" s="332"/>
      <c r="N530" s="365"/>
      <c r="O530" s="187"/>
      <c r="P530" s="187"/>
      <c r="Q530" s="187"/>
    </row>
    <row r="531" spans="1:17" x14ac:dyDescent="0.25">
      <c r="A531" s="602"/>
      <c r="B531" s="602"/>
      <c r="C531" s="604"/>
      <c r="D531" s="599" t="s">
        <v>519</v>
      </c>
      <c r="E531" s="40" t="s">
        <v>233</v>
      </c>
      <c r="F531" s="255">
        <f>F532</f>
        <v>21400</v>
      </c>
      <c r="G531" s="255">
        <f t="shared" ref="G531:I531" si="209">G532</f>
        <v>0</v>
      </c>
      <c r="H531" s="255">
        <f t="shared" si="209"/>
        <v>0</v>
      </c>
      <c r="I531" s="255">
        <f t="shared" si="209"/>
        <v>21400</v>
      </c>
      <c r="J531" s="333">
        <f>J532</f>
        <v>8501.61</v>
      </c>
      <c r="K531" s="195">
        <f t="shared" ref="K531:M531" si="210">K532</f>
        <v>0</v>
      </c>
      <c r="L531" s="195">
        <f t="shared" si="210"/>
        <v>0</v>
      </c>
      <c r="M531" s="333">
        <f t="shared" si="210"/>
        <v>8501.61</v>
      </c>
      <c r="N531" s="364">
        <f t="shared" si="205"/>
        <v>39.727149532710285</v>
      </c>
      <c r="O531" s="199"/>
      <c r="P531" s="199"/>
      <c r="Q531" s="199">
        <f t="shared" ref="Q531:Q532" si="211">M531/I531*100</f>
        <v>39.727149532710285</v>
      </c>
    </row>
    <row r="532" spans="1:17" x14ac:dyDescent="0.25">
      <c r="A532" s="602"/>
      <c r="B532" s="602"/>
      <c r="C532" s="604"/>
      <c r="D532" s="605"/>
      <c r="E532" s="135" t="s">
        <v>522</v>
      </c>
      <c r="F532" s="301">
        <f>SUM(G532:I532)</f>
        <v>21400</v>
      </c>
      <c r="G532" s="301">
        <v>0</v>
      </c>
      <c r="H532" s="301">
        <v>0</v>
      </c>
      <c r="I532" s="301">
        <v>21400</v>
      </c>
      <c r="J532" s="332">
        <f>SUM(K532:M532)</f>
        <v>8501.61</v>
      </c>
      <c r="K532" s="177"/>
      <c r="L532" s="177"/>
      <c r="M532" s="332">
        <v>8501.61</v>
      </c>
      <c r="N532" s="365">
        <f t="shared" si="205"/>
        <v>39.727149532710285</v>
      </c>
      <c r="O532" s="186"/>
      <c r="P532" s="186"/>
      <c r="Q532" s="186">
        <f t="shared" si="211"/>
        <v>39.727149532710285</v>
      </c>
    </row>
    <row r="533" spans="1:17" x14ac:dyDescent="0.25">
      <c r="A533" s="579" t="s">
        <v>174</v>
      </c>
      <c r="B533" s="579" t="s">
        <v>527</v>
      </c>
      <c r="C533" s="581" t="s">
        <v>190</v>
      </c>
      <c r="D533" s="134" t="s">
        <v>203</v>
      </c>
      <c r="E533" s="134"/>
      <c r="F533" s="301"/>
      <c r="G533" s="301"/>
      <c r="H533" s="301"/>
      <c r="I533" s="301"/>
      <c r="J533" s="332"/>
      <c r="K533" s="178"/>
      <c r="L533" s="178"/>
      <c r="M533" s="336"/>
      <c r="N533" s="365"/>
      <c r="O533" s="192"/>
      <c r="P533" s="192"/>
      <c r="Q533" s="192"/>
    </row>
    <row r="534" spans="1:17" x14ac:dyDescent="0.25">
      <c r="A534" s="598"/>
      <c r="B534" s="598"/>
      <c r="C534" s="582"/>
      <c r="D534" s="599"/>
      <c r="E534" s="40" t="s">
        <v>233</v>
      </c>
      <c r="F534" s="255">
        <f>SUM(G534:I534)</f>
        <v>104635.29000000001</v>
      </c>
      <c r="G534" s="255">
        <f>SUM(G535:G544)</f>
        <v>34902.660000000003</v>
      </c>
      <c r="H534" s="255">
        <f>SUM(H535:H544)</f>
        <v>48924.29</v>
      </c>
      <c r="I534" s="255">
        <f>SUM(I535:I544)</f>
        <v>20808.339999999997</v>
      </c>
      <c r="J534" s="333">
        <f>SUM(K534:M534)</f>
        <v>27309.839999999997</v>
      </c>
      <c r="K534" s="196">
        <f>SUM(K535:K544)</f>
        <v>1826.26</v>
      </c>
      <c r="L534" s="196">
        <f>SUM(L535:L544)</f>
        <v>17496.02</v>
      </c>
      <c r="M534" s="337">
        <f>SUM(M535:M544)</f>
        <v>7987.5599999999995</v>
      </c>
      <c r="N534" s="364">
        <f t="shared" si="205"/>
        <v>26.100028011581937</v>
      </c>
      <c r="O534" s="199">
        <f t="shared" si="205"/>
        <v>5.2324378714974733</v>
      </c>
      <c r="P534" s="199">
        <f t="shared" si="205"/>
        <v>35.761418305712766</v>
      </c>
      <c r="Q534" s="199">
        <f t="shared" si="205"/>
        <v>38.386339323559696</v>
      </c>
    </row>
    <row r="535" spans="1:17" x14ac:dyDescent="0.25">
      <c r="A535" s="598"/>
      <c r="B535" s="598"/>
      <c r="C535" s="582"/>
      <c r="D535" s="600"/>
      <c r="E535" s="135" t="s">
        <v>528</v>
      </c>
      <c r="F535" s="301">
        <f>SUM(G535:I535)</f>
        <v>10953.6</v>
      </c>
      <c r="G535" s="301">
        <f t="shared" ref="G535:H535" si="212">G547</f>
        <v>1826.26</v>
      </c>
      <c r="H535" s="301">
        <f t="shared" si="212"/>
        <v>6225.74</v>
      </c>
      <c r="I535" s="301">
        <f>I547</f>
        <v>2901.6</v>
      </c>
      <c r="J535" s="332">
        <f t="shared" ref="J535:J544" si="213">SUM(K535:M535)</f>
        <v>10953.6</v>
      </c>
      <c r="K535" s="178">
        <f>K547</f>
        <v>1826.26</v>
      </c>
      <c r="L535" s="178">
        <f t="shared" ref="L535:M535" si="214">L547</f>
        <v>6225.74</v>
      </c>
      <c r="M535" s="336">
        <f t="shared" si="214"/>
        <v>2901.6</v>
      </c>
      <c r="N535" s="363">
        <f t="shared" si="205"/>
        <v>100</v>
      </c>
      <c r="O535" s="187">
        <f t="shared" si="205"/>
        <v>100</v>
      </c>
      <c r="P535" s="187">
        <f t="shared" si="205"/>
        <v>100</v>
      </c>
      <c r="Q535" s="187">
        <f t="shared" si="205"/>
        <v>100</v>
      </c>
    </row>
    <row r="536" spans="1:17" x14ac:dyDescent="0.25">
      <c r="A536" s="598"/>
      <c r="B536" s="598"/>
      <c r="C536" s="582"/>
      <c r="D536" s="600"/>
      <c r="E536" s="135" t="s">
        <v>529</v>
      </c>
      <c r="F536" s="301">
        <f>SUM(G536:I536)</f>
        <v>2612.09</v>
      </c>
      <c r="G536" s="301">
        <f t="shared" ref="G536:I540" si="215">G550</f>
        <v>0</v>
      </c>
      <c r="H536" s="301">
        <f t="shared" si="215"/>
        <v>0</v>
      </c>
      <c r="I536" s="301">
        <f t="shared" si="215"/>
        <v>2612.09</v>
      </c>
      <c r="J536" s="332">
        <f t="shared" si="213"/>
        <v>139.08000000000001</v>
      </c>
      <c r="K536" s="178">
        <f t="shared" ref="K536:M537" si="216">K550</f>
        <v>0</v>
      </c>
      <c r="L536" s="178">
        <f t="shared" si="216"/>
        <v>0</v>
      </c>
      <c r="M536" s="336">
        <f>M550</f>
        <v>139.08000000000001</v>
      </c>
      <c r="N536" s="363"/>
      <c r="O536" s="187"/>
      <c r="P536" s="187"/>
      <c r="Q536" s="187"/>
    </row>
    <row r="537" spans="1:17" x14ac:dyDescent="0.25">
      <c r="A537" s="598"/>
      <c r="B537" s="598"/>
      <c r="C537" s="582"/>
      <c r="D537" s="600"/>
      <c r="E537" s="135" t="s">
        <v>530</v>
      </c>
      <c r="F537" s="301">
        <f>SUM(G537:I537)</f>
        <v>3970.54</v>
      </c>
      <c r="G537" s="301">
        <v>0</v>
      </c>
      <c r="H537" s="301">
        <v>0</v>
      </c>
      <c r="I537" s="301">
        <f t="shared" si="215"/>
        <v>3970.54</v>
      </c>
      <c r="J537" s="332">
        <f t="shared" si="213"/>
        <v>306.43</v>
      </c>
      <c r="K537" s="178">
        <f>K551</f>
        <v>0</v>
      </c>
      <c r="L537" s="178">
        <f t="shared" si="216"/>
        <v>0</v>
      </c>
      <c r="M537" s="336">
        <f t="shared" si="216"/>
        <v>306.43</v>
      </c>
      <c r="N537" s="363">
        <f t="shared" si="205"/>
        <v>7.7175900507235804</v>
      </c>
      <c r="O537" s="187"/>
      <c r="P537" s="187"/>
      <c r="Q537" s="187">
        <f t="shared" si="205"/>
        <v>7.7175900507235804</v>
      </c>
    </row>
    <row r="538" spans="1:17" x14ac:dyDescent="0.25">
      <c r="A538" s="598"/>
      <c r="B538" s="598"/>
      <c r="C538" s="582"/>
      <c r="D538" s="600"/>
      <c r="E538" s="135" t="s">
        <v>531</v>
      </c>
      <c r="F538" s="301">
        <f>SUM(G538:I538)</f>
        <v>18777.939999999999</v>
      </c>
      <c r="G538" s="301"/>
      <c r="H538" s="301">
        <f>H552</f>
        <v>12600</v>
      </c>
      <c r="I538" s="301">
        <f t="shared" si="215"/>
        <v>6177.94</v>
      </c>
      <c r="J538" s="332">
        <f t="shared" si="213"/>
        <v>0</v>
      </c>
      <c r="K538" s="178">
        <f t="shared" ref="K538:L540" si="217">K552</f>
        <v>0</v>
      </c>
      <c r="L538" s="178">
        <f t="shared" si="217"/>
        <v>0</v>
      </c>
      <c r="M538" s="336">
        <f>M552</f>
        <v>0</v>
      </c>
      <c r="N538" s="363"/>
      <c r="O538" s="187"/>
      <c r="P538" s="187"/>
      <c r="Q538" s="187"/>
    </row>
    <row r="539" spans="1:17" x14ac:dyDescent="0.25">
      <c r="A539" s="598"/>
      <c r="B539" s="598"/>
      <c r="C539" s="582"/>
      <c r="D539" s="600"/>
      <c r="E539" s="135" t="s">
        <v>532</v>
      </c>
      <c r="F539" s="301">
        <f t="shared" ref="F539:F544" si="218">SUM(G539:I539)</f>
        <v>12921</v>
      </c>
      <c r="G539" s="301">
        <f t="shared" ref="G539:H540" si="219">G553</f>
        <v>0</v>
      </c>
      <c r="H539" s="301">
        <f t="shared" si="219"/>
        <v>12921</v>
      </c>
      <c r="I539" s="301">
        <f t="shared" si="215"/>
        <v>0</v>
      </c>
      <c r="J539" s="332">
        <f t="shared" si="213"/>
        <v>11270.28</v>
      </c>
      <c r="K539" s="178">
        <f t="shared" si="217"/>
        <v>0</v>
      </c>
      <c r="L539" s="178">
        <f t="shared" si="217"/>
        <v>11270.28</v>
      </c>
      <c r="M539" s="336">
        <f>M553</f>
        <v>0</v>
      </c>
      <c r="N539" s="363"/>
      <c r="O539" s="187"/>
      <c r="P539" s="187"/>
      <c r="Q539" s="187"/>
    </row>
    <row r="540" spans="1:17" x14ac:dyDescent="0.25">
      <c r="A540" s="598"/>
      <c r="B540" s="598"/>
      <c r="C540" s="582"/>
      <c r="D540" s="600"/>
      <c r="E540" s="135" t="s">
        <v>533</v>
      </c>
      <c r="F540" s="301">
        <f t="shared" si="218"/>
        <v>12001.9</v>
      </c>
      <c r="G540" s="301">
        <f t="shared" si="219"/>
        <v>0</v>
      </c>
      <c r="H540" s="301">
        <f t="shared" si="219"/>
        <v>12001.9</v>
      </c>
      <c r="I540" s="301">
        <f t="shared" si="215"/>
        <v>0</v>
      </c>
      <c r="J540" s="332">
        <f t="shared" si="213"/>
        <v>0</v>
      </c>
      <c r="K540" s="178">
        <f t="shared" si="217"/>
        <v>0</v>
      </c>
      <c r="L540" s="178">
        <f t="shared" si="217"/>
        <v>0</v>
      </c>
      <c r="M540" s="336">
        <f>M554</f>
        <v>0</v>
      </c>
      <c r="N540" s="363"/>
      <c r="O540" s="187"/>
      <c r="P540" s="187"/>
      <c r="Q540" s="187"/>
    </row>
    <row r="541" spans="1:17" x14ac:dyDescent="0.25">
      <c r="A541" s="598"/>
      <c r="B541" s="598"/>
      <c r="C541" s="582"/>
      <c r="D541" s="600"/>
      <c r="E541" s="135" t="s">
        <v>534</v>
      </c>
      <c r="F541" s="301">
        <f t="shared" si="218"/>
        <v>4501.75</v>
      </c>
      <c r="G541" s="301"/>
      <c r="H541" s="301">
        <f>H555</f>
        <v>4501.75</v>
      </c>
      <c r="I541" s="301"/>
      <c r="J541" s="332">
        <f t="shared" si="213"/>
        <v>0</v>
      </c>
      <c r="K541" s="178"/>
      <c r="L541" s="178"/>
      <c r="M541" s="336"/>
      <c r="N541" s="363"/>
      <c r="O541" s="187"/>
      <c r="P541" s="187"/>
      <c r="Q541" s="187"/>
    </row>
    <row r="542" spans="1:17" x14ac:dyDescent="0.25">
      <c r="A542" s="598"/>
      <c r="B542" s="598"/>
      <c r="C542" s="582"/>
      <c r="D542" s="600"/>
      <c r="E542" s="135" t="s">
        <v>535</v>
      </c>
      <c r="F542" s="301">
        <f t="shared" si="218"/>
        <v>33750.300000000003</v>
      </c>
      <c r="G542" s="301">
        <f>G560</f>
        <v>33076.400000000001</v>
      </c>
      <c r="H542" s="301">
        <f>H560</f>
        <v>673.9</v>
      </c>
      <c r="I542" s="301">
        <f>I560</f>
        <v>0</v>
      </c>
      <c r="J542" s="332">
        <f t="shared" si="213"/>
        <v>0</v>
      </c>
      <c r="K542" s="178"/>
      <c r="L542" s="178"/>
      <c r="M542" s="336"/>
      <c r="N542" s="363"/>
      <c r="O542" s="187"/>
      <c r="P542" s="187"/>
      <c r="Q542" s="187"/>
    </row>
    <row r="543" spans="1:17" x14ac:dyDescent="0.25">
      <c r="A543" s="598"/>
      <c r="B543" s="598"/>
      <c r="C543" s="582"/>
      <c r="D543" s="600"/>
      <c r="E543" s="135" t="s">
        <v>536</v>
      </c>
      <c r="F543" s="301">
        <f t="shared" si="218"/>
        <v>146.16999999999999</v>
      </c>
      <c r="G543" s="301"/>
      <c r="H543" s="301"/>
      <c r="I543" s="301">
        <f>I556</f>
        <v>146.16999999999999</v>
      </c>
      <c r="J543" s="332">
        <f t="shared" si="213"/>
        <v>0</v>
      </c>
      <c r="K543" s="178"/>
      <c r="L543" s="178"/>
      <c r="M543" s="336"/>
      <c r="N543" s="363"/>
      <c r="O543" s="187"/>
      <c r="P543" s="187"/>
      <c r="Q543" s="187"/>
    </row>
    <row r="544" spans="1:17" x14ac:dyDescent="0.25">
      <c r="A544" s="598"/>
      <c r="B544" s="598"/>
      <c r="C544" s="582"/>
      <c r="D544" s="600"/>
      <c r="E544" s="135" t="s">
        <v>537</v>
      </c>
      <c r="F544" s="301">
        <f t="shared" si="218"/>
        <v>5000</v>
      </c>
      <c r="G544" s="301">
        <v>0</v>
      </c>
      <c r="H544" s="301">
        <v>0</v>
      </c>
      <c r="I544" s="301">
        <f>I557</f>
        <v>5000</v>
      </c>
      <c r="J544" s="332">
        <f t="shared" si="213"/>
        <v>4640.45</v>
      </c>
      <c r="K544" s="178">
        <f>K557</f>
        <v>0</v>
      </c>
      <c r="L544" s="178">
        <f t="shared" ref="L544:M544" si="220">L557</f>
        <v>0</v>
      </c>
      <c r="M544" s="336">
        <f t="shared" si="220"/>
        <v>4640.45</v>
      </c>
      <c r="N544" s="363">
        <f t="shared" si="205"/>
        <v>92.808999999999997</v>
      </c>
      <c r="O544" s="187"/>
      <c r="P544" s="187"/>
      <c r="Q544" s="187">
        <f t="shared" si="205"/>
        <v>92.808999999999997</v>
      </c>
    </row>
    <row r="545" spans="1:17" x14ac:dyDescent="0.25">
      <c r="A545" s="601" t="s">
        <v>244</v>
      </c>
      <c r="B545" s="601" t="s">
        <v>538</v>
      </c>
      <c r="C545" s="603" t="s">
        <v>539</v>
      </c>
      <c r="D545" s="134" t="s">
        <v>203</v>
      </c>
      <c r="E545" s="134"/>
      <c r="F545" s="301"/>
      <c r="G545" s="301"/>
      <c r="H545" s="301"/>
      <c r="I545" s="301"/>
      <c r="J545" s="332"/>
      <c r="K545" s="178"/>
      <c r="L545" s="178"/>
      <c r="M545" s="336"/>
      <c r="N545" s="365"/>
      <c r="O545" s="192"/>
      <c r="P545" s="192"/>
      <c r="Q545" s="192"/>
    </row>
    <row r="546" spans="1:17" x14ac:dyDescent="0.25">
      <c r="A546" s="602"/>
      <c r="B546" s="602"/>
      <c r="C546" s="604"/>
      <c r="D546" s="599" t="s">
        <v>540</v>
      </c>
      <c r="E546" s="40" t="s">
        <v>233</v>
      </c>
      <c r="F546" s="255">
        <f>F547</f>
        <v>10953.6</v>
      </c>
      <c r="G546" s="255">
        <f t="shared" ref="G546:I546" si="221">G547</f>
        <v>1826.26</v>
      </c>
      <c r="H546" s="255">
        <f t="shared" si="221"/>
        <v>6225.74</v>
      </c>
      <c r="I546" s="255">
        <f t="shared" si="221"/>
        <v>2901.6</v>
      </c>
      <c r="J546" s="333">
        <f>J547</f>
        <v>10953.6</v>
      </c>
      <c r="K546" s="195">
        <f t="shared" ref="K546:M546" si="222">K547</f>
        <v>1826.26</v>
      </c>
      <c r="L546" s="195">
        <f t="shared" si="222"/>
        <v>6225.74</v>
      </c>
      <c r="M546" s="333">
        <f t="shared" si="222"/>
        <v>2901.6</v>
      </c>
      <c r="N546" s="364">
        <f t="shared" si="205"/>
        <v>100</v>
      </c>
      <c r="O546" s="199">
        <f t="shared" si="205"/>
        <v>100</v>
      </c>
      <c r="P546" s="199">
        <f t="shared" si="205"/>
        <v>100</v>
      </c>
      <c r="Q546" s="199">
        <f t="shared" si="205"/>
        <v>100</v>
      </c>
    </row>
    <row r="547" spans="1:17" x14ac:dyDescent="0.25">
      <c r="A547" s="602"/>
      <c r="B547" s="602"/>
      <c r="C547" s="604"/>
      <c r="D547" s="605"/>
      <c r="E547" s="135" t="s">
        <v>528</v>
      </c>
      <c r="F547" s="301">
        <f>SUM(G547:I547)</f>
        <v>10953.6</v>
      </c>
      <c r="G547" s="301">
        <v>1826.26</v>
      </c>
      <c r="H547" s="301">
        <v>6225.74</v>
      </c>
      <c r="I547" s="301">
        <v>2901.6</v>
      </c>
      <c r="J547" s="332">
        <f>SUM(K547:M547)</f>
        <v>10953.6</v>
      </c>
      <c r="K547" s="177">
        <v>1826.26</v>
      </c>
      <c r="L547" s="177">
        <v>6225.74</v>
      </c>
      <c r="M547" s="332">
        <v>2901.6</v>
      </c>
      <c r="N547" s="363">
        <f t="shared" si="205"/>
        <v>100</v>
      </c>
      <c r="O547" s="187">
        <f t="shared" si="205"/>
        <v>100</v>
      </c>
      <c r="P547" s="187">
        <f t="shared" si="205"/>
        <v>100</v>
      </c>
      <c r="Q547" s="187">
        <f t="shared" si="205"/>
        <v>100</v>
      </c>
    </row>
    <row r="548" spans="1:17" x14ac:dyDescent="0.25">
      <c r="A548" s="601" t="s">
        <v>253</v>
      </c>
      <c r="B548" s="601" t="s">
        <v>541</v>
      </c>
      <c r="C548" s="603" t="s">
        <v>542</v>
      </c>
      <c r="D548" s="134" t="s">
        <v>203</v>
      </c>
      <c r="E548" s="134"/>
      <c r="F548" s="301"/>
      <c r="G548" s="301"/>
      <c r="H548" s="301"/>
      <c r="I548" s="301"/>
      <c r="J548" s="332"/>
      <c r="K548" s="178"/>
      <c r="L548" s="178"/>
      <c r="M548" s="336"/>
      <c r="N548" s="365"/>
      <c r="O548" s="192"/>
      <c r="P548" s="192"/>
      <c r="Q548" s="192"/>
    </row>
    <row r="549" spans="1:17" x14ac:dyDescent="0.25">
      <c r="A549" s="602"/>
      <c r="B549" s="602"/>
      <c r="C549" s="604"/>
      <c r="D549" s="599" t="s">
        <v>543</v>
      </c>
      <c r="E549" s="40" t="s">
        <v>233</v>
      </c>
      <c r="F549" s="255">
        <f>SUM(G549:I549)</f>
        <v>59931.39</v>
      </c>
      <c r="G549" s="255">
        <f>SUM(G550:G557)</f>
        <v>0</v>
      </c>
      <c r="H549" s="255">
        <f>SUM(H550:H557)</f>
        <v>42024.65</v>
      </c>
      <c r="I549" s="255">
        <f>SUM(I550:I557)</f>
        <v>17906.739999999998</v>
      </c>
      <c r="J549" s="333">
        <f>SUM(K549:M549)</f>
        <v>16356.240000000002</v>
      </c>
      <c r="K549" s="196">
        <f>SUM(K550:K557)</f>
        <v>0</v>
      </c>
      <c r="L549" s="196">
        <f>SUM(L550:L557)</f>
        <v>11270.28</v>
      </c>
      <c r="M549" s="337">
        <f>SUM(M550:M557)</f>
        <v>5085.96</v>
      </c>
      <c r="N549" s="364">
        <f t="shared" si="205"/>
        <v>27.291607953695053</v>
      </c>
      <c r="O549" s="199"/>
      <c r="P549" s="199"/>
      <c r="Q549" s="199">
        <f t="shared" ref="Q549:Q557" si="223">M549/I549*100</f>
        <v>28.402489788761109</v>
      </c>
    </row>
    <row r="550" spans="1:17" x14ac:dyDescent="0.25">
      <c r="A550" s="602"/>
      <c r="B550" s="602"/>
      <c r="C550" s="604"/>
      <c r="D550" s="600"/>
      <c r="E550" s="135" t="s">
        <v>529</v>
      </c>
      <c r="F550" s="301">
        <f>SUM(G550:I550)</f>
        <v>2612.09</v>
      </c>
      <c r="G550" s="301"/>
      <c r="H550" s="301"/>
      <c r="I550" s="301">
        <v>2612.09</v>
      </c>
      <c r="J550" s="332">
        <f>SUM(K550:M550)</f>
        <v>139.08000000000001</v>
      </c>
      <c r="K550" s="178"/>
      <c r="L550" s="178"/>
      <c r="M550" s="336">
        <v>139.08000000000001</v>
      </c>
      <c r="N550" s="365"/>
      <c r="O550" s="186"/>
      <c r="P550" s="186"/>
      <c r="Q550" s="186"/>
    </row>
    <row r="551" spans="1:17" x14ac:dyDescent="0.25">
      <c r="A551" s="602"/>
      <c r="B551" s="602"/>
      <c r="C551" s="604"/>
      <c r="D551" s="600"/>
      <c r="E551" s="135" t="s">
        <v>530</v>
      </c>
      <c r="F551" s="301">
        <f>SUM(G551:I551)</f>
        <v>3970.54</v>
      </c>
      <c r="G551" s="301">
        <v>0</v>
      </c>
      <c r="H551" s="301">
        <v>0</v>
      </c>
      <c r="I551" s="301">
        <v>3970.54</v>
      </c>
      <c r="J551" s="332">
        <f>SUM(K551:M551)</f>
        <v>306.43</v>
      </c>
      <c r="K551" s="178"/>
      <c r="L551" s="178"/>
      <c r="M551" s="336">
        <v>306.43</v>
      </c>
      <c r="N551" s="365">
        <f>J551/F551*100</f>
        <v>7.7175900507235804</v>
      </c>
      <c r="O551" s="186"/>
      <c r="P551" s="186"/>
      <c r="Q551" s="186">
        <f t="shared" si="223"/>
        <v>7.7175900507235804</v>
      </c>
    </row>
    <row r="552" spans="1:17" x14ac:dyDescent="0.25">
      <c r="A552" s="602"/>
      <c r="B552" s="602"/>
      <c r="C552" s="604"/>
      <c r="D552" s="600"/>
      <c r="E552" s="135" t="s">
        <v>531</v>
      </c>
      <c r="F552" s="301">
        <f>SUM(G552:I552)</f>
        <v>18777.939999999999</v>
      </c>
      <c r="G552" s="301"/>
      <c r="H552" s="301">
        <v>12600</v>
      </c>
      <c r="I552" s="301">
        <v>6177.94</v>
      </c>
      <c r="J552" s="332">
        <f>SUM(K552:M552)</f>
        <v>0</v>
      </c>
      <c r="K552" s="178"/>
      <c r="L552" s="178">
        <v>0</v>
      </c>
      <c r="M552" s="336">
        <v>0</v>
      </c>
      <c r="N552" s="365"/>
      <c r="O552" s="186"/>
      <c r="P552" s="186"/>
      <c r="Q552" s="186"/>
    </row>
    <row r="553" spans="1:17" x14ac:dyDescent="0.25">
      <c r="A553" s="602"/>
      <c r="B553" s="602"/>
      <c r="C553" s="604"/>
      <c r="D553" s="600"/>
      <c r="E553" s="135" t="s">
        <v>532</v>
      </c>
      <c r="F553" s="301">
        <f t="shared" ref="F553:F555" si="224">SUM(G553:I553)</f>
        <v>12921</v>
      </c>
      <c r="G553" s="301">
        <v>0</v>
      </c>
      <c r="H553" s="301">
        <v>12921</v>
      </c>
      <c r="I553" s="301">
        <v>0</v>
      </c>
      <c r="J553" s="332">
        <f t="shared" ref="J553:J554" si="225">SUM(K553:M553)</f>
        <v>11270.28</v>
      </c>
      <c r="K553" s="178">
        <v>0</v>
      </c>
      <c r="L553" s="178">
        <v>11270.28</v>
      </c>
      <c r="M553" s="336">
        <v>0</v>
      </c>
      <c r="N553" s="365"/>
      <c r="O553" s="186"/>
      <c r="P553" s="186"/>
      <c r="Q553" s="186"/>
    </row>
    <row r="554" spans="1:17" x14ac:dyDescent="0.25">
      <c r="A554" s="602"/>
      <c r="B554" s="602"/>
      <c r="C554" s="604"/>
      <c r="D554" s="600"/>
      <c r="E554" s="135" t="s">
        <v>533</v>
      </c>
      <c r="F554" s="301">
        <f t="shared" si="224"/>
        <v>12001.9</v>
      </c>
      <c r="G554" s="301">
        <v>0</v>
      </c>
      <c r="H554" s="301">
        <v>12001.9</v>
      </c>
      <c r="I554" s="301">
        <v>0</v>
      </c>
      <c r="J554" s="332">
        <f t="shared" si="225"/>
        <v>0</v>
      </c>
      <c r="K554" s="178">
        <v>0</v>
      </c>
      <c r="L554" s="178">
        <v>0</v>
      </c>
      <c r="M554" s="336">
        <v>0</v>
      </c>
      <c r="N554" s="365"/>
      <c r="O554" s="186"/>
      <c r="P554" s="186"/>
      <c r="Q554" s="186"/>
    </row>
    <row r="555" spans="1:17" x14ac:dyDescent="0.25">
      <c r="A555" s="602"/>
      <c r="B555" s="602"/>
      <c r="C555" s="604"/>
      <c r="D555" s="600"/>
      <c r="E555" s="135" t="s">
        <v>534</v>
      </c>
      <c r="F555" s="301">
        <f t="shared" si="224"/>
        <v>4501.75</v>
      </c>
      <c r="G555" s="301"/>
      <c r="H555" s="301">
        <v>4501.75</v>
      </c>
      <c r="I555" s="301"/>
      <c r="J555" s="332"/>
      <c r="K555" s="178"/>
      <c r="L555" s="178"/>
      <c r="M555" s="336"/>
      <c r="N555" s="365"/>
      <c r="O555" s="186"/>
      <c r="P555" s="186"/>
      <c r="Q555" s="186"/>
    </row>
    <row r="556" spans="1:17" x14ac:dyDescent="0.25">
      <c r="A556" s="602"/>
      <c r="B556" s="602"/>
      <c r="C556" s="604"/>
      <c r="D556" s="600"/>
      <c r="E556" s="135" t="s">
        <v>536</v>
      </c>
      <c r="F556" s="301"/>
      <c r="G556" s="301"/>
      <c r="H556" s="301"/>
      <c r="I556" s="301">
        <v>146.16999999999999</v>
      </c>
      <c r="J556" s="332"/>
      <c r="K556" s="178"/>
      <c r="L556" s="178"/>
      <c r="M556" s="336">
        <v>0</v>
      </c>
      <c r="N556" s="365"/>
      <c r="O556" s="186"/>
      <c r="P556" s="186"/>
      <c r="Q556" s="186"/>
    </row>
    <row r="557" spans="1:17" x14ac:dyDescent="0.25">
      <c r="A557" s="602"/>
      <c r="B557" s="602"/>
      <c r="C557" s="604"/>
      <c r="D557" s="605"/>
      <c r="E557" s="135" t="s">
        <v>537</v>
      </c>
      <c r="F557" s="301">
        <f>SUM(G557:I557)</f>
        <v>5000</v>
      </c>
      <c r="G557" s="301">
        <v>0</v>
      </c>
      <c r="H557" s="301">
        <v>0</v>
      </c>
      <c r="I557" s="301">
        <v>5000</v>
      </c>
      <c r="J557" s="332">
        <f>SUM(K557:M557)</f>
        <v>4640.45</v>
      </c>
      <c r="K557" s="178"/>
      <c r="L557" s="178"/>
      <c r="M557" s="336">
        <v>4640.45</v>
      </c>
      <c r="N557" s="363">
        <f t="shared" si="205"/>
        <v>92.808999999999997</v>
      </c>
      <c r="O557" s="187"/>
      <c r="P557" s="187"/>
      <c r="Q557" s="187">
        <f t="shared" si="223"/>
        <v>92.808999999999997</v>
      </c>
    </row>
    <row r="558" spans="1:17" x14ac:dyDescent="0.25">
      <c r="A558" s="601" t="s">
        <v>262</v>
      </c>
      <c r="B558" s="601" t="s">
        <v>544</v>
      </c>
      <c r="C558" s="606" t="s">
        <v>545</v>
      </c>
      <c r="D558" s="134" t="s">
        <v>203</v>
      </c>
      <c r="E558" s="134"/>
      <c r="F558" s="301"/>
      <c r="G558" s="301"/>
      <c r="H558" s="301"/>
      <c r="I558" s="301"/>
      <c r="J558" s="332"/>
      <c r="K558" s="178"/>
      <c r="L558" s="178"/>
      <c r="M558" s="336"/>
      <c r="N558" s="365"/>
      <c r="O558" s="192"/>
      <c r="P558" s="192"/>
      <c r="Q558" s="192"/>
    </row>
    <row r="559" spans="1:17" x14ac:dyDescent="0.25">
      <c r="A559" s="602"/>
      <c r="B559" s="602"/>
      <c r="C559" s="607"/>
      <c r="D559" s="599" t="s">
        <v>543</v>
      </c>
      <c r="E559" s="40" t="s">
        <v>233</v>
      </c>
      <c r="F559" s="255">
        <f>F560</f>
        <v>33750.300000000003</v>
      </c>
      <c r="G559" s="255">
        <f t="shared" ref="G559:I559" si="226">G560</f>
        <v>33076.400000000001</v>
      </c>
      <c r="H559" s="255">
        <f t="shared" si="226"/>
        <v>673.9</v>
      </c>
      <c r="I559" s="255">
        <f t="shared" si="226"/>
        <v>0</v>
      </c>
      <c r="J559" s="333">
        <f>J560</f>
        <v>0</v>
      </c>
      <c r="K559" s="196">
        <f t="shared" ref="K559:M559" si="227">K560</f>
        <v>0</v>
      </c>
      <c r="L559" s="196">
        <f t="shared" si="227"/>
        <v>0</v>
      </c>
      <c r="M559" s="337">
        <f t="shared" si="227"/>
        <v>0</v>
      </c>
      <c r="N559" s="364">
        <f t="shared" ref="N559:P560" si="228">J559/F559*100</f>
        <v>0</v>
      </c>
      <c r="O559" s="199">
        <f t="shared" si="228"/>
        <v>0</v>
      </c>
      <c r="P559" s="199">
        <f t="shared" si="228"/>
        <v>0</v>
      </c>
      <c r="Q559" s="199">
        <v>0</v>
      </c>
    </row>
    <row r="560" spans="1:17" x14ac:dyDescent="0.25">
      <c r="A560" s="602"/>
      <c r="B560" s="602"/>
      <c r="C560" s="607"/>
      <c r="D560" s="605"/>
      <c r="E560" s="135" t="s">
        <v>535</v>
      </c>
      <c r="F560" s="301">
        <f>SUM(G560:I560)</f>
        <v>33750.300000000003</v>
      </c>
      <c r="G560" s="301">
        <v>33076.400000000001</v>
      </c>
      <c r="H560" s="301">
        <v>673.9</v>
      </c>
      <c r="I560" s="301">
        <v>0</v>
      </c>
      <c r="J560" s="332">
        <f>SUM(K560:M560)</f>
        <v>0</v>
      </c>
      <c r="K560" s="178">
        <v>0</v>
      </c>
      <c r="L560" s="178">
        <v>0</v>
      </c>
      <c r="M560" s="336">
        <v>0</v>
      </c>
      <c r="N560" s="363">
        <f t="shared" si="228"/>
        <v>0</v>
      </c>
      <c r="O560" s="187">
        <f t="shared" si="228"/>
        <v>0</v>
      </c>
      <c r="P560" s="187">
        <f t="shared" si="228"/>
        <v>0</v>
      </c>
      <c r="Q560" s="187">
        <v>0</v>
      </c>
    </row>
    <row r="561" spans="1:17" x14ac:dyDescent="0.25">
      <c r="A561" s="579" t="s">
        <v>177</v>
      </c>
      <c r="B561" s="579" t="s">
        <v>546</v>
      </c>
      <c r="C561" s="581" t="s">
        <v>190</v>
      </c>
      <c r="D561" s="134" t="s">
        <v>203</v>
      </c>
      <c r="E561" s="134"/>
      <c r="F561" s="301"/>
      <c r="G561" s="301"/>
      <c r="H561" s="301"/>
      <c r="I561" s="301"/>
      <c r="J561" s="332"/>
      <c r="K561" s="178"/>
      <c r="L561" s="178"/>
      <c r="M561" s="336"/>
      <c r="N561" s="365"/>
      <c r="O561" s="192"/>
      <c r="P561" s="192"/>
      <c r="Q561" s="192"/>
    </row>
    <row r="562" spans="1:17" x14ac:dyDescent="0.25">
      <c r="A562" s="598"/>
      <c r="B562" s="580"/>
      <c r="C562" s="582"/>
      <c r="D562" s="599" t="s">
        <v>547</v>
      </c>
      <c r="E562" s="40" t="s">
        <v>233</v>
      </c>
      <c r="F562" s="255">
        <f>SUM(G562:I562)</f>
        <v>0</v>
      </c>
      <c r="G562" s="255">
        <f t="shared" ref="G562:H562" si="229">G563</f>
        <v>0</v>
      </c>
      <c r="H562" s="255">
        <f t="shared" si="229"/>
        <v>0</v>
      </c>
      <c r="I562" s="255">
        <f>I563</f>
        <v>0</v>
      </c>
      <c r="J562" s="333">
        <f>SUM(K562:M562)</f>
        <v>0</v>
      </c>
      <c r="K562" s="196">
        <f t="shared" ref="K562:L562" si="230">K563</f>
        <v>0</v>
      </c>
      <c r="L562" s="196">
        <f t="shared" si="230"/>
        <v>0</v>
      </c>
      <c r="M562" s="337">
        <f>M563</f>
        <v>0</v>
      </c>
      <c r="N562" s="364">
        <v>0</v>
      </c>
      <c r="O562" s="199"/>
      <c r="P562" s="199"/>
      <c r="Q562" s="199">
        <v>0</v>
      </c>
    </row>
    <row r="563" spans="1:17" x14ac:dyDescent="0.25">
      <c r="A563" s="598"/>
      <c r="B563" s="580"/>
      <c r="C563" s="582"/>
      <c r="D563" s="600"/>
      <c r="E563" s="135" t="s">
        <v>548</v>
      </c>
      <c r="F563" s="301">
        <f>SUM(G563:I563)</f>
        <v>0</v>
      </c>
      <c r="G563" s="301">
        <f t="shared" ref="G563:H563" si="231">G566</f>
        <v>0</v>
      </c>
      <c r="H563" s="301">
        <f t="shared" si="231"/>
        <v>0</v>
      </c>
      <c r="I563" s="301">
        <f>I566</f>
        <v>0</v>
      </c>
      <c r="J563" s="332">
        <f>SUM(K563:M563)</f>
        <v>0</v>
      </c>
      <c r="K563" s="178">
        <f t="shared" ref="K563:L563" si="232">K566</f>
        <v>0</v>
      </c>
      <c r="L563" s="179">
        <f t="shared" si="232"/>
        <v>0</v>
      </c>
      <c r="M563" s="338">
        <f>M566</f>
        <v>0</v>
      </c>
      <c r="N563" s="365"/>
      <c r="O563" s="186"/>
      <c r="P563" s="186"/>
      <c r="Q563" s="186"/>
    </row>
    <row r="564" spans="1:17" x14ac:dyDescent="0.25">
      <c r="A564" s="601" t="s">
        <v>270</v>
      </c>
      <c r="B564" s="601" t="s">
        <v>549</v>
      </c>
      <c r="C564" s="603"/>
      <c r="D564" s="134" t="s">
        <v>203</v>
      </c>
      <c r="E564" s="134"/>
      <c r="F564" s="301"/>
      <c r="G564" s="301"/>
      <c r="H564" s="301"/>
      <c r="I564" s="301"/>
      <c r="J564" s="332"/>
      <c r="K564" s="178"/>
      <c r="L564" s="178"/>
      <c r="M564" s="336"/>
      <c r="N564" s="365"/>
      <c r="O564" s="192"/>
      <c r="P564" s="192"/>
      <c r="Q564" s="192"/>
    </row>
    <row r="565" spans="1:17" x14ac:dyDescent="0.25">
      <c r="A565" s="602"/>
      <c r="B565" s="602"/>
      <c r="C565" s="604"/>
      <c r="D565" s="599" t="s">
        <v>550</v>
      </c>
      <c r="E565" s="134" t="s">
        <v>233</v>
      </c>
      <c r="F565" s="301">
        <f>SUM(G565:I565)</f>
        <v>0</v>
      </c>
      <c r="G565" s="301">
        <f>SUM(G566:G566)</f>
        <v>0</v>
      </c>
      <c r="H565" s="301">
        <f>SUM(H566:H566)</f>
        <v>0</v>
      </c>
      <c r="I565" s="301">
        <f>SUM(I566:I566)</f>
        <v>0</v>
      </c>
      <c r="J565" s="332">
        <f>SUM(K565:M565)</f>
        <v>0</v>
      </c>
      <c r="K565" s="178">
        <f t="shared" ref="K565:L565" si="233">K566</f>
        <v>0</v>
      </c>
      <c r="L565" s="178">
        <f t="shared" si="233"/>
        <v>0</v>
      </c>
      <c r="M565" s="336">
        <f>M566</f>
        <v>0</v>
      </c>
      <c r="N565" s="365">
        <v>0</v>
      </c>
      <c r="O565" s="186"/>
      <c r="P565" s="186"/>
      <c r="Q565" s="186">
        <v>0</v>
      </c>
    </row>
    <row r="566" spans="1:17" x14ac:dyDescent="0.25">
      <c r="A566" s="602"/>
      <c r="B566" s="602"/>
      <c r="C566" s="604"/>
      <c r="D566" s="600"/>
      <c r="E566" s="135" t="s">
        <v>548</v>
      </c>
      <c r="F566" s="301">
        <f>SUM(G566:I566)</f>
        <v>0</v>
      </c>
      <c r="G566" s="301"/>
      <c r="H566" s="301"/>
      <c r="I566" s="301">
        <v>0</v>
      </c>
      <c r="J566" s="332">
        <f>SUM(K566:M566)</f>
        <v>0</v>
      </c>
      <c r="K566" s="178"/>
      <c r="L566" s="178"/>
      <c r="M566" s="336">
        <v>0</v>
      </c>
      <c r="N566" s="365"/>
      <c r="O566" s="186"/>
      <c r="P566" s="186"/>
      <c r="Q566" s="186"/>
    </row>
    <row r="567" spans="1:17" x14ac:dyDescent="0.25">
      <c r="A567" s="579" t="s">
        <v>279</v>
      </c>
      <c r="B567" s="579" t="s">
        <v>551</v>
      </c>
      <c r="C567" s="581" t="s">
        <v>190</v>
      </c>
      <c r="D567" s="134" t="s">
        <v>203</v>
      </c>
      <c r="E567" s="134"/>
      <c r="F567" s="301"/>
      <c r="G567" s="301"/>
      <c r="H567" s="301"/>
      <c r="I567" s="301"/>
      <c r="J567" s="332"/>
      <c r="K567" s="178"/>
      <c r="L567" s="178"/>
      <c r="M567" s="336"/>
      <c r="N567" s="365"/>
      <c r="O567" s="192"/>
      <c r="P567" s="192"/>
      <c r="Q567" s="192"/>
    </row>
    <row r="568" spans="1:17" x14ac:dyDescent="0.25">
      <c r="A568" s="598"/>
      <c r="B568" s="580"/>
      <c r="C568" s="582"/>
      <c r="D568" s="599" t="s">
        <v>547</v>
      </c>
      <c r="E568" s="133" t="s">
        <v>233</v>
      </c>
      <c r="F568" s="299">
        <f>SUM(G568:I568)</f>
        <v>600</v>
      </c>
      <c r="G568" s="299">
        <f t="shared" ref="G568:H568" si="234">SUM(G569:G570)</f>
        <v>0</v>
      </c>
      <c r="H568" s="299">
        <f t="shared" si="234"/>
        <v>0</v>
      </c>
      <c r="I568" s="299">
        <f>SUM(I569:I570)</f>
        <v>600</v>
      </c>
      <c r="J568" s="334">
        <f>SUM(K568:M568)</f>
        <v>500</v>
      </c>
      <c r="K568" s="179">
        <f t="shared" ref="K568:M568" si="235">K570</f>
        <v>0</v>
      </c>
      <c r="L568" s="179">
        <f t="shared" si="235"/>
        <v>0</v>
      </c>
      <c r="M568" s="338">
        <f t="shared" si="235"/>
        <v>500</v>
      </c>
      <c r="N568" s="365">
        <f t="shared" si="205"/>
        <v>83.333333333333343</v>
      </c>
      <c r="O568" s="186"/>
      <c r="P568" s="186"/>
      <c r="Q568" s="186">
        <f t="shared" ref="Q568:Q570" si="236">M568/I568*100</f>
        <v>83.333333333333343</v>
      </c>
    </row>
    <row r="569" spans="1:17" x14ac:dyDescent="0.25">
      <c r="A569" s="598"/>
      <c r="B569" s="580"/>
      <c r="C569" s="582"/>
      <c r="D569" s="600"/>
      <c r="E569" s="135" t="s">
        <v>552</v>
      </c>
      <c r="F569" s="301">
        <f>SUM(G569:I569)</f>
        <v>100</v>
      </c>
      <c r="G569" s="301">
        <f t="shared" ref="G569:H569" si="237">G573</f>
        <v>0</v>
      </c>
      <c r="H569" s="301">
        <f t="shared" si="237"/>
        <v>0</v>
      </c>
      <c r="I569" s="301">
        <f>I573</f>
        <v>100</v>
      </c>
      <c r="J569" s="332">
        <f>SUM(K569:M569)</f>
        <v>0</v>
      </c>
      <c r="K569" s="178">
        <f t="shared" ref="K569:L569" si="238">K573</f>
        <v>0</v>
      </c>
      <c r="L569" s="178">
        <f t="shared" si="238"/>
        <v>0</v>
      </c>
      <c r="M569" s="336">
        <f>M573</f>
        <v>0</v>
      </c>
      <c r="N569" s="363"/>
      <c r="O569" s="187"/>
      <c r="P569" s="187"/>
      <c r="Q569" s="187"/>
    </row>
    <row r="570" spans="1:17" x14ac:dyDescent="0.25">
      <c r="A570" s="598"/>
      <c r="B570" s="580"/>
      <c r="C570" s="582"/>
      <c r="D570" s="600"/>
      <c r="E570" s="135" t="s">
        <v>553</v>
      </c>
      <c r="F570" s="301">
        <v>500</v>
      </c>
      <c r="G570" s="301">
        <v>0</v>
      </c>
      <c r="H570" s="301">
        <v>0</v>
      </c>
      <c r="I570" s="301">
        <v>500</v>
      </c>
      <c r="J570" s="332">
        <f>SUM(K570:M570)</f>
        <v>500</v>
      </c>
      <c r="K570" s="178"/>
      <c r="L570" s="178"/>
      <c r="M570" s="336">
        <f>M574</f>
        <v>500</v>
      </c>
      <c r="N570" s="363">
        <f t="shared" si="205"/>
        <v>100</v>
      </c>
      <c r="O570" s="187"/>
      <c r="P570" s="187"/>
      <c r="Q570" s="187">
        <f t="shared" si="236"/>
        <v>100</v>
      </c>
    </row>
    <row r="571" spans="1:17" x14ac:dyDescent="0.25">
      <c r="A571" s="601" t="s">
        <v>288</v>
      </c>
      <c r="B571" s="601" t="s">
        <v>554</v>
      </c>
      <c r="C571" s="603" t="s">
        <v>555</v>
      </c>
      <c r="D571" s="134" t="s">
        <v>203</v>
      </c>
      <c r="E571" s="134"/>
      <c r="F571" s="301"/>
      <c r="G571" s="301"/>
      <c r="H571" s="301"/>
      <c r="I571" s="301"/>
      <c r="J571" s="332"/>
      <c r="K571" s="178"/>
      <c r="L571" s="178"/>
      <c r="M571" s="336"/>
      <c r="N571" s="365"/>
      <c r="O571" s="192"/>
      <c r="P571" s="192"/>
      <c r="Q571" s="192"/>
    </row>
    <row r="572" spans="1:17" x14ac:dyDescent="0.25">
      <c r="A572" s="602"/>
      <c r="B572" s="602"/>
      <c r="C572" s="604"/>
      <c r="D572" s="599" t="s">
        <v>543</v>
      </c>
      <c r="E572" s="40" t="s">
        <v>233</v>
      </c>
      <c r="F572" s="255">
        <f>SUM(G572:I572)</f>
        <v>600</v>
      </c>
      <c r="G572" s="255">
        <f t="shared" ref="G572:H572" si="239">SUM(G573:G574)</f>
        <v>0</v>
      </c>
      <c r="H572" s="255">
        <f t="shared" si="239"/>
        <v>0</v>
      </c>
      <c r="I572" s="255">
        <f>SUM(I573:I574)</f>
        <v>600</v>
      </c>
      <c r="J572" s="333">
        <f>J574</f>
        <v>500</v>
      </c>
      <c r="K572" s="196">
        <f t="shared" ref="K572:M572" si="240">K574</f>
        <v>0</v>
      </c>
      <c r="L572" s="196">
        <f t="shared" si="240"/>
        <v>0</v>
      </c>
      <c r="M572" s="337">
        <f t="shared" si="240"/>
        <v>500</v>
      </c>
      <c r="N572" s="364">
        <f t="shared" si="205"/>
        <v>83.333333333333343</v>
      </c>
      <c r="O572" s="199"/>
      <c r="P572" s="199"/>
      <c r="Q572" s="199">
        <f t="shared" ref="Q572:Q574" si="241">M572/I572*100</f>
        <v>83.333333333333343</v>
      </c>
    </row>
    <row r="573" spans="1:17" x14ac:dyDescent="0.25">
      <c r="A573" s="602"/>
      <c r="B573" s="602"/>
      <c r="C573" s="604"/>
      <c r="D573" s="600"/>
      <c r="E573" s="135" t="s">
        <v>552</v>
      </c>
      <c r="F573" s="301">
        <f>SUM(G573:I573)</f>
        <v>100</v>
      </c>
      <c r="G573" s="301"/>
      <c r="H573" s="301"/>
      <c r="I573" s="301">
        <v>100</v>
      </c>
      <c r="J573" s="332"/>
      <c r="K573" s="178"/>
      <c r="L573" s="178"/>
      <c r="M573" s="336"/>
      <c r="N573" s="365"/>
      <c r="O573" s="186"/>
      <c r="P573" s="186"/>
      <c r="Q573" s="186"/>
    </row>
    <row r="574" spans="1:17" x14ac:dyDescent="0.25">
      <c r="A574" s="602"/>
      <c r="B574" s="602"/>
      <c r="C574" s="604"/>
      <c r="D574" s="600"/>
      <c r="E574" s="135" t="s">
        <v>553</v>
      </c>
      <c r="F574" s="301">
        <f>SUM(G574:I574)</f>
        <v>500</v>
      </c>
      <c r="G574" s="301">
        <v>0</v>
      </c>
      <c r="H574" s="301">
        <v>0</v>
      </c>
      <c r="I574" s="301">
        <v>500</v>
      </c>
      <c r="J574" s="332">
        <f>SUM(K574:M574)</f>
        <v>500</v>
      </c>
      <c r="K574" s="178"/>
      <c r="L574" s="178"/>
      <c r="M574" s="336">
        <v>500</v>
      </c>
      <c r="N574" s="365">
        <f t="shared" si="205"/>
        <v>100</v>
      </c>
      <c r="O574" s="186"/>
      <c r="P574" s="186"/>
      <c r="Q574" s="186">
        <f t="shared" si="241"/>
        <v>100</v>
      </c>
    </row>
    <row r="575" spans="1:17" x14ac:dyDescent="0.25">
      <c r="A575" s="579" t="s">
        <v>556</v>
      </c>
      <c r="B575" s="579" t="s">
        <v>557</v>
      </c>
      <c r="C575" s="581" t="s">
        <v>190</v>
      </c>
      <c r="D575" s="134" t="s">
        <v>203</v>
      </c>
      <c r="E575" s="134"/>
      <c r="F575" s="301"/>
      <c r="G575" s="301"/>
      <c r="H575" s="301"/>
      <c r="I575" s="301"/>
      <c r="J575" s="332"/>
      <c r="K575" s="178"/>
      <c r="L575" s="178"/>
      <c r="M575" s="336"/>
      <c r="N575" s="365"/>
      <c r="O575" s="192"/>
      <c r="P575" s="192"/>
      <c r="Q575" s="192"/>
    </row>
    <row r="576" spans="1:17" x14ac:dyDescent="0.25">
      <c r="A576" s="598"/>
      <c r="B576" s="580"/>
      <c r="C576" s="582"/>
      <c r="D576" s="599"/>
      <c r="E576" s="40" t="s">
        <v>233</v>
      </c>
      <c r="F576" s="255">
        <f>F585+F588+F591+F594+F597+F600+F603</f>
        <v>103</v>
      </c>
      <c r="G576" s="255">
        <f t="shared" ref="G576:I576" si="242">G585+G588+G591+G594+G597+G600+G603</f>
        <v>0</v>
      </c>
      <c r="H576" s="255">
        <f t="shared" si="242"/>
        <v>0</v>
      </c>
      <c r="I576" s="255">
        <f t="shared" si="242"/>
        <v>103</v>
      </c>
      <c r="J576" s="333">
        <f>SUM(K576:M576)</f>
        <v>27.47</v>
      </c>
      <c r="K576" s="196"/>
      <c r="L576" s="196"/>
      <c r="M576" s="337">
        <f>SUM(M577:M583)</f>
        <v>27.47</v>
      </c>
      <c r="N576" s="364">
        <f t="shared" si="205"/>
        <v>26.669902912621357</v>
      </c>
      <c r="O576" s="199"/>
      <c r="P576" s="199"/>
      <c r="Q576" s="199">
        <f t="shared" ref="Q576:Q626" si="243">M576/I576*100</f>
        <v>26.669902912621357</v>
      </c>
    </row>
    <row r="577" spans="1:17" x14ac:dyDescent="0.25">
      <c r="A577" s="598"/>
      <c r="B577" s="580"/>
      <c r="C577" s="582"/>
      <c r="D577" s="600"/>
      <c r="E577" s="135" t="s">
        <v>558</v>
      </c>
      <c r="F577" s="301">
        <f>SUM(G577:I577)</f>
        <v>22</v>
      </c>
      <c r="G577" s="301">
        <v>0</v>
      </c>
      <c r="H577" s="301">
        <v>0</v>
      </c>
      <c r="I577" s="301">
        <f>I586</f>
        <v>22</v>
      </c>
      <c r="J577" s="332">
        <f t="shared" ref="J577:J583" si="244">SUM(K577:M577)</f>
        <v>21.73</v>
      </c>
      <c r="K577" s="178"/>
      <c r="L577" s="178"/>
      <c r="M577" s="336">
        <f>M586</f>
        <v>21.73</v>
      </c>
      <c r="N577" s="363">
        <f t="shared" si="205"/>
        <v>98.77272727272728</v>
      </c>
      <c r="O577" s="187"/>
      <c r="P577" s="187"/>
      <c r="Q577" s="187">
        <f t="shared" si="243"/>
        <v>98.77272727272728</v>
      </c>
    </row>
    <row r="578" spans="1:17" x14ac:dyDescent="0.25">
      <c r="A578" s="598"/>
      <c r="B578" s="580"/>
      <c r="C578" s="582"/>
      <c r="D578" s="600"/>
      <c r="E578" s="135" t="s">
        <v>559</v>
      </c>
      <c r="F578" s="301">
        <f t="shared" ref="F578:F583" si="245">SUM(G578:I578)</f>
        <v>35</v>
      </c>
      <c r="G578" s="301"/>
      <c r="H578" s="301"/>
      <c r="I578" s="301">
        <f>I589</f>
        <v>35</v>
      </c>
      <c r="J578" s="332">
        <f t="shared" si="244"/>
        <v>0</v>
      </c>
      <c r="K578" s="178"/>
      <c r="L578" s="178"/>
      <c r="M578" s="336">
        <f>M589</f>
        <v>0</v>
      </c>
      <c r="N578" s="363">
        <f t="shared" si="205"/>
        <v>0</v>
      </c>
      <c r="O578" s="187"/>
      <c r="P578" s="187"/>
      <c r="Q578" s="187">
        <f t="shared" si="243"/>
        <v>0</v>
      </c>
    </row>
    <row r="579" spans="1:17" x14ac:dyDescent="0.25">
      <c r="A579" s="598"/>
      <c r="B579" s="580"/>
      <c r="C579" s="582"/>
      <c r="D579" s="600"/>
      <c r="E579" s="135" t="s">
        <v>560</v>
      </c>
      <c r="F579" s="301">
        <f t="shared" si="245"/>
        <v>10</v>
      </c>
      <c r="G579" s="301"/>
      <c r="H579" s="301"/>
      <c r="I579" s="301">
        <f>I592</f>
        <v>10</v>
      </c>
      <c r="J579" s="332">
        <f t="shared" si="244"/>
        <v>5.74</v>
      </c>
      <c r="K579" s="178"/>
      <c r="L579" s="178"/>
      <c r="M579" s="336">
        <f>M592</f>
        <v>5.74</v>
      </c>
      <c r="N579" s="363">
        <f t="shared" si="205"/>
        <v>57.400000000000006</v>
      </c>
      <c r="O579" s="187"/>
      <c r="P579" s="187"/>
      <c r="Q579" s="187">
        <f t="shared" si="243"/>
        <v>57.400000000000006</v>
      </c>
    </row>
    <row r="580" spans="1:17" x14ac:dyDescent="0.25">
      <c r="A580" s="598"/>
      <c r="B580" s="580"/>
      <c r="C580" s="582"/>
      <c r="D580" s="600"/>
      <c r="E580" s="135" t="s">
        <v>561</v>
      </c>
      <c r="F580" s="301">
        <f t="shared" si="245"/>
        <v>6</v>
      </c>
      <c r="G580" s="301"/>
      <c r="H580" s="301"/>
      <c r="I580" s="301">
        <f>I595</f>
        <v>6</v>
      </c>
      <c r="J580" s="332">
        <f t="shared" si="244"/>
        <v>0</v>
      </c>
      <c r="K580" s="178"/>
      <c r="L580" s="178"/>
      <c r="M580" s="336">
        <f>M595</f>
        <v>0</v>
      </c>
      <c r="N580" s="363">
        <f t="shared" si="205"/>
        <v>0</v>
      </c>
      <c r="O580" s="192"/>
      <c r="P580" s="192"/>
      <c r="Q580" s="187">
        <f t="shared" si="243"/>
        <v>0</v>
      </c>
    </row>
    <row r="581" spans="1:17" x14ac:dyDescent="0.25">
      <c r="A581" s="598"/>
      <c r="B581" s="580"/>
      <c r="C581" s="582"/>
      <c r="D581" s="600"/>
      <c r="E581" s="135" t="s">
        <v>562</v>
      </c>
      <c r="F581" s="301">
        <f t="shared" si="245"/>
        <v>0</v>
      </c>
      <c r="G581" s="301"/>
      <c r="H581" s="301"/>
      <c r="I581" s="301">
        <f>I598</f>
        <v>0</v>
      </c>
      <c r="J581" s="332">
        <f t="shared" si="244"/>
        <v>0</v>
      </c>
      <c r="K581" s="178"/>
      <c r="L581" s="178"/>
      <c r="M581" s="336">
        <f>M598</f>
        <v>0</v>
      </c>
      <c r="N581" s="363">
        <v>0</v>
      </c>
      <c r="O581" s="192"/>
      <c r="P581" s="192"/>
      <c r="Q581" s="187">
        <v>0</v>
      </c>
    </row>
    <row r="582" spans="1:17" x14ac:dyDescent="0.25">
      <c r="A582" s="598"/>
      <c r="B582" s="580"/>
      <c r="C582" s="582"/>
      <c r="D582" s="600"/>
      <c r="E582" s="135" t="s">
        <v>563</v>
      </c>
      <c r="F582" s="301">
        <f t="shared" si="245"/>
        <v>10</v>
      </c>
      <c r="G582" s="301"/>
      <c r="H582" s="301"/>
      <c r="I582" s="301">
        <f>I601</f>
        <v>10</v>
      </c>
      <c r="J582" s="332">
        <f t="shared" si="244"/>
        <v>0</v>
      </c>
      <c r="K582" s="178"/>
      <c r="L582" s="178"/>
      <c r="M582" s="336">
        <f>M601</f>
        <v>0</v>
      </c>
      <c r="N582" s="363">
        <f t="shared" si="205"/>
        <v>0</v>
      </c>
      <c r="O582" s="192"/>
      <c r="P582" s="192"/>
      <c r="Q582" s="187">
        <f t="shared" si="243"/>
        <v>0</v>
      </c>
    </row>
    <row r="583" spans="1:17" x14ac:dyDescent="0.25">
      <c r="A583" s="598"/>
      <c r="B583" s="580"/>
      <c r="C583" s="592"/>
      <c r="D583" s="605"/>
      <c r="E583" s="135" t="s">
        <v>564</v>
      </c>
      <c r="F583" s="301">
        <f t="shared" si="245"/>
        <v>20</v>
      </c>
      <c r="G583" s="301"/>
      <c r="H583" s="301"/>
      <c r="I583" s="301">
        <f>I604</f>
        <v>20</v>
      </c>
      <c r="J583" s="332">
        <f t="shared" si="244"/>
        <v>0</v>
      </c>
      <c r="K583" s="178"/>
      <c r="L583" s="178"/>
      <c r="M583" s="336">
        <f>M604</f>
        <v>0</v>
      </c>
      <c r="N583" s="363">
        <f t="shared" si="205"/>
        <v>0</v>
      </c>
      <c r="O583" s="192"/>
      <c r="P583" s="192"/>
      <c r="Q583" s="187">
        <f t="shared" si="243"/>
        <v>0</v>
      </c>
    </row>
    <row r="584" spans="1:17" x14ac:dyDescent="0.25">
      <c r="A584" s="601" t="s">
        <v>313</v>
      </c>
      <c r="B584" s="601" t="s">
        <v>565</v>
      </c>
      <c r="C584" s="603" t="s">
        <v>566</v>
      </c>
      <c r="D584" s="134" t="s">
        <v>203</v>
      </c>
      <c r="E584" s="134"/>
      <c r="F584" s="301"/>
      <c r="G584" s="301"/>
      <c r="H584" s="301"/>
      <c r="I584" s="301"/>
      <c r="J584" s="332"/>
      <c r="K584" s="178"/>
      <c r="L584" s="178"/>
      <c r="M584" s="336"/>
      <c r="N584" s="365"/>
      <c r="O584" s="192"/>
      <c r="P584" s="192"/>
      <c r="Q584" s="186"/>
    </row>
    <row r="585" spans="1:17" x14ac:dyDescent="0.25">
      <c r="A585" s="602"/>
      <c r="B585" s="602"/>
      <c r="C585" s="604"/>
      <c r="D585" s="599"/>
      <c r="E585" s="40" t="s">
        <v>233</v>
      </c>
      <c r="F585" s="255">
        <f>F586</f>
        <v>22</v>
      </c>
      <c r="G585" s="255">
        <f t="shared" ref="G585:I585" si="246">G586</f>
        <v>0</v>
      </c>
      <c r="H585" s="255">
        <f t="shared" si="246"/>
        <v>0</v>
      </c>
      <c r="I585" s="255">
        <f t="shared" si="246"/>
        <v>22</v>
      </c>
      <c r="J585" s="333">
        <f>J586</f>
        <v>21.73</v>
      </c>
      <c r="K585" s="196">
        <f t="shared" ref="K585:M585" si="247">K586</f>
        <v>0</v>
      </c>
      <c r="L585" s="196">
        <f t="shared" si="247"/>
        <v>0</v>
      </c>
      <c r="M585" s="337">
        <f t="shared" si="247"/>
        <v>21.73</v>
      </c>
      <c r="N585" s="364">
        <f t="shared" si="205"/>
        <v>98.77272727272728</v>
      </c>
      <c r="O585" s="200"/>
      <c r="P585" s="200"/>
      <c r="Q585" s="199">
        <f t="shared" si="243"/>
        <v>98.77272727272728</v>
      </c>
    </row>
    <row r="586" spans="1:17" x14ac:dyDescent="0.25">
      <c r="A586" s="602"/>
      <c r="B586" s="602"/>
      <c r="C586" s="604"/>
      <c r="D586" s="605"/>
      <c r="E586" s="135" t="s">
        <v>558</v>
      </c>
      <c r="F586" s="301">
        <f>SUM(G586:I586)</f>
        <v>22</v>
      </c>
      <c r="G586" s="301">
        <v>0</v>
      </c>
      <c r="H586" s="301">
        <v>0</v>
      </c>
      <c r="I586" s="301">
        <v>22</v>
      </c>
      <c r="J586" s="332">
        <f>SUM(K586:M586)</f>
        <v>21.73</v>
      </c>
      <c r="K586" s="178"/>
      <c r="L586" s="178"/>
      <c r="M586" s="336">
        <v>21.73</v>
      </c>
      <c r="N586" s="365">
        <f t="shared" si="205"/>
        <v>98.77272727272728</v>
      </c>
      <c r="O586" s="192"/>
      <c r="P586" s="192"/>
      <c r="Q586" s="186">
        <f t="shared" si="243"/>
        <v>98.77272727272728</v>
      </c>
    </row>
    <row r="587" spans="1:17" x14ac:dyDescent="0.25">
      <c r="A587" s="601" t="s">
        <v>567</v>
      </c>
      <c r="B587" s="601" t="s">
        <v>568</v>
      </c>
      <c r="C587" s="603" t="s">
        <v>569</v>
      </c>
      <c r="D587" s="134" t="s">
        <v>203</v>
      </c>
      <c r="E587" s="134"/>
      <c r="F587" s="301"/>
      <c r="G587" s="301"/>
      <c r="H587" s="301"/>
      <c r="I587" s="301"/>
      <c r="J587" s="332"/>
      <c r="K587" s="178"/>
      <c r="L587" s="178"/>
      <c r="M587" s="336"/>
      <c r="N587" s="365"/>
      <c r="O587" s="192"/>
      <c r="P587" s="192"/>
      <c r="Q587" s="186"/>
    </row>
    <row r="588" spans="1:17" x14ac:dyDescent="0.25">
      <c r="A588" s="602"/>
      <c r="B588" s="602"/>
      <c r="C588" s="604"/>
      <c r="D588" s="599"/>
      <c r="E588" s="40" t="s">
        <v>233</v>
      </c>
      <c r="F588" s="255">
        <f>F589</f>
        <v>35</v>
      </c>
      <c r="G588" s="255">
        <f t="shared" ref="G588:I588" si="248">G589</f>
        <v>0</v>
      </c>
      <c r="H588" s="255">
        <f t="shared" si="248"/>
        <v>0</v>
      </c>
      <c r="I588" s="255">
        <f t="shared" si="248"/>
        <v>35</v>
      </c>
      <c r="J588" s="333">
        <f>SUM(K588:M588)</f>
        <v>0</v>
      </c>
      <c r="K588" s="196">
        <f>K589</f>
        <v>0</v>
      </c>
      <c r="L588" s="196">
        <f t="shared" ref="L588:M588" si="249">L589</f>
        <v>0</v>
      </c>
      <c r="M588" s="337">
        <f t="shared" si="249"/>
        <v>0</v>
      </c>
      <c r="N588" s="364">
        <f t="shared" si="205"/>
        <v>0</v>
      </c>
      <c r="O588" s="200"/>
      <c r="P588" s="200"/>
      <c r="Q588" s="199">
        <f t="shared" si="243"/>
        <v>0</v>
      </c>
    </row>
    <row r="589" spans="1:17" x14ac:dyDescent="0.25">
      <c r="A589" s="602"/>
      <c r="B589" s="602"/>
      <c r="C589" s="604"/>
      <c r="D589" s="605"/>
      <c r="E589" s="135" t="s">
        <v>559</v>
      </c>
      <c r="F589" s="301">
        <f>SUM(G589:I589)</f>
        <v>35</v>
      </c>
      <c r="G589" s="301"/>
      <c r="H589" s="301"/>
      <c r="I589" s="301">
        <v>35</v>
      </c>
      <c r="J589" s="332">
        <f>SUM(K589:M589)</f>
        <v>0</v>
      </c>
      <c r="K589" s="178"/>
      <c r="L589" s="178"/>
      <c r="M589" s="336">
        <v>0</v>
      </c>
      <c r="N589" s="365">
        <f t="shared" si="205"/>
        <v>0</v>
      </c>
      <c r="O589" s="192"/>
      <c r="P589" s="192"/>
      <c r="Q589" s="186">
        <f t="shared" si="243"/>
        <v>0</v>
      </c>
    </row>
    <row r="590" spans="1:17" x14ac:dyDescent="0.25">
      <c r="A590" s="601" t="s">
        <v>570</v>
      </c>
      <c r="B590" s="601" t="s">
        <v>571</v>
      </c>
      <c r="C590" s="603" t="s">
        <v>572</v>
      </c>
      <c r="D590" s="134" t="s">
        <v>203</v>
      </c>
      <c r="E590" s="134"/>
      <c r="F590" s="301"/>
      <c r="G590" s="301"/>
      <c r="H590" s="301"/>
      <c r="I590" s="301"/>
      <c r="J590" s="332"/>
      <c r="K590" s="178"/>
      <c r="L590" s="178"/>
      <c r="M590" s="336"/>
      <c r="N590" s="365"/>
      <c r="O590" s="192"/>
      <c r="P590" s="192"/>
      <c r="Q590" s="186"/>
    </row>
    <row r="591" spans="1:17" x14ac:dyDescent="0.25">
      <c r="A591" s="602"/>
      <c r="B591" s="602"/>
      <c r="C591" s="604"/>
      <c r="D591" s="599"/>
      <c r="E591" s="40" t="s">
        <v>233</v>
      </c>
      <c r="F591" s="255">
        <f>F592</f>
        <v>10</v>
      </c>
      <c r="G591" s="255">
        <f t="shared" ref="G591:I591" si="250">G592</f>
        <v>0</v>
      </c>
      <c r="H591" s="255">
        <f t="shared" si="250"/>
        <v>0</v>
      </c>
      <c r="I591" s="255">
        <f t="shared" si="250"/>
        <v>10</v>
      </c>
      <c r="J591" s="333">
        <f>SUM(K591:M591)</f>
        <v>5.74</v>
      </c>
      <c r="K591" s="196"/>
      <c r="L591" s="196"/>
      <c r="M591" s="337">
        <f>M592</f>
        <v>5.74</v>
      </c>
      <c r="N591" s="364">
        <f t="shared" si="205"/>
        <v>57.400000000000006</v>
      </c>
      <c r="O591" s="200"/>
      <c r="P591" s="200"/>
      <c r="Q591" s="199">
        <f t="shared" si="243"/>
        <v>57.400000000000006</v>
      </c>
    </row>
    <row r="592" spans="1:17" x14ac:dyDescent="0.25">
      <c r="A592" s="602"/>
      <c r="B592" s="602"/>
      <c r="C592" s="604"/>
      <c r="D592" s="605"/>
      <c r="E592" s="135" t="s">
        <v>560</v>
      </c>
      <c r="F592" s="301">
        <f>SUM(G592:I592)</f>
        <v>10</v>
      </c>
      <c r="G592" s="301"/>
      <c r="H592" s="301"/>
      <c r="I592" s="301">
        <v>10</v>
      </c>
      <c r="J592" s="332">
        <f>SUM(K592:M592)</f>
        <v>5.74</v>
      </c>
      <c r="K592" s="178"/>
      <c r="L592" s="178"/>
      <c r="M592" s="336">
        <v>5.74</v>
      </c>
      <c r="N592" s="365">
        <f t="shared" si="205"/>
        <v>57.400000000000006</v>
      </c>
      <c r="O592" s="192"/>
      <c r="P592" s="192"/>
      <c r="Q592" s="186">
        <f t="shared" si="243"/>
        <v>57.400000000000006</v>
      </c>
    </row>
    <row r="593" spans="1:17" x14ac:dyDescent="0.25">
      <c r="A593" s="601" t="s">
        <v>573</v>
      </c>
      <c r="B593" s="601" t="s">
        <v>574</v>
      </c>
      <c r="C593" s="603" t="s">
        <v>575</v>
      </c>
      <c r="D593" s="133" t="s">
        <v>203</v>
      </c>
      <c r="E593" s="133"/>
      <c r="F593" s="299"/>
      <c r="G593" s="299"/>
      <c r="H593" s="299"/>
      <c r="I593" s="299"/>
      <c r="J593" s="332"/>
      <c r="K593" s="178"/>
      <c r="L593" s="178"/>
      <c r="M593" s="336"/>
      <c r="N593" s="365"/>
      <c r="O593" s="192"/>
      <c r="P593" s="192"/>
      <c r="Q593" s="186"/>
    </row>
    <row r="594" spans="1:17" x14ac:dyDescent="0.25">
      <c r="A594" s="602"/>
      <c r="B594" s="602"/>
      <c r="C594" s="604"/>
      <c r="D594" s="583"/>
      <c r="E594" s="40" t="s">
        <v>233</v>
      </c>
      <c r="F594" s="255">
        <f>F595</f>
        <v>6</v>
      </c>
      <c r="G594" s="255">
        <f t="shared" ref="G594:I594" si="251">G595</f>
        <v>0</v>
      </c>
      <c r="H594" s="255">
        <f t="shared" si="251"/>
        <v>0</v>
      </c>
      <c r="I594" s="255">
        <f t="shared" si="251"/>
        <v>6</v>
      </c>
      <c r="J594" s="333">
        <f>SUM(K594:M594)</f>
        <v>0</v>
      </c>
      <c r="K594" s="196"/>
      <c r="L594" s="196"/>
      <c r="M594" s="337">
        <f>M595</f>
        <v>0</v>
      </c>
      <c r="N594" s="364">
        <f t="shared" si="205"/>
        <v>0</v>
      </c>
      <c r="O594" s="200"/>
      <c r="P594" s="200"/>
      <c r="Q594" s="199">
        <f t="shared" si="243"/>
        <v>0</v>
      </c>
    </row>
    <row r="595" spans="1:17" x14ac:dyDescent="0.25">
      <c r="A595" s="602"/>
      <c r="B595" s="602"/>
      <c r="C595" s="604"/>
      <c r="D595" s="608"/>
      <c r="E595" s="135" t="s">
        <v>561</v>
      </c>
      <c r="F595" s="301">
        <f>SUM(G595:I595)</f>
        <v>6</v>
      </c>
      <c r="G595" s="301"/>
      <c r="H595" s="301"/>
      <c r="I595" s="301">
        <v>6</v>
      </c>
      <c r="J595" s="332">
        <f>SUM(K595:M595)</f>
        <v>0</v>
      </c>
      <c r="K595" s="178"/>
      <c r="L595" s="178"/>
      <c r="M595" s="336">
        <v>0</v>
      </c>
      <c r="N595" s="365">
        <f t="shared" si="205"/>
        <v>0</v>
      </c>
      <c r="O595" s="192"/>
      <c r="P595" s="192"/>
      <c r="Q595" s="186">
        <f t="shared" si="243"/>
        <v>0</v>
      </c>
    </row>
    <row r="596" spans="1:17" x14ac:dyDescent="0.25">
      <c r="A596" s="601" t="s">
        <v>576</v>
      </c>
      <c r="B596" s="601" t="s">
        <v>577</v>
      </c>
      <c r="C596" s="603" t="s">
        <v>578</v>
      </c>
      <c r="D596" s="134" t="s">
        <v>203</v>
      </c>
      <c r="E596" s="134"/>
      <c r="F596" s="301"/>
      <c r="G596" s="301"/>
      <c r="H596" s="301"/>
      <c r="I596" s="301"/>
      <c r="J596" s="332"/>
      <c r="K596" s="178"/>
      <c r="L596" s="178"/>
      <c r="M596" s="336"/>
      <c r="N596" s="365"/>
      <c r="O596" s="192"/>
      <c r="P596" s="192"/>
      <c r="Q596" s="186"/>
    </row>
    <row r="597" spans="1:17" x14ac:dyDescent="0.25">
      <c r="A597" s="602"/>
      <c r="B597" s="602"/>
      <c r="C597" s="604"/>
      <c r="D597" s="599"/>
      <c r="E597" s="40" t="s">
        <v>233</v>
      </c>
      <c r="F597" s="255">
        <f>F598</f>
        <v>0</v>
      </c>
      <c r="G597" s="255">
        <f t="shared" ref="G597:I597" si="252">G598</f>
        <v>0</v>
      </c>
      <c r="H597" s="255">
        <f t="shared" si="252"/>
        <v>0</v>
      </c>
      <c r="I597" s="255">
        <f t="shared" si="252"/>
        <v>0</v>
      </c>
      <c r="J597" s="333">
        <f>J598</f>
        <v>0</v>
      </c>
      <c r="K597" s="196">
        <f t="shared" ref="K597:M597" si="253">K598</f>
        <v>0</v>
      </c>
      <c r="L597" s="196">
        <f t="shared" si="253"/>
        <v>0</v>
      </c>
      <c r="M597" s="337">
        <f t="shared" si="253"/>
        <v>0</v>
      </c>
      <c r="N597" s="364">
        <v>0</v>
      </c>
      <c r="O597" s="200"/>
      <c r="P597" s="200"/>
      <c r="Q597" s="199">
        <v>0</v>
      </c>
    </row>
    <row r="598" spans="1:17" x14ac:dyDescent="0.25">
      <c r="A598" s="602"/>
      <c r="B598" s="602"/>
      <c r="C598" s="604"/>
      <c r="D598" s="605"/>
      <c r="E598" s="135" t="s">
        <v>562</v>
      </c>
      <c r="F598" s="301">
        <f>SUM(G598:I598)</f>
        <v>0</v>
      </c>
      <c r="G598" s="301">
        <v>0</v>
      </c>
      <c r="H598" s="301">
        <v>0</v>
      </c>
      <c r="I598" s="301">
        <v>0</v>
      </c>
      <c r="J598" s="332">
        <f>SUM(K598:M598)</f>
        <v>0</v>
      </c>
      <c r="K598" s="178">
        <v>0</v>
      </c>
      <c r="L598" s="178">
        <v>0</v>
      </c>
      <c r="M598" s="336">
        <v>0</v>
      </c>
      <c r="N598" s="365">
        <v>0</v>
      </c>
      <c r="O598" s="192"/>
      <c r="P598" s="192"/>
      <c r="Q598" s="186">
        <v>0</v>
      </c>
    </row>
    <row r="599" spans="1:17" x14ac:dyDescent="0.25">
      <c r="A599" s="601" t="s">
        <v>579</v>
      </c>
      <c r="B599" s="601" t="s">
        <v>580</v>
      </c>
      <c r="C599" s="603" t="s">
        <v>581</v>
      </c>
      <c r="D599" s="134" t="s">
        <v>203</v>
      </c>
      <c r="E599" s="134"/>
      <c r="F599" s="301"/>
      <c r="G599" s="301"/>
      <c r="H599" s="301"/>
      <c r="I599" s="301"/>
      <c r="J599" s="332"/>
      <c r="K599" s="178"/>
      <c r="L599" s="178"/>
      <c r="M599" s="336"/>
      <c r="N599" s="365"/>
      <c r="O599" s="192"/>
      <c r="P599" s="192"/>
      <c r="Q599" s="186"/>
    </row>
    <row r="600" spans="1:17" x14ac:dyDescent="0.25">
      <c r="A600" s="602"/>
      <c r="B600" s="602"/>
      <c r="C600" s="604"/>
      <c r="D600" s="599"/>
      <c r="E600" s="40" t="s">
        <v>233</v>
      </c>
      <c r="F600" s="255">
        <f>F601</f>
        <v>10</v>
      </c>
      <c r="G600" s="255">
        <f t="shared" ref="G600:I600" si="254">G601</f>
        <v>0</v>
      </c>
      <c r="H600" s="255">
        <f t="shared" si="254"/>
        <v>0</v>
      </c>
      <c r="I600" s="255">
        <f t="shared" si="254"/>
        <v>10</v>
      </c>
      <c r="J600" s="333">
        <f>SUM(K600:M600)</f>
        <v>0</v>
      </c>
      <c r="K600" s="196"/>
      <c r="L600" s="196"/>
      <c r="M600" s="337">
        <f>M601</f>
        <v>0</v>
      </c>
      <c r="N600" s="364">
        <f t="shared" si="205"/>
        <v>0</v>
      </c>
      <c r="O600" s="200"/>
      <c r="P600" s="200"/>
      <c r="Q600" s="199">
        <f t="shared" si="243"/>
        <v>0</v>
      </c>
    </row>
    <row r="601" spans="1:17" x14ac:dyDescent="0.25">
      <c r="A601" s="602"/>
      <c r="B601" s="602"/>
      <c r="C601" s="604"/>
      <c r="D601" s="605"/>
      <c r="E601" s="135" t="s">
        <v>563</v>
      </c>
      <c r="F601" s="301">
        <f>SUM(G601:I601)</f>
        <v>10</v>
      </c>
      <c r="G601" s="301"/>
      <c r="H601" s="301"/>
      <c r="I601" s="301">
        <v>10</v>
      </c>
      <c r="J601" s="332">
        <f>SUM(K601:M601)</f>
        <v>0</v>
      </c>
      <c r="K601" s="178"/>
      <c r="L601" s="178"/>
      <c r="M601" s="336">
        <v>0</v>
      </c>
      <c r="N601" s="365">
        <f t="shared" si="205"/>
        <v>0</v>
      </c>
      <c r="O601" s="192"/>
      <c r="P601" s="192"/>
      <c r="Q601" s="186">
        <f t="shared" si="243"/>
        <v>0</v>
      </c>
    </row>
    <row r="602" spans="1:17" x14ac:dyDescent="0.25">
      <c r="A602" s="601" t="s">
        <v>582</v>
      </c>
      <c r="B602" s="601" t="s">
        <v>583</v>
      </c>
      <c r="C602" s="603" t="s">
        <v>581</v>
      </c>
      <c r="D602" s="134" t="s">
        <v>203</v>
      </c>
      <c r="E602" s="134"/>
      <c r="F602" s="301"/>
      <c r="G602" s="301"/>
      <c r="H602" s="301"/>
      <c r="I602" s="301"/>
      <c r="J602" s="332"/>
      <c r="K602" s="178"/>
      <c r="L602" s="178"/>
      <c r="M602" s="336"/>
      <c r="N602" s="365"/>
      <c r="O602" s="192"/>
      <c r="P602" s="192"/>
      <c r="Q602" s="186"/>
    </row>
    <row r="603" spans="1:17" x14ac:dyDescent="0.25">
      <c r="A603" s="602"/>
      <c r="B603" s="602"/>
      <c r="C603" s="604"/>
      <c r="D603" s="599"/>
      <c r="E603" s="40" t="s">
        <v>233</v>
      </c>
      <c r="F603" s="255">
        <f>F604</f>
        <v>20</v>
      </c>
      <c r="G603" s="255">
        <f t="shared" ref="G603:I603" si="255">G604</f>
        <v>0</v>
      </c>
      <c r="H603" s="255">
        <f t="shared" si="255"/>
        <v>0</v>
      </c>
      <c r="I603" s="255">
        <f t="shared" si="255"/>
        <v>20</v>
      </c>
      <c r="J603" s="333">
        <f>SUM(K603:M603)</f>
        <v>0</v>
      </c>
      <c r="K603" s="196"/>
      <c r="L603" s="196"/>
      <c r="M603" s="337">
        <f>M604</f>
        <v>0</v>
      </c>
      <c r="N603" s="364">
        <f t="shared" si="205"/>
        <v>0</v>
      </c>
      <c r="O603" s="200"/>
      <c r="P603" s="200"/>
      <c r="Q603" s="199">
        <f t="shared" si="243"/>
        <v>0</v>
      </c>
    </row>
    <row r="604" spans="1:17" x14ac:dyDescent="0.25">
      <c r="A604" s="602"/>
      <c r="B604" s="602"/>
      <c r="C604" s="604"/>
      <c r="D604" s="605"/>
      <c r="E604" s="135" t="s">
        <v>564</v>
      </c>
      <c r="F604" s="301">
        <f>SUM(G604:I604)</f>
        <v>20</v>
      </c>
      <c r="G604" s="301"/>
      <c r="H604" s="301"/>
      <c r="I604" s="301">
        <v>20</v>
      </c>
      <c r="J604" s="332">
        <f>SUM(K604:M604)</f>
        <v>0</v>
      </c>
      <c r="K604" s="178"/>
      <c r="L604" s="178"/>
      <c r="M604" s="336">
        <v>0</v>
      </c>
      <c r="N604" s="365">
        <f t="shared" si="205"/>
        <v>0</v>
      </c>
      <c r="O604" s="192"/>
      <c r="P604" s="192"/>
      <c r="Q604" s="186">
        <f t="shared" si="243"/>
        <v>0</v>
      </c>
    </row>
    <row r="605" spans="1:17" x14ac:dyDescent="0.25">
      <c r="A605" s="579" t="s">
        <v>584</v>
      </c>
      <c r="B605" s="579" t="s">
        <v>585</v>
      </c>
      <c r="C605" s="581" t="s">
        <v>190</v>
      </c>
      <c r="D605" s="134" t="s">
        <v>203</v>
      </c>
      <c r="E605" s="134"/>
      <c r="F605" s="301"/>
      <c r="G605" s="301"/>
      <c r="H605" s="301"/>
      <c r="I605" s="301"/>
      <c r="J605" s="332"/>
      <c r="K605" s="178"/>
      <c r="L605" s="178"/>
      <c r="M605" s="336"/>
      <c r="N605" s="365"/>
      <c r="O605" s="192"/>
      <c r="P605" s="192"/>
      <c r="Q605" s="186"/>
    </row>
    <row r="606" spans="1:17" x14ac:dyDescent="0.25">
      <c r="A606" s="598"/>
      <c r="B606" s="580"/>
      <c r="C606" s="582"/>
      <c r="D606" s="599" t="s">
        <v>586</v>
      </c>
      <c r="E606" s="40" t="s">
        <v>233</v>
      </c>
      <c r="F606" s="255">
        <f>SUM(G606:I606)</f>
        <v>178.14</v>
      </c>
      <c r="G606" s="255">
        <f t="shared" ref="G606:I606" si="256">G611+G615</f>
        <v>0</v>
      </c>
      <c r="H606" s="255">
        <f t="shared" si="256"/>
        <v>18.14</v>
      </c>
      <c r="I606" s="255">
        <f t="shared" si="256"/>
        <v>160</v>
      </c>
      <c r="J606" s="333">
        <f>SUM(K606:M606)</f>
        <v>15.94</v>
      </c>
      <c r="K606" s="196">
        <f>SUM(K607:K609)</f>
        <v>0</v>
      </c>
      <c r="L606" s="196">
        <f>SUM(L607:L609)</f>
        <v>0</v>
      </c>
      <c r="M606" s="337">
        <f>SUM(M607:M609)</f>
        <v>15.94</v>
      </c>
      <c r="N606" s="364">
        <f t="shared" si="205"/>
        <v>8.9480184124845632</v>
      </c>
      <c r="O606" s="199"/>
      <c r="P606" s="199">
        <v>0</v>
      </c>
      <c r="Q606" s="199">
        <f t="shared" ref="Q606" si="257">M606/I606*100</f>
        <v>9.9624999999999986</v>
      </c>
    </row>
    <row r="607" spans="1:17" x14ac:dyDescent="0.25">
      <c r="A607" s="598"/>
      <c r="B607" s="580"/>
      <c r="C607" s="582"/>
      <c r="D607" s="600"/>
      <c r="E607" s="135" t="s">
        <v>587</v>
      </c>
      <c r="F607" s="301">
        <f>SUM(G607:I607)</f>
        <v>18.14</v>
      </c>
      <c r="G607" s="301"/>
      <c r="H607" s="301">
        <f>H612</f>
        <v>18.14</v>
      </c>
      <c r="I607" s="301"/>
      <c r="J607" s="332">
        <f t="shared" ref="J607:J609" si="258">SUM(K607:M607)</f>
        <v>0</v>
      </c>
      <c r="K607" s="178"/>
      <c r="L607" s="178">
        <f>L612</f>
        <v>0</v>
      </c>
      <c r="M607" s="336"/>
      <c r="N607" s="363">
        <v>0</v>
      </c>
      <c r="O607" s="192"/>
      <c r="P607" s="187">
        <v>0</v>
      </c>
      <c r="Q607" s="187">
        <v>0</v>
      </c>
    </row>
    <row r="608" spans="1:17" x14ac:dyDescent="0.25">
      <c r="A608" s="598"/>
      <c r="B608" s="580"/>
      <c r="C608" s="582"/>
      <c r="D608" s="600"/>
      <c r="E608" s="135" t="s">
        <v>588</v>
      </c>
      <c r="F608" s="301">
        <f t="shared" ref="F608:F609" si="259">SUM(G608:I608)</f>
        <v>30</v>
      </c>
      <c r="G608" s="301">
        <f t="shared" ref="G608:H608" si="260">G613</f>
        <v>0</v>
      </c>
      <c r="H608" s="301">
        <f t="shared" si="260"/>
        <v>0</v>
      </c>
      <c r="I608" s="301">
        <f>I613</f>
        <v>30</v>
      </c>
      <c r="J608" s="332">
        <f t="shared" si="258"/>
        <v>0</v>
      </c>
      <c r="K608" s="178"/>
      <c r="L608" s="178"/>
      <c r="M608" s="336">
        <f>M613</f>
        <v>0</v>
      </c>
      <c r="N608" s="363">
        <f t="shared" si="205"/>
        <v>0</v>
      </c>
      <c r="O608" s="192"/>
      <c r="P608" s="187"/>
      <c r="Q608" s="187">
        <f t="shared" si="243"/>
        <v>0</v>
      </c>
    </row>
    <row r="609" spans="1:17" x14ac:dyDescent="0.25">
      <c r="A609" s="598"/>
      <c r="B609" s="580"/>
      <c r="C609" s="592"/>
      <c r="D609" s="605"/>
      <c r="E609" s="135" t="s">
        <v>589</v>
      </c>
      <c r="F609" s="301">
        <f t="shared" si="259"/>
        <v>130</v>
      </c>
      <c r="G609" s="301">
        <v>0</v>
      </c>
      <c r="H609" s="301">
        <v>0</v>
      </c>
      <c r="I609" s="301">
        <f>I616</f>
        <v>130</v>
      </c>
      <c r="J609" s="332">
        <f t="shared" si="258"/>
        <v>15.94</v>
      </c>
      <c r="K609" s="178"/>
      <c r="L609" s="178"/>
      <c r="M609" s="336">
        <f>M616</f>
        <v>15.94</v>
      </c>
      <c r="N609" s="363">
        <v>0</v>
      </c>
      <c r="O609" s="192"/>
      <c r="P609" s="187"/>
      <c r="Q609" s="187">
        <v>0</v>
      </c>
    </row>
    <row r="610" spans="1:17" x14ac:dyDescent="0.25">
      <c r="A610" s="601" t="s">
        <v>340</v>
      </c>
      <c r="B610" s="601" t="s">
        <v>590</v>
      </c>
      <c r="C610" s="603" t="s">
        <v>591</v>
      </c>
      <c r="D610" s="134" t="s">
        <v>203</v>
      </c>
      <c r="E610" s="134"/>
      <c r="F610" s="301"/>
      <c r="G610" s="301"/>
      <c r="H610" s="301"/>
      <c r="I610" s="301"/>
      <c r="J610" s="332"/>
      <c r="K610" s="178"/>
      <c r="L610" s="178"/>
      <c r="M610" s="336"/>
      <c r="N610" s="363"/>
      <c r="O610" s="192"/>
      <c r="P610" s="187"/>
      <c r="Q610" s="187"/>
    </row>
    <row r="611" spans="1:17" x14ac:dyDescent="0.25">
      <c r="A611" s="602"/>
      <c r="B611" s="602"/>
      <c r="C611" s="604"/>
      <c r="D611" s="599" t="s">
        <v>586</v>
      </c>
      <c r="E611" s="40" t="s">
        <v>233</v>
      </c>
      <c r="F611" s="255">
        <f>SUM(G611:I611)</f>
        <v>48.14</v>
      </c>
      <c r="G611" s="255">
        <f>G612+G613</f>
        <v>0</v>
      </c>
      <c r="H611" s="255">
        <f t="shared" ref="H611" si="261">H612+H613</f>
        <v>18.14</v>
      </c>
      <c r="I611" s="255">
        <f>I612+I613</f>
        <v>30</v>
      </c>
      <c r="J611" s="333">
        <f>SUM(K611:M611)</f>
        <v>0</v>
      </c>
      <c r="K611" s="196"/>
      <c r="L611" s="196">
        <f>SUM(L612:L613)</f>
        <v>0</v>
      </c>
      <c r="M611" s="337">
        <f>SUM(M612:M613)</f>
        <v>0</v>
      </c>
      <c r="N611" s="364">
        <f t="shared" ref="N611:N626" si="262">J611/F611*100</f>
        <v>0</v>
      </c>
      <c r="O611" s="200"/>
      <c r="P611" s="199">
        <v>0</v>
      </c>
      <c r="Q611" s="199">
        <f t="shared" si="243"/>
        <v>0</v>
      </c>
    </row>
    <row r="612" spans="1:17" x14ac:dyDescent="0.25">
      <c r="A612" s="602"/>
      <c r="B612" s="602"/>
      <c r="C612" s="604"/>
      <c r="D612" s="600"/>
      <c r="E612" s="135" t="s">
        <v>587</v>
      </c>
      <c r="F612" s="301">
        <f t="shared" ref="F612:F613" si="263">SUM(G612:I612)</f>
        <v>18.14</v>
      </c>
      <c r="G612" s="301"/>
      <c r="H612" s="301">
        <v>18.14</v>
      </c>
      <c r="I612" s="301"/>
      <c r="J612" s="332">
        <f t="shared" ref="J612:J613" si="264">SUM(K612:M612)</f>
        <v>0</v>
      </c>
      <c r="K612" s="178"/>
      <c r="L612" s="178">
        <v>0</v>
      </c>
      <c r="M612" s="336"/>
      <c r="N612" s="363">
        <v>0</v>
      </c>
      <c r="O612" s="192"/>
      <c r="P612" s="187">
        <v>0</v>
      </c>
      <c r="Q612" s="187"/>
    </row>
    <row r="613" spans="1:17" x14ac:dyDescent="0.25">
      <c r="A613" s="602"/>
      <c r="B613" s="602"/>
      <c r="C613" s="604"/>
      <c r="D613" s="605"/>
      <c r="E613" s="135" t="s">
        <v>588</v>
      </c>
      <c r="F613" s="301">
        <f t="shared" si="263"/>
        <v>30</v>
      </c>
      <c r="G613" s="301"/>
      <c r="H613" s="301">
        <v>0</v>
      </c>
      <c r="I613" s="301">
        <v>30</v>
      </c>
      <c r="J613" s="332">
        <f t="shared" si="264"/>
        <v>0</v>
      </c>
      <c r="K613" s="178"/>
      <c r="L613" s="178"/>
      <c r="M613" s="336">
        <v>0</v>
      </c>
      <c r="N613" s="363">
        <f t="shared" si="262"/>
        <v>0</v>
      </c>
      <c r="O613" s="192"/>
      <c r="P613" s="187"/>
      <c r="Q613" s="187">
        <f t="shared" si="243"/>
        <v>0</v>
      </c>
    </row>
    <row r="614" spans="1:17" x14ac:dyDescent="0.25">
      <c r="A614" s="601" t="s">
        <v>343</v>
      </c>
      <c r="B614" s="601" t="s">
        <v>592</v>
      </c>
      <c r="C614" s="603" t="s">
        <v>591</v>
      </c>
      <c r="D614" s="134" t="s">
        <v>203</v>
      </c>
      <c r="E614" s="134"/>
      <c r="F614" s="301"/>
      <c r="G614" s="301"/>
      <c r="H614" s="301"/>
      <c r="I614" s="301"/>
      <c r="J614" s="332"/>
      <c r="K614" s="178"/>
      <c r="L614" s="178"/>
      <c r="M614" s="336"/>
      <c r="N614" s="363"/>
      <c r="O614" s="192"/>
      <c r="P614" s="187"/>
      <c r="Q614" s="187"/>
    </row>
    <row r="615" spans="1:17" x14ac:dyDescent="0.25">
      <c r="A615" s="602"/>
      <c r="B615" s="602"/>
      <c r="C615" s="604"/>
      <c r="D615" s="599" t="s">
        <v>586</v>
      </c>
      <c r="E615" s="38" t="s">
        <v>233</v>
      </c>
      <c r="F615" s="302">
        <f>SUM(G615:I615)</f>
        <v>130</v>
      </c>
      <c r="G615" s="302">
        <f t="shared" ref="G615:H615" si="265">G616</f>
        <v>0</v>
      </c>
      <c r="H615" s="302">
        <f t="shared" si="265"/>
        <v>0</v>
      </c>
      <c r="I615" s="302">
        <f>I616</f>
        <v>130</v>
      </c>
      <c r="J615" s="335">
        <f>SUM(K615:M615)</f>
        <v>15.94</v>
      </c>
      <c r="K615" s="194"/>
      <c r="L615" s="194"/>
      <c r="M615" s="339">
        <f>M616</f>
        <v>15.94</v>
      </c>
      <c r="N615" s="366">
        <v>0</v>
      </c>
      <c r="O615" s="198"/>
      <c r="P615" s="197"/>
      <c r="Q615" s="197">
        <v>0</v>
      </c>
    </row>
    <row r="616" spans="1:17" ht="29.25" customHeight="1" x14ac:dyDescent="0.25">
      <c r="A616" s="602"/>
      <c r="B616" s="602"/>
      <c r="C616" s="604"/>
      <c r="D616" s="605"/>
      <c r="E616" s="135" t="s">
        <v>589</v>
      </c>
      <c r="F616" s="301">
        <f>SUM(G616:I616)</f>
        <v>130</v>
      </c>
      <c r="G616" s="301">
        <v>0</v>
      </c>
      <c r="H616" s="301">
        <v>0</v>
      </c>
      <c r="I616" s="301">
        <v>130</v>
      </c>
      <c r="J616" s="332">
        <f>SUM(K616:M616)</f>
        <v>15.94</v>
      </c>
      <c r="K616" s="178"/>
      <c r="L616" s="178"/>
      <c r="M616" s="336">
        <v>15.94</v>
      </c>
      <c r="N616" s="363">
        <v>0</v>
      </c>
      <c r="O616" s="192"/>
      <c r="P616" s="187"/>
      <c r="Q616" s="187">
        <v>0</v>
      </c>
    </row>
    <row r="617" spans="1:17" x14ac:dyDescent="0.25">
      <c r="A617" s="579" t="s">
        <v>593</v>
      </c>
      <c r="B617" s="579" t="s">
        <v>594</v>
      </c>
      <c r="C617" s="581" t="s">
        <v>190</v>
      </c>
      <c r="D617" s="133" t="s">
        <v>203</v>
      </c>
      <c r="E617" s="134"/>
      <c r="F617" s="301"/>
      <c r="G617" s="301"/>
      <c r="H617" s="301"/>
      <c r="I617" s="301"/>
      <c r="J617" s="332"/>
      <c r="K617" s="178"/>
      <c r="L617" s="178"/>
      <c r="M617" s="336"/>
      <c r="N617" s="365"/>
      <c r="O617" s="192"/>
      <c r="P617" s="186"/>
      <c r="Q617" s="186"/>
    </row>
    <row r="618" spans="1:17" x14ac:dyDescent="0.25">
      <c r="A618" s="598"/>
      <c r="B618" s="580"/>
      <c r="C618" s="582"/>
      <c r="D618" s="599" t="s">
        <v>543</v>
      </c>
      <c r="E618" s="40" t="s">
        <v>233</v>
      </c>
      <c r="F618" s="255">
        <f>SUM(G618:I618)</f>
        <v>5849.8</v>
      </c>
      <c r="G618" s="255">
        <f t="shared" ref="G618:I618" si="266">G623</f>
        <v>0</v>
      </c>
      <c r="H618" s="255">
        <f t="shared" si="266"/>
        <v>241.8</v>
      </c>
      <c r="I618" s="255">
        <f t="shared" si="266"/>
        <v>5608</v>
      </c>
      <c r="J618" s="333">
        <f>SUM(K618:M618)</f>
        <v>1729.4</v>
      </c>
      <c r="K618" s="196"/>
      <c r="L618" s="196"/>
      <c r="M618" s="337">
        <f>M621</f>
        <v>1729.4</v>
      </c>
      <c r="N618" s="364">
        <f t="shared" si="262"/>
        <v>29.563403877055627</v>
      </c>
      <c r="O618" s="198"/>
      <c r="P618" s="199"/>
      <c r="Q618" s="199">
        <f t="shared" si="243"/>
        <v>30.838088445078458</v>
      </c>
    </row>
    <row r="619" spans="1:17" x14ac:dyDescent="0.25">
      <c r="A619" s="598"/>
      <c r="B619" s="580"/>
      <c r="C619" s="582"/>
      <c r="D619" s="600"/>
      <c r="E619" s="135" t="s">
        <v>595</v>
      </c>
      <c r="F619" s="301">
        <f t="shared" ref="F619:F621" si="267">SUM(G619:I619)</f>
        <v>42.48</v>
      </c>
      <c r="G619" s="301"/>
      <c r="H619" s="301"/>
      <c r="I619" s="301">
        <f>I624</f>
        <v>42.48</v>
      </c>
      <c r="J619" s="332">
        <f t="shared" ref="J619:J621" si="268">SUM(K619:M619)</f>
        <v>0</v>
      </c>
      <c r="K619" s="179"/>
      <c r="L619" s="179"/>
      <c r="M619" s="338"/>
      <c r="N619" s="365"/>
      <c r="O619" s="192"/>
      <c r="P619" s="186"/>
      <c r="Q619" s="186"/>
    </row>
    <row r="620" spans="1:17" x14ac:dyDescent="0.25">
      <c r="A620" s="598"/>
      <c r="B620" s="580"/>
      <c r="C620" s="582"/>
      <c r="D620" s="600"/>
      <c r="E620" s="135" t="s">
        <v>596</v>
      </c>
      <c r="F620" s="301">
        <f t="shared" si="267"/>
        <v>241.8</v>
      </c>
      <c r="G620" s="301"/>
      <c r="H620" s="301">
        <f>H625</f>
        <v>241.8</v>
      </c>
      <c r="I620" s="301"/>
      <c r="J620" s="332"/>
      <c r="K620" s="179"/>
      <c r="L620" s="179"/>
      <c r="M620" s="338"/>
      <c r="N620" s="365"/>
      <c r="O620" s="192"/>
      <c r="P620" s="186"/>
      <c r="Q620" s="186"/>
    </row>
    <row r="621" spans="1:17" x14ac:dyDescent="0.25">
      <c r="A621" s="598"/>
      <c r="B621" s="580"/>
      <c r="C621" s="582"/>
      <c r="D621" s="605"/>
      <c r="E621" s="135" t="s">
        <v>595</v>
      </c>
      <c r="F621" s="301">
        <f t="shared" si="267"/>
        <v>5565.52</v>
      </c>
      <c r="G621" s="301"/>
      <c r="H621" s="301"/>
      <c r="I621" s="301">
        <f>I626</f>
        <v>5565.52</v>
      </c>
      <c r="J621" s="332">
        <f t="shared" si="268"/>
        <v>1729.4</v>
      </c>
      <c r="K621" s="179"/>
      <c r="L621" s="179"/>
      <c r="M621" s="338">
        <f>M626</f>
        <v>1729.4</v>
      </c>
      <c r="N621" s="363">
        <f t="shared" si="262"/>
        <v>31.073466630251978</v>
      </c>
      <c r="O621" s="192"/>
      <c r="P621" s="192"/>
      <c r="Q621" s="187">
        <f t="shared" si="243"/>
        <v>31.073466630251978</v>
      </c>
    </row>
    <row r="622" spans="1:17" x14ac:dyDescent="0.25">
      <c r="A622" s="609" t="s">
        <v>369</v>
      </c>
      <c r="B622" s="609" t="s">
        <v>597</v>
      </c>
      <c r="C622" s="611" t="s">
        <v>597</v>
      </c>
      <c r="D622" s="134" t="s">
        <v>203</v>
      </c>
      <c r="E622" s="134"/>
      <c r="F622" s="301"/>
      <c r="G622" s="301"/>
      <c r="H622" s="301"/>
      <c r="I622" s="301"/>
      <c r="J622" s="332"/>
      <c r="K622" s="178"/>
      <c r="L622" s="178"/>
      <c r="M622" s="336"/>
      <c r="N622" s="365"/>
      <c r="O622" s="192"/>
      <c r="P622" s="192"/>
      <c r="Q622" s="186"/>
    </row>
    <row r="623" spans="1:17" x14ac:dyDescent="0.25">
      <c r="A623" s="610"/>
      <c r="B623" s="610"/>
      <c r="C623" s="612"/>
      <c r="D623" s="613" t="s">
        <v>543</v>
      </c>
      <c r="E623" s="38" t="s">
        <v>233</v>
      </c>
      <c r="F623" s="302">
        <f>SUM(G623:I623)</f>
        <v>5849.8</v>
      </c>
      <c r="G623" s="302">
        <f>SUM(G624:G626)</f>
        <v>0</v>
      </c>
      <c r="H623" s="302">
        <f t="shared" ref="H623:I623" si="269">SUM(H624:H626)</f>
        <v>241.8</v>
      </c>
      <c r="I623" s="302">
        <f t="shared" si="269"/>
        <v>5608</v>
      </c>
      <c r="J623" s="335">
        <f>SUM(K623:M623)</f>
        <v>1729.4</v>
      </c>
      <c r="K623" s="194"/>
      <c r="L623" s="194"/>
      <c r="M623" s="339">
        <f>M626</f>
        <v>1729.4</v>
      </c>
      <c r="N623" s="364">
        <f t="shared" si="262"/>
        <v>29.563403877055627</v>
      </c>
      <c r="O623" s="198"/>
      <c r="P623" s="198"/>
      <c r="Q623" s="199">
        <f t="shared" si="243"/>
        <v>30.838088445078458</v>
      </c>
    </row>
    <row r="624" spans="1:17" x14ac:dyDescent="0.25">
      <c r="A624" s="610"/>
      <c r="B624" s="610"/>
      <c r="C624" s="612"/>
      <c r="D624" s="613"/>
      <c r="E624" s="135" t="s">
        <v>595</v>
      </c>
      <c r="F624" s="301">
        <f>SUM(G624:I624)</f>
        <v>42.48</v>
      </c>
      <c r="G624" s="301"/>
      <c r="H624" s="301"/>
      <c r="I624" s="301">
        <v>42.48</v>
      </c>
      <c r="J624" s="332">
        <f>SUM(K624:M624)</f>
        <v>0</v>
      </c>
      <c r="K624" s="178"/>
      <c r="L624" s="178"/>
      <c r="M624" s="336"/>
      <c r="N624" s="365"/>
      <c r="O624" s="192"/>
      <c r="P624" s="192"/>
      <c r="Q624" s="186"/>
    </row>
    <row r="625" spans="1:17" x14ac:dyDescent="0.25">
      <c r="A625" s="610"/>
      <c r="B625" s="610"/>
      <c r="C625" s="612"/>
      <c r="D625" s="613"/>
      <c r="E625" s="135" t="s">
        <v>596</v>
      </c>
      <c r="F625" s="301">
        <f t="shared" ref="F625:F626" si="270">SUM(G625:I625)</f>
        <v>241.8</v>
      </c>
      <c r="G625" s="301"/>
      <c r="H625" s="301">
        <v>241.8</v>
      </c>
      <c r="I625" s="301"/>
      <c r="J625" s="332"/>
      <c r="K625" s="178"/>
      <c r="L625" s="178"/>
      <c r="M625" s="336"/>
      <c r="N625" s="365"/>
      <c r="O625" s="192"/>
      <c r="P625" s="192"/>
      <c r="Q625" s="186"/>
    </row>
    <row r="626" spans="1:17" x14ac:dyDescent="0.25">
      <c r="A626" s="610"/>
      <c r="B626" s="610"/>
      <c r="C626" s="612"/>
      <c r="D626" s="614"/>
      <c r="E626" s="135" t="s">
        <v>598</v>
      </c>
      <c r="F626" s="301">
        <f t="shared" si="270"/>
        <v>5565.52</v>
      </c>
      <c r="G626" s="301"/>
      <c r="H626" s="301"/>
      <c r="I626" s="301">
        <v>5565.52</v>
      </c>
      <c r="J626" s="332">
        <f>SUM(K626:M626)</f>
        <v>1729.4</v>
      </c>
      <c r="K626" s="178"/>
      <c r="L626" s="178"/>
      <c r="M626" s="336">
        <v>1729.4</v>
      </c>
      <c r="N626" s="363">
        <f t="shared" si="262"/>
        <v>31.073466630251978</v>
      </c>
      <c r="O626" s="192"/>
      <c r="P626" s="192"/>
      <c r="Q626" s="187">
        <f t="shared" si="243"/>
        <v>31.073466630251978</v>
      </c>
    </row>
    <row r="627" spans="1:17" x14ac:dyDescent="0.25">
      <c r="A627" s="434" t="s">
        <v>19</v>
      </c>
      <c r="B627" s="434" t="s">
        <v>599</v>
      </c>
      <c r="C627" s="439" t="s">
        <v>190</v>
      </c>
      <c r="D627" s="47" t="s">
        <v>203</v>
      </c>
      <c r="E627" s="47"/>
      <c r="F627" s="213">
        <f t="shared" ref="F627:M627" si="271">F628</f>
        <v>149595.90000000002</v>
      </c>
      <c r="G627" s="213">
        <f t="shared" si="271"/>
        <v>0</v>
      </c>
      <c r="H627" s="213">
        <f t="shared" si="271"/>
        <v>16261.1</v>
      </c>
      <c r="I627" s="213">
        <f t="shared" si="271"/>
        <v>133334.79999999999</v>
      </c>
      <c r="J627" s="213">
        <f t="shared" si="271"/>
        <v>90427.89999999998</v>
      </c>
      <c r="K627" s="213">
        <f t="shared" si="271"/>
        <v>0</v>
      </c>
      <c r="L627" s="213">
        <f t="shared" si="271"/>
        <v>7751.3</v>
      </c>
      <c r="M627" s="213">
        <f t="shared" si="271"/>
        <v>82676.599999999991</v>
      </c>
      <c r="N627" s="217">
        <f>J627/F627*100</f>
        <v>60.448113885474108</v>
      </c>
      <c r="O627" s="215">
        <v>0</v>
      </c>
      <c r="P627" s="215">
        <f>L627/H627*100</f>
        <v>47.667746954388079</v>
      </c>
      <c r="Q627" s="216">
        <f>M627/I627*100</f>
        <v>62.006767925552822</v>
      </c>
    </row>
    <row r="628" spans="1:17" ht="37.5" customHeight="1" x14ac:dyDescent="0.25">
      <c r="A628" s="435"/>
      <c r="B628" s="435"/>
      <c r="C628" s="440"/>
      <c r="D628" s="48" t="s">
        <v>547</v>
      </c>
      <c r="E628" s="47" t="s">
        <v>204</v>
      </c>
      <c r="F628" s="213">
        <f t="shared" ref="F628:M628" si="272">F630+F786+F864</f>
        <v>149595.90000000002</v>
      </c>
      <c r="G628" s="213">
        <f t="shared" si="272"/>
        <v>0</v>
      </c>
      <c r="H628" s="213">
        <f t="shared" si="272"/>
        <v>16261.1</v>
      </c>
      <c r="I628" s="213">
        <f t="shared" si="272"/>
        <v>133334.79999999999</v>
      </c>
      <c r="J628" s="213">
        <f t="shared" si="272"/>
        <v>90427.89999999998</v>
      </c>
      <c r="K628" s="213">
        <f t="shared" si="272"/>
        <v>0</v>
      </c>
      <c r="L628" s="213">
        <f t="shared" si="272"/>
        <v>7751.3</v>
      </c>
      <c r="M628" s="213">
        <f t="shared" si="272"/>
        <v>82676.599999999991</v>
      </c>
      <c r="N628" s="217">
        <f>J628/F628*100</f>
        <v>60.448113885474108</v>
      </c>
      <c r="O628" s="215">
        <v>0</v>
      </c>
      <c r="P628" s="215">
        <f t="shared" ref="P628:Q631" si="273">L628/H628*100</f>
        <v>47.667746954388079</v>
      </c>
      <c r="Q628" s="216">
        <f t="shared" si="273"/>
        <v>62.006767925552822</v>
      </c>
    </row>
    <row r="629" spans="1:17" x14ac:dyDescent="0.25">
      <c r="A629" s="434" t="s">
        <v>169</v>
      </c>
      <c r="B629" s="429" t="s">
        <v>600</v>
      </c>
      <c r="C629" s="431" t="s">
        <v>601</v>
      </c>
      <c r="D629" s="65" t="s">
        <v>203</v>
      </c>
      <c r="E629" s="65"/>
      <c r="F629" s="213">
        <f>F630</f>
        <v>31029.7</v>
      </c>
      <c r="G629" s="213">
        <f t="shared" ref="G629:I630" si="274">G630</f>
        <v>0</v>
      </c>
      <c r="H629" s="213">
        <f t="shared" si="274"/>
        <v>0</v>
      </c>
      <c r="I629" s="213">
        <f t="shared" si="274"/>
        <v>31029.7</v>
      </c>
      <c r="J629" s="213">
        <f>J630</f>
        <v>11166</v>
      </c>
      <c r="K629" s="89">
        <f t="shared" ref="K629:M629" si="275">K630</f>
        <v>0</v>
      </c>
      <c r="L629" s="89">
        <f t="shared" si="275"/>
        <v>0</v>
      </c>
      <c r="M629" s="213">
        <f t="shared" si="275"/>
        <v>11166</v>
      </c>
      <c r="N629" s="217">
        <f>J629/F629*100</f>
        <v>35.984879003019685</v>
      </c>
      <c r="O629" s="215">
        <v>0</v>
      </c>
      <c r="P629" s="215">
        <v>0</v>
      </c>
      <c r="Q629" s="216">
        <f t="shared" si="273"/>
        <v>35.984879003019685</v>
      </c>
    </row>
    <row r="630" spans="1:17" x14ac:dyDescent="0.25">
      <c r="A630" s="435"/>
      <c r="B630" s="430"/>
      <c r="C630" s="432"/>
      <c r="D630" s="436" t="s">
        <v>547</v>
      </c>
      <c r="E630" s="77" t="s">
        <v>233</v>
      </c>
      <c r="F630" s="235">
        <f>G630+H630+I630</f>
        <v>31029.7</v>
      </c>
      <c r="G630" s="235">
        <f t="shared" si="274"/>
        <v>0</v>
      </c>
      <c r="H630" s="235">
        <f t="shared" si="274"/>
        <v>0</v>
      </c>
      <c r="I630" s="235">
        <f>I631+I632+I633+I634</f>
        <v>31029.7</v>
      </c>
      <c r="J630" s="235">
        <f>J632+J633+J634+J631</f>
        <v>11166</v>
      </c>
      <c r="K630" s="229">
        <f t="shared" ref="K630:M630" si="276">K632+K633+K634+K631</f>
        <v>0</v>
      </c>
      <c r="L630" s="229">
        <f t="shared" si="276"/>
        <v>0</v>
      </c>
      <c r="M630" s="235">
        <f t="shared" si="276"/>
        <v>11166</v>
      </c>
      <c r="N630" s="370">
        <f t="shared" ref="N630:N631" si="277">J630/F630*100</f>
        <v>35.984879003019685</v>
      </c>
      <c r="O630" s="233">
        <v>0</v>
      </c>
      <c r="P630" s="233">
        <v>0</v>
      </c>
      <c r="Q630" s="234">
        <f t="shared" si="273"/>
        <v>35.984879003019685</v>
      </c>
    </row>
    <row r="631" spans="1:17" x14ac:dyDescent="0.25">
      <c r="A631" s="435"/>
      <c r="B631" s="430"/>
      <c r="C631" s="432"/>
      <c r="D631" s="437"/>
      <c r="E631" s="57" t="s">
        <v>602</v>
      </c>
      <c r="F631" s="213">
        <f>F712</f>
        <v>16376.9</v>
      </c>
      <c r="G631" s="213">
        <f>G721</f>
        <v>0</v>
      </c>
      <c r="H631" s="213">
        <f>H721</f>
        <v>0</v>
      </c>
      <c r="I631" s="213">
        <f>I712</f>
        <v>16376.9</v>
      </c>
      <c r="J631" s="213">
        <f>K631+L631+M631</f>
        <v>11166</v>
      </c>
      <c r="K631" s="89">
        <f t="shared" ref="K631:M631" si="278">K712</f>
        <v>0</v>
      </c>
      <c r="L631" s="89">
        <f t="shared" si="278"/>
        <v>0</v>
      </c>
      <c r="M631" s="213">
        <f t="shared" si="278"/>
        <v>11166</v>
      </c>
      <c r="N631" s="217">
        <f t="shared" si="277"/>
        <v>68.181401852609469</v>
      </c>
      <c r="O631" s="215">
        <v>0</v>
      </c>
      <c r="P631" s="215">
        <v>0</v>
      </c>
      <c r="Q631" s="216">
        <f t="shared" si="273"/>
        <v>68.181401852609469</v>
      </c>
    </row>
    <row r="632" spans="1:17" x14ac:dyDescent="0.25">
      <c r="A632" s="435"/>
      <c r="B632" s="430"/>
      <c r="C632" s="432"/>
      <c r="D632" s="438"/>
      <c r="E632" s="57" t="s">
        <v>603</v>
      </c>
      <c r="F632" s="213">
        <f>G632+H632+I632</f>
        <v>75</v>
      </c>
      <c r="G632" s="213">
        <f t="shared" ref="G632:H634" si="279">G713</f>
        <v>0</v>
      </c>
      <c r="H632" s="213">
        <f t="shared" si="279"/>
        <v>0</v>
      </c>
      <c r="I632" s="213">
        <f>I713</f>
        <v>75</v>
      </c>
      <c r="J632" s="213">
        <f t="shared" ref="J632:J634" si="280">K632+L632+M632</f>
        <v>0</v>
      </c>
      <c r="K632" s="221">
        <v>0</v>
      </c>
      <c r="L632" s="221">
        <v>0</v>
      </c>
      <c r="M632" s="371">
        <v>0</v>
      </c>
      <c r="N632" s="371">
        <v>0</v>
      </c>
      <c r="O632" s="221">
        <v>0</v>
      </c>
      <c r="P632" s="221">
        <v>0</v>
      </c>
      <c r="Q632" s="223">
        <v>0</v>
      </c>
    </row>
    <row r="633" spans="1:17" x14ac:dyDescent="0.25">
      <c r="A633" s="435"/>
      <c r="B633" s="430"/>
      <c r="C633" s="432"/>
      <c r="D633" s="438"/>
      <c r="E633" s="57" t="s">
        <v>604</v>
      </c>
      <c r="F633" s="213">
        <f t="shared" ref="F633:F634" si="281">G633+H633+I633</f>
        <v>300</v>
      </c>
      <c r="G633" s="213">
        <f t="shared" si="279"/>
        <v>0</v>
      </c>
      <c r="H633" s="213">
        <f t="shared" si="279"/>
        <v>0</v>
      </c>
      <c r="I633" s="213">
        <f>I714</f>
        <v>300</v>
      </c>
      <c r="J633" s="213">
        <f t="shared" si="280"/>
        <v>0</v>
      </c>
      <c r="K633" s="221">
        <v>0</v>
      </c>
      <c r="L633" s="221">
        <v>0</v>
      </c>
      <c r="M633" s="371">
        <v>0</v>
      </c>
      <c r="N633" s="371">
        <v>0</v>
      </c>
      <c r="O633" s="221">
        <v>0</v>
      </c>
      <c r="P633" s="221">
        <v>0</v>
      </c>
      <c r="Q633" s="223">
        <v>0</v>
      </c>
    </row>
    <row r="634" spans="1:17" x14ac:dyDescent="0.25">
      <c r="A634" s="446"/>
      <c r="B634" s="441"/>
      <c r="C634" s="442"/>
      <c r="D634" s="447"/>
      <c r="E634" s="57" t="s">
        <v>605</v>
      </c>
      <c r="F634" s="213">
        <f t="shared" si="281"/>
        <v>14277.8</v>
      </c>
      <c r="G634" s="317">
        <f t="shared" si="279"/>
        <v>0</v>
      </c>
      <c r="H634" s="317">
        <f t="shared" si="279"/>
        <v>0</v>
      </c>
      <c r="I634" s="213">
        <f>I715</f>
        <v>14277.8</v>
      </c>
      <c r="J634" s="213">
        <f t="shared" si="280"/>
        <v>0</v>
      </c>
      <c r="K634" s="221">
        <v>0</v>
      </c>
      <c r="L634" s="221">
        <v>0</v>
      </c>
      <c r="M634" s="371">
        <v>0</v>
      </c>
      <c r="N634" s="371">
        <v>0</v>
      </c>
      <c r="O634" s="221">
        <v>0</v>
      </c>
      <c r="P634" s="221">
        <v>0</v>
      </c>
      <c r="Q634" s="223">
        <v>0</v>
      </c>
    </row>
    <row r="635" spans="1:17" x14ac:dyDescent="0.25">
      <c r="A635" s="429" t="s">
        <v>235</v>
      </c>
      <c r="B635" s="429" t="s">
        <v>606</v>
      </c>
      <c r="C635" s="431" t="s">
        <v>607</v>
      </c>
      <c r="D635" s="64" t="s">
        <v>203</v>
      </c>
      <c r="E635" s="64"/>
      <c r="F635" s="213">
        <v>0</v>
      </c>
      <c r="G635" s="213">
        <v>0</v>
      </c>
      <c r="H635" s="213">
        <v>0</v>
      </c>
      <c r="I635" s="213">
        <v>0</v>
      </c>
      <c r="J635" s="213">
        <v>0</v>
      </c>
      <c r="K635" s="89">
        <v>0</v>
      </c>
      <c r="L635" s="89">
        <v>0</v>
      </c>
      <c r="M635" s="213">
        <v>0</v>
      </c>
      <c r="N635" s="213">
        <v>0</v>
      </c>
      <c r="O635" s="89">
        <v>0</v>
      </c>
      <c r="P635" s="89">
        <v>0</v>
      </c>
      <c r="Q635" s="212">
        <v>0</v>
      </c>
    </row>
    <row r="636" spans="1:17" x14ac:dyDescent="0.25">
      <c r="A636" s="430"/>
      <c r="B636" s="430"/>
      <c r="C636" s="432"/>
      <c r="D636" s="412" t="s">
        <v>547</v>
      </c>
      <c r="E636" s="80" t="s">
        <v>233</v>
      </c>
      <c r="F636" s="235">
        <v>0</v>
      </c>
      <c r="G636" s="235">
        <v>0</v>
      </c>
      <c r="H636" s="235">
        <v>0</v>
      </c>
      <c r="I636" s="235">
        <v>0</v>
      </c>
      <c r="J636" s="235">
        <v>0</v>
      </c>
      <c r="K636" s="229">
        <v>0</v>
      </c>
      <c r="L636" s="229">
        <v>0</v>
      </c>
      <c r="M636" s="235">
        <v>0</v>
      </c>
      <c r="N636" s="235">
        <v>0</v>
      </c>
      <c r="O636" s="229">
        <v>0</v>
      </c>
      <c r="P636" s="229">
        <v>0</v>
      </c>
      <c r="Q636" s="230">
        <v>0</v>
      </c>
    </row>
    <row r="637" spans="1:17" ht="35.25" customHeight="1" x14ac:dyDescent="0.25">
      <c r="A637" s="430"/>
      <c r="B637" s="430"/>
      <c r="C637" s="432"/>
      <c r="D637" s="433"/>
      <c r="E637" s="64" t="s">
        <v>234</v>
      </c>
      <c r="F637" s="213">
        <v>0</v>
      </c>
      <c r="G637" s="213">
        <v>0</v>
      </c>
      <c r="H637" s="213">
        <v>0</v>
      </c>
      <c r="I637" s="213">
        <v>0</v>
      </c>
      <c r="J637" s="213">
        <v>0</v>
      </c>
      <c r="K637" s="89">
        <v>0</v>
      </c>
      <c r="L637" s="89">
        <v>0</v>
      </c>
      <c r="M637" s="213">
        <v>0</v>
      </c>
      <c r="N637" s="213">
        <v>0</v>
      </c>
      <c r="O637" s="89">
        <v>0</v>
      </c>
      <c r="P637" s="89">
        <v>0</v>
      </c>
      <c r="Q637" s="212">
        <v>0</v>
      </c>
    </row>
    <row r="638" spans="1:17" x14ac:dyDescent="0.25">
      <c r="A638" s="429" t="s">
        <v>608</v>
      </c>
      <c r="B638" s="429" t="s">
        <v>609</v>
      </c>
      <c r="C638" s="431" t="s">
        <v>607</v>
      </c>
      <c r="D638" s="64" t="s">
        <v>203</v>
      </c>
      <c r="E638" s="64"/>
      <c r="F638" s="213">
        <v>0</v>
      </c>
      <c r="G638" s="213">
        <v>0</v>
      </c>
      <c r="H638" s="213">
        <v>0</v>
      </c>
      <c r="I638" s="213">
        <v>0</v>
      </c>
      <c r="J638" s="213">
        <v>0</v>
      </c>
      <c r="K638" s="89">
        <v>0</v>
      </c>
      <c r="L638" s="89">
        <v>0</v>
      </c>
      <c r="M638" s="213">
        <v>0</v>
      </c>
      <c r="N638" s="213">
        <v>0</v>
      </c>
      <c r="O638" s="89">
        <v>0</v>
      </c>
      <c r="P638" s="89">
        <v>0</v>
      </c>
      <c r="Q638" s="212">
        <v>0</v>
      </c>
    </row>
    <row r="639" spans="1:17" x14ac:dyDescent="0.25">
      <c r="A639" s="430"/>
      <c r="B639" s="430"/>
      <c r="C639" s="432"/>
      <c r="D639" s="412" t="s">
        <v>547</v>
      </c>
      <c r="E639" s="80" t="s">
        <v>233</v>
      </c>
      <c r="F639" s="235">
        <v>0</v>
      </c>
      <c r="G639" s="235">
        <v>0</v>
      </c>
      <c r="H639" s="235">
        <v>0</v>
      </c>
      <c r="I639" s="235">
        <v>0</v>
      </c>
      <c r="J639" s="235">
        <v>0</v>
      </c>
      <c r="K639" s="229">
        <v>0</v>
      </c>
      <c r="L639" s="229">
        <v>0</v>
      </c>
      <c r="M639" s="235">
        <v>0</v>
      </c>
      <c r="N639" s="235">
        <v>0</v>
      </c>
      <c r="O639" s="229">
        <v>0</v>
      </c>
      <c r="P639" s="229">
        <v>0</v>
      </c>
      <c r="Q639" s="230">
        <v>0</v>
      </c>
    </row>
    <row r="640" spans="1:17" ht="36" customHeight="1" x14ac:dyDescent="0.25">
      <c r="A640" s="430"/>
      <c r="B640" s="430"/>
      <c r="C640" s="432"/>
      <c r="D640" s="433"/>
      <c r="E640" s="64" t="s">
        <v>234</v>
      </c>
      <c r="F640" s="213">
        <v>0</v>
      </c>
      <c r="G640" s="213">
        <v>0</v>
      </c>
      <c r="H640" s="213">
        <v>0</v>
      </c>
      <c r="I640" s="213">
        <v>0</v>
      </c>
      <c r="J640" s="213">
        <v>0</v>
      </c>
      <c r="K640" s="89">
        <v>0</v>
      </c>
      <c r="L640" s="89">
        <v>0</v>
      </c>
      <c r="M640" s="213">
        <v>0</v>
      </c>
      <c r="N640" s="213">
        <v>0</v>
      </c>
      <c r="O640" s="89">
        <v>0</v>
      </c>
      <c r="P640" s="89">
        <v>0</v>
      </c>
      <c r="Q640" s="212">
        <v>0</v>
      </c>
    </row>
    <row r="641" spans="1:17" x14ac:dyDescent="0.25">
      <c r="A641" s="429" t="s">
        <v>238</v>
      </c>
      <c r="B641" s="429" t="s">
        <v>610</v>
      </c>
      <c r="C641" s="431" t="s">
        <v>611</v>
      </c>
      <c r="D641" s="64" t="s">
        <v>203</v>
      </c>
      <c r="E641" s="64"/>
      <c r="F641" s="213">
        <v>0</v>
      </c>
      <c r="G641" s="213">
        <v>0</v>
      </c>
      <c r="H641" s="213">
        <v>0</v>
      </c>
      <c r="I641" s="213">
        <v>0</v>
      </c>
      <c r="J641" s="213">
        <v>0</v>
      </c>
      <c r="K641" s="89">
        <v>0</v>
      </c>
      <c r="L641" s="89">
        <v>0</v>
      </c>
      <c r="M641" s="213">
        <v>0</v>
      </c>
      <c r="N641" s="213">
        <v>0</v>
      </c>
      <c r="O641" s="89">
        <v>0</v>
      </c>
      <c r="P641" s="89">
        <v>0</v>
      </c>
      <c r="Q641" s="212">
        <v>0</v>
      </c>
    </row>
    <row r="642" spans="1:17" x14ac:dyDescent="0.25">
      <c r="A642" s="430"/>
      <c r="B642" s="430"/>
      <c r="C642" s="432"/>
      <c r="D642" s="412" t="s">
        <v>547</v>
      </c>
      <c r="E642" s="80" t="s">
        <v>233</v>
      </c>
      <c r="F642" s="235">
        <v>0</v>
      </c>
      <c r="G642" s="235">
        <v>0</v>
      </c>
      <c r="H642" s="235">
        <v>0</v>
      </c>
      <c r="I642" s="235">
        <v>0</v>
      </c>
      <c r="J642" s="235">
        <v>0</v>
      </c>
      <c r="K642" s="229">
        <v>0</v>
      </c>
      <c r="L642" s="229">
        <v>0</v>
      </c>
      <c r="M642" s="235">
        <v>0</v>
      </c>
      <c r="N642" s="235">
        <v>0</v>
      </c>
      <c r="O642" s="229">
        <v>0</v>
      </c>
      <c r="P642" s="229">
        <v>0</v>
      </c>
      <c r="Q642" s="230">
        <v>0</v>
      </c>
    </row>
    <row r="643" spans="1:17" ht="63" customHeight="1" x14ac:dyDescent="0.25">
      <c r="A643" s="430"/>
      <c r="B643" s="430"/>
      <c r="C643" s="432"/>
      <c r="D643" s="433"/>
      <c r="E643" s="64" t="s">
        <v>234</v>
      </c>
      <c r="F643" s="213">
        <v>0</v>
      </c>
      <c r="G643" s="213">
        <v>0</v>
      </c>
      <c r="H643" s="213">
        <v>0</v>
      </c>
      <c r="I643" s="213">
        <v>0</v>
      </c>
      <c r="J643" s="213">
        <v>0</v>
      </c>
      <c r="K643" s="89">
        <v>0</v>
      </c>
      <c r="L643" s="89">
        <v>0</v>
      </c>
      <c r="M643" s="213">
        <v>0</v>
      </c>
      <c r="N643" s="213">
        <v>0</v>
      </c>
      <c r="O643" s="89">
        <v>0</v>
      </c>
      <c r="P643" s="372">
        <v>0</v>
      </c>
      <c r="Q643" s="212">
        <v>0</v>
      </c>
    </row>
    <row r="644" spans="1:17" x14ac:dyDescent="0.25">
      <c r="A644" s="429" t="s">
        <v>612</v>
      </c>
      <c r="B644" s="429" t="s">
        <v>613</v>
      </c>
      <c r="C644" s="431" t="s">
        <v>614</v>
      </c>
      <c r="D644" s="64" t="s">
        <v>203</v>
      </c>
      <c r="E644" s="64"/>
      <c r="F644" s="213">
        <v>0</v>
      </c>
      <c r="G644" s="213">
        <v>0</v>
      </c>
      <c r="H644" s="213">
        <v>0</v>
      </c>
      <c r="I644" s="213">
        <v>0</v>
      </c>
      <c r="J644" s="213">
        <v>0</v>
      </c>
      <c r="K644" s="89">
        <v>0</v>
      </c>
      <c r="L644" s="89">
        <v>0</v>
      </c>
      <c r="M644" s="213">
        <v>0</v>
      </c>
      <c r="N644" s="213">
        <v>0</v>
      </c>
      <c r="O644" s="89">
        <v>0</v>
      </c>
      <c r="P644" s="372">
        <v>0</v>
      </c>
      <c r="Q644" s="212">
        <v>0</v>
      </c>
    </row>
    <row r="645" spans="1:17" x14ac:dyDescent="0.25">
      <c r="A645" s="430"/>
      <c r="B645" s="430"/>
      <c r="C645" s="432"/>
      <c r="D645" s="412" t="s">
        <v>547</v>
      </c>
      <c r="E645" s="80" t="s">
        <v>233</v>
      </c>
      <c r="F645" s="235">
        <v>0</v>
      </c>
      <c r="G645" s="235">
        <v>0</v>
      </c>
      <c r="H645" s="235">
        <v>0</v>
      </c>
      <c r="I645" s="235">
        <v>0</v>
      </c>
      <c r="J645" s="235">
        <v>0</v>
      </c>
      <c r="K645" s="229">
        <v>0</v>
      </c>
      <c r="L645" s="229">
        <v>0</v>
      </c>
      <c r="M645" s="235">
        <v>0</v>
      </c>
      <c r="N645" s="235">
        <v>0</v>
      </c>
      <c r="O645" s="229">
        <v>0</v>
      </c>
      <c r="P645" s="373">
        <v>0</v>
      </c>
      <c r="Q645" s="230">
        <v>0</v>
      </c>
    </row>
    <row r="646" spans="1:17" ht="68.25" customHeight="1" x14ac:dyDescent="0.25">
      <c r="A646" s="430"/>
      <c r="B646" s="430"/>
      <c r="C646" s="432"/>
      <c r="D646" s="433"/>
      <c r="E646" s="64" t="s">
        <v>234</v>
      </c>
      <c r="F646" s="213">
        <v>0</v>
      </c>
      <c r="G646" s="213">
        <v>0</v>
      </c>
      <c r="H646" s="213">
        <v>0</v>
      </c>
      <c r="I646" s="213">
        <v>0</v>
      </c>
      <c r="J646" s="213">
        <v>0</v>
      </c>
      <c r="K646" s="89">
        <v>0</v>
      </c>
      <c r="L646" s="89">
        <v>0</v>
      </c>
      <c r="M646" s="213">
        <v>0</v>
      </c>
      <c r="N646" s="213">
        <v>0</v>
      </c>
      <c r="O646" s="89">
        <v>0</v>
      </c>
      <c r="P646" s="372">
        <v>0</v>
      </c>
      <c r="Q646" s="212">
        <v>0</v>
      </c>
    </row>
    <row r="647" spans="1:17" x14ac:dyDescent="0.25">
      <c r="A647" s="429" t="s">
        <v>615</v>
      </c>
      <c r="B647" s="429" t="s">
        <v>616</v>
      </c>
      <c r="C647" s="431" t="s">
        <v>617</v>
      </c>
      <c r="D647" s="64" t="s">
        <v>203</v>
      </c>
      <c r="E647" s="64"/>
      <c r="F647" s="213">
        <v>0</v>
      </c>
      <c r="G647" s="213">
        <v>0</v>
      </c>
      <c r="H647" s="213">
        <v>0</v>
      </c>
      <c r="I647" s="213">
        <v>0</v>
      </c>
      <c r="J647" s="213">
        <v>0</v>
      </c>
      <c r="K647" s="89">
        <v>0</v>
      </c>
      <c r="L647" s="89">
        <v>0</v>
      </c>
      <c r="M647" s="213">
        <v>0</v>
      </c>
      <c r="N647" s="213">
        <v>0</v>
      </c>
      <c r="O647" s="89">
        <v>0</v>
      </c>
      <c r="P647" s="372">
        <v>0</v>
      </c>
      <c r="Q647" s="212">
        <v>0</v>
      </c>
    </row>
    <row r="648" spans="1:17" x14ac:dyDescent="0.25">
      <c r="A648" s="444"/>
      <c r="B648" s="444"/>
      <c r="C648" s="445"/>
      <c r="D648" s="412" t="s">
        <v>547</v>
      </c>
      <c r="E648" s="80" t="s">
        <v>233</v>
      </c>
      <c r="F648" s="235">
        <v>0</v>
      </c>
      <c r="G648" s="235">
        <v>0</v>
      </c>
      <c r="H648" s="235">
        <v>0</v>
      </c>
      <c r="I648" s="235">
        <v>0</v>
      </c>
      <c r="J648" s="235">
        <v>0</v>
      </c>
      <c r="K648" s="229">
        <v>0</v>
      </c>
      <c r="L648" s="229">
        <v>0</v>
      </c>
      <c r="M648" s="235">
        <v>0</v>
      </c>
      <c r="N648" s="235">
        <v>0</v>
      </c>
      <c r="O648" s="229">
        <v>0</v>
      </c>
      <c r="P648" s="373">
        <v>0</v>
      </c>
      <c r="Q648" s="230">
        <v>0</v>
      </c>
    </row>
    <row r="649" spans="1:17" ht="51.75" customHeight="1" x14ac:dyDescent="0.25">
      <c r="A649" s="444"/>
      <c r="B649" s="444"/>
      <c r="C649" s="445"/>
      <c r="D649" s="433"/>
      <c r="E649" s="64" t="s">
        <v>234</v>
      </c>
      <c r="F649" s="213">
        <v>0</v>
      </c>
      <c r="G649" s="213">
        <v>0</v>
      </c>
      <c r="H649" s="213">
        <v>0</v>
      </c>
      <c r="I649" s="213">
        <v>0</v>
      </c>
      <c r="J649" s="213">
        <v>0</v>
      </c>
      <c r="K649" s="89">
        <v>0</v>
      </c>
      <c r="L649" s="89">
        <v>0</v>
      </c>
      <c r="M649" s="213">
        <v>0</v>
      </c>
      <c r="N649" s="213">
        <v>0</v>
      </c>
      <c r="O649" s="89">
        <v>0</v>
      </c>
      <c r="P649" s="372">
        <v>0</v>
      </c>
      <c r="Q649" s="212">
        <v>0</v>
      </c>
    </row>
    <row r="650" spans="1:17" x14ac:dyDescent="0.25">
      <c r="A650" s="429" t="s">
        <v>618</v>
      </c>
      <c r="B650" s="429" t="s">
        <v>619</v>
      </c>
      <c r="C650" s="431" t="s">
        <v>620</v>
      </c>
      <c r="D650" s="64" t="s">
        <v>203</v>
      </c>
      <c r="E650" s="64"/>
      <c r="F650" s="213">
        <v>0</v>
      </c>
      <c r="G650" s="213">
        <v>0</v>
      </c>
      <c r="H650" s="213">
        <v>0</v>
      </c>
      <c r="I650" s="213">
        <v>0</v>
      </c>
      <c r="J650" s="213">
        <v>0</v>
      </c>
      <c r="K650" s="89">
        <v>0</v>
      </c>
      <c r="L650" s="89">
        <v>0</v>
      </c>
      <c r="M650" s="213">
        <v>0</v>
      </c>
      <c r="N650" s="213">
        <v>0</v>
      </c>
      <c r="O650" s="89">
        <v>0</v>
      </c>
      <c r="P650" s="372">
        <v>0</v>
      </c>
      <c r="Q650" s="212">
        <v>0</v>
      </c>
    </row>
    <row r="651" spans="1:17" x14ac:dyDescent="0.25">
      <c r="A651" s="430"/>
      <c r="B651" s="430"/>
      <c r="C651" s="432"/>
      <c r="D651" s="412" t="s">
        <v>547</v>
      </c>
      <c r="E651" s="80" t="s">
        <v>233</v>
      </c>
      <c r="F651" s="235">
        <v>0</v>
      </c>
      <c r="G651" s="235">
        <v>0</v>
      </c>
      <c r="H651" s="235">
        <v>0</v>
      </c>
      <c r="I651" s="235">
        <v>0</v>
      </c>
      <c r="J651" s="235">
        <v>0</v>
      </c>
      <c r="K651" s="229">
        <v>0</v>
      </c>
      <c r="L651" s="229">
        <v>0</v>
      </c>
      <c r="M651" s="235">
        <v>0</v>
      </c>
      <c r="N651" s="235">
        <v>0</v>
      </c>
      <c r="O651" s="229">
        <v>0</v>
      </c>
      <c r="P651" s="373">
        <v>0</v>
      </c>
      <c r="Q651" s="230">
        <v>0</v>
      </c>
    </row>
    <row r="652" spans="1:17" ht="62.25" customHeight="1" x14ac:dyDescent="0.25">
      <c r="A652" s="430"/>
      <c r="B652" s="430"/>
      <c r="C652" s="432"/>
      <c r="D652" s="433"/>
      <c r="E652" s="64" t="s">
        <v>234</v>
      </c>
      <c r="F652" s="213">
        <v>0</v>
      </c>
      <c r="G652" s="213">
        <v>0</v>
      </c>
      <c r="H652" s="213">
        <v>0</v>
      </c>
      <c r="I652" s="213">
        <v>0</v>
      </c>
      <c r="J652" s="213">
        <v>0</v>
      </c>
      <c r="K652" s="89">
        <v>0</v>
      </c>
      <c r="L652" s="89">
        <v>0</v>
      </c>
      <c r="M652" s="213">
        <v>0</v>
      </c>
      <c r="N652" s="213">
        <v>0</v>
      </c>
      <c r="O652" s="89">
        <v>0</v>
      </c>
      <c r="P652" s="372">
        <v>0</v>
      </c>
      <c r="Q652" s="212">
        <v>0</v>
      </c>
    </row>
    <row r="653" spans="1:17" x14ac:dyDescent="0.25">
      <c r="A653" s="429" t="s">
        <v>621</v>
      </c>
      <c r="B653" s="429" t="s">
        <v>622</v>
      </c>
      <c r="C653" s="431" t="s">
        <v>623</v>
      </c>
      <c r="D653" s="64" t="s">
        <v>203</v>
      </c>
      <c r="E653" s="64"/>
      <c r="F653" s="213">
        <v>0</v>
      </c>
      <c r="G653" s="213">
        <v>0</v>
      </c>
      <c r="H653" s="213">
        <v>0</v>
      </c>
      <c r="I653" s="213">
        <v>0</v>
      </c>
      <c r="J653" s="213">
        <v>0</v>
      </c>
      <c r="K653" s="89">
        <v>0</v>
      </c>
      <c r="L653" s="89">
        <v>0</v>
      </c>
      <c r="M653" s="213">
        <v>0</v>
      </c>
      <c r="N653" s="213">
        <v>0</v>
      </c>
      <c r="O653" s="89">
        <v>0</v>
      </c>
      <c r="P653" s="372">
        <v>0</v>
      </c>
      <c r="Q653" s="212">
        <v>0</v>
      </c>
    </row>
    <row r="654" spans="1:17" x14ac:dyDescent="0.25">
      <c r="A654" s="430"/>
      <c r="B654" s="430"/>
      <c r="C654" s="432"/>
      <c r="D654" s="412" t="s">
        <v>547</v>
      </c>
      <c r="E654" s="80" t="s">
        <v>233</v>
      </c>
      <c r="F654" s="235">
        <v>0</v>
      </c>
      <c r="G654" s="235">
        <v>0</v>
      </c>
      <c r="H654" s="235">
        <v>0</v>
      </c>
      <c r="I654" s="235">
        <v>0</v>
      </c>
      <c r="J654" s="235">
        <v>0</v>
      </c>
      <c r="K654" s="229">
        <v>0</v>
      </c>
      <c r="L654" s="229">
        <v>0</v>
      </c>
      <c r="M654" s="235">
        <v>0</v>
      </c>
      <c r="N654" s="235">
        <v>0</v>
      </c>
      <c r="O654" s="229">
        <v>0</v>
      </c>
      <c r="P654" s="373">
        <v>0</v>
      </c>
      <c r="Q654" s="230">
        <v>0</v>
      </c>
    </row>
    <row r="655" spans="1:17" ht="33.75" customHeight="1" x14ac:dyDescent="0.25">
      <c r="A655" s="430"/>
      <c r="B655" s="430"/>
      <c r="C655" s="432"/>
      <c r="D655" s="433"/>
      <c r="E655" s="64" t="s">
        <v>234</v>
      </c>
      <c r="F655" s="213">
        <v>0</v>
      </c>
      <c r="G655" s="213">
        <v>0</v>
      </c>
      <c r="H655" s="213">
        <v>0</v>
      </c>
      <c r="I655" s="213">
        <v>0</v>
      </c>
      <c r="J655" s="213">
        <v>0</v>
      </c>
      <c r="K655" s="89">
        <v>0</v>
      </c>
      <c r="L655" s="89">
        <v>0</v>
      </c>
      <c r="M655" s="213">
        <v>0</v>
      </c>
      <c r="N655" s="213">
        <v>0</v>
      </c>
      <c r="O655" s="89">
        <v>0</v>
      </c>
      <c r="P655" s="372">
        <v>0</v>
      </c>
      <c r="Q655" s="212">
        <v>0</v>
      </c>
    </row>
    <row r="656" spans="1:17" x14ac:dyDescent="0.25">
      <c r="A656" s="429" t="s">
        <v>624</v>
      </c>
      <c r="B656" s="429" t="s">
        <v>625</v>
      </c>
      <c r="C656" s="431" t="s">
        <v>626</v>
      </c>
      <c r="D656" s="64" t="s">
        <v>203</v>
      </c>
      <c r="E656" s="64"/>
      <c r="F656" s="213">
        <v>0</v>
      </c>
      <c r="G656" s="213">
        <v>0</v>
      </c>
      <c r="H656" s="213">
        <v>0</v>
      </c>
      <c r="I656" s="213">
        <v>0</v>
      </c>
      <c r="J656" s="213">
        <v>0</v>
      </c>
      <c r="K656" s="89">
        <v>0</v>
      </c>
      <c r="L656" s="89">
        <v>0</v>
      </c>
      <c r="M656" s="213">
        <v>0</v>
      </c>
      <c r="N656" s="213">
        <v>0</v>
      </c>
      <c r="O656" s="89">
        <v>0</v>
      </c>
      <c r="P656" s="372">
        <v>0</v>
      </c>
      <c r="Q656" s="212">
        <v>0</v>
      </c>
    </row>
    <row r="657" spans="1:17" x14ac:dyDescent="0.25">
      <c r="A657" s="430"/>
      <c r="B657" s="430"/>
      <c r="C657" s="432"/>
      <c r="D657" s="412" t="s">
        <v>547</v>
      </c>
      <c r="E657" s="80" t="s">
        <v>233</v>
      </c>
      <c r="F657" s="235">
        <v>0</v>
      </c>
      <c r="G657" s="235">
        <v>0</v>
      </c>
      <c r="H657" s="235">
        <v>0</v>
      </c>
      <c r="I657" s="235">
        <v>0</v>
      </c>
      <c r="J657" s="235">
        <v>0</v>
      </c>
      <c r="K657" s="229">
        <v>0</v>
      </c>
      <c r="L657" s="229">
        <v>0</v>
      </c>
      <c r="M657" s="235">
        <v>0</v>
      </c>
      <c r="N657" s="235">
        <v>0</v>
      </c>
      <c r="O657" s="229">
        <v>0</v>
      </c>
      <c r="P657" s="373">
        <v>0</v>
      </c>
      <c r="Q657" s="230">
        <v>0</v>
      </c>
    </row>
    <row r="658" spans="1:17" x14ac:dyDescent="0.25">
      <c r="A658" s="430"/>
      <c r="B658" s="430"/>
      <c r="C658" s="432"/>
      <c r="D658" s="433"/>
      <c r="E658" s="64" t="s">
        <v>234</v>
      </c>
      <c r="F658" s="213">
        <v>0</v>
      </c>
      <c r="G658" s="213">
        <v>0</v>
      </c>
      <c r="H658" s="213">
        <v>0</v>
      </c>
      <c r="I658" s="213">
        <v>0</v>
      </c>
      <c r="J658" s="213">
        <v>0</v>
      </c>
      <c r="K658" s="89">
        <v>0</v>
      </c>
      <c r="L658" s="89">
        <v>0</v>
      </c>
      <c r="M658" s="213">
        <v>0</v>
      </c>
      <c r="N658" s="213">
        <v>0</v>
      </c>
      <c r="O658" s="89">
        <v>0</v>
      </c>
      <c r="P658" s="372">
        <v>0</v>
      </c>
      <c r="Q658" s="212">
        <v>0</v>
      </c>
    </row>
    <row r="659" spans="1:17" x14ac:dyDescent="0.25">
      <c r="A659" s="429" t="s">
        <v>627</v>
      </c>
      <c r="B659" s="429" t="s">
        <v>628</v>
      </c>
      <c r="C659" s="431" t="s">
        <v>629</v>
      </c>
      <c r="D659" s="64" t="s">
        <v>203</v>
      </c>
      <c r="E659" s="64"/>
      <c r="F659" s="213">
        <v>0</v>
      </c>
      <c r="G659" s="213">
        <v>0</v>
      </c>
      <c r="H659" s="213">
        <v>0</v>
      </c>
      <c r="I659" s="213">
        <v>0</v>
      </c>
      <c r="J659" s="213">
        <v>0</v>
      </c>
      <c r="K659" s="89">
        <v>0</v>
      </c>
      <c r="L659" s="89">
        <v>0</v>
      </c>
      <c r="M659" s="213">
        <v>0</v>
      </c>
      <c r="N659" s="213">
        <v>0</v>
      </c>
      <c r="O659" s="89">
        <v>0</v>
      </c>
      <c r="P659" s="372">
        <v>0</v>
      </c>
      <c r="Q659" s="212">
        <v>0</v>
      </c>
    </row>
    <row r="660" spans="1:17" x14ac:dyDescent="0.25">
      <c r="A660" s="430"/>
      <c r="B660" s="430"/>
      <c r="C660" s="432"/>
      <c r="D660" s="412" t="s">
        <v>547</v>
      </c>
      <c r="E660" s="80" t="s">
        <v>233</v>
      </c>
      <c r="F660" s="235">
        <v>0</v>
      </c>
      <c r="G660" s="235">
        <v>0</v>
      </c>
      <c r="H660" s="235">
        <v>0</v>
      </c>
      <c r="I660" s="235">
        <v>0</v>
      </c>
      <c r="J660" s="235">
        <v>0</v>
      </c>
      <c r="K660" s="229">
        <v>0</v>
      </c>
      <c r="L660" s="229">
        <v>0</v>
      </c>
      <c r="M660" s="235">
        <v>0</v>
      </c>
      <c r="N660" s="235">
        <v>0</v>
      </c>
      <c r="O660" s="229">
        <v>0</v>
      </c>
      <c r="P660" s="373">
        <v>0</v>
      </c>
      <c r="Q660" s="230">
        <v>0</v>
      </c>
    </row>
    <row r="661" spans="1:17" ht="67.5" customHeight="1" x14ac:dyDescent="0.25">
      <c r="A661" s="430"/>
      <c r="B661" s="430"/>
      <c r="C661" s="432"/>
      <c r="D661" s="433"/>
      <c r="E661" s="64" t="s">
        <v>234</v>
      </c>
      <c r="F661" s="213">
        <v>0</v>
      </c>
      <c r="G661" s="213">
        <v>0</v>
      </c>
      <c r="H661" s="213">
        <v>0</v>
      </c>
      <c r="I661" s="213">
        <v>0</v>
      </c>
      <c r="J661" s="213">
        <v>0</v>
      </c>
      <c r="K661" s="89">
        <v>0</v>
      </c>
      <c r="L661" s="89">
        <v>0</v>
      </c>
      <c r="M661" s="213">
        <v>0</v>
      </c>
      <c r="N661" s="213">
        <v>0</v>
      </c>
      <c r="O661" s="89">
        <v>0</v>
      </c>
      <c r="P661" s="372">
        <v>0</v>
      </c>
      <c r="Q661" s="212">
        <v>0</v>
      </c>
    </row>
    <row r="662" spans="1:17" x14ac:dyDescent="0.25">
      <c r="A662" s="429" t="s">
        <v>630</v>
      </c>
      <c r="B662" s="429" t="s">
        <v>631</v>
      </c>
      <c r="C662" s="429" t="s">
        <v>632</v>
      </c>
      <c r="D662" s="64" t="s">
        <v>203</v>
      </c>
      <c r="E662" s="64"/>
      <c r="F662" s="213">
        <v>0</v>
      </c>
      <c r="G662" s="213">
        <v>0</v>
      </c>
      <c r="H662" s="213">
        <v>0</v>
      </c>
      <c r="I662" s="213">
        <v>0</v>
      </c>
      <c r="J662" s="213">
        <v>0</v>
      </c>
      <c r="K662" s="89">
        <v>0</v>
      </c>
      <c r="L662" s="89">
        <v>0</v>
      </c>
      <c r="M662" s="213">
        <v>0</v>
      </c>
      <c r="N662" s="213">
        <v>0</v>
      </c>
      <c r="O662" s="89">
        <v>0</v>
      </c>
      <c r="P662" s="372">
        <v>0</v>
      </c>
      <c r="Q662" s="212">
        <v>0</v>
      </c>
    </row>
    <row r="663" spans="1:17" x14ac:dyDescent="0.25">
      <c r="A663" s="430"/>
      <c r="B663" s="430"/>
      <c r="C663" s="430"/>
      <c r="D663" s="412" t="s">
        <v>547</v>
      </c>
      <c r="E663" s="80" t="s">
        <v>233</v>
      </c>
      <c r="F663" s="235">
        <v>0</v>
      </c>
      <c r="G663" s="235">
        <v>0</v>
      </c>
      <c r="H663" s="235">
        <v>0</v>
      </c>
      <c r="I663" s="235">
        <v>0</v>
      </c>
      <c r="J663" s="235">
        <v>0</v>
      </c>
      <c r="K663" s="229">
        <v>0</v>
      </c>
      <c r="L663" s="229">
        <v>0</v>
      </c>
      <c r="M663" s="235">
        <v>0</v>
      </c>
      <c r="N663" s="235">
        <v>0</v>
      </c>
      <c r="O663" s="229">
        <v>0</v>
      </c>
      <c r="P663" s="373">
        <v>0</v>
      </c>
      <c r="Q663" s="230">
        <v>0</v>
      </c>
    </row>
    <row r="664" spans="1:17" x14ac:dyDescent="0.25">
      <c r="A664" s="430"/>
      <c r="B664" s="430"/>
      <c r="C664" s="430"/>
      <c r="D664" s="433"/>
      <c r="E664" s="64" t="s">
        <v>234</v>
      </c>
      <c r="F664" s="213">
        <v>0</v>
      </c>
      <c r="G664" s="213">
        <v>0</v>
      </c>
      <c r="H664" s="213">
        <v>0</v>
      </c>
      <c r="I664" s="213">
        <v>0</v>
      </c>
      <c r="J664" s="213">
        <v>0</v>
      </c>
      <c r="K664" s="89">
        <v>0</v>
      </c>
      <c r="L664" s="89">
        <v>0</v>
      </c>
      <c r="M664" s="213">
        <v>0</v>
      </c>
      <c r="N664" s="213">
        <v>0</v>
      </c>
      <c r="O664" s="89">
        <v>0</v>
      </c>
      <c r="P664" s="372">
        <v>0</v>
      </c>
      <c r="Q664" s="212">
        <v>0</v>
      </c>
    </row>
    <row r="665" spans="1:17" x14ac:dyDescent="0.25">
      <c r="A665" s="429" t="s">
        <v>633</v>
      </c>
      <c r="B665" s="429" t="s">
        <v>634</v>
      </c>
      <c r="C665" s="431" t="s">
        <v>635</v>
      </c>
      <c r="D665" s="64" t="s">
        <v>203</v>
      </c>
      <c r="E665" s="64"/>
      <c r="F665" s="213">
        <v>0</v>
      </c>
      <c r="G665" s="213">
        <v>0</v>
      </c>
      <c r="H665" s="213">
        <v>0</v>
      </c>
      <c r="I665" s="213">
        <v>0</v>
      </c>
      <c r="J665" s="213">
        <v>0</v>
      </c>
      <c r="K665" s="89">
        <v>0</v>
      </c>
      <c r="L665" s="89">
        <v>0</v>
      </c>
      <c r="M665" s="213">
        <v>0</v>
      </c>
      <c r="N665" s="213">
        <v>0</v>
      </c>
      <c r="O665" s="89">
        <v>0</v>
      </c>
      <c r="P665" s="372">
        <v>0</v>
      </c>
      <c r="Q665" s="212">
        <v>0</v>
      </c>
    </row>
    <row r="666" spans="1:17" x14ac:dyDescent="0.25">
      <c r="A666" s="430"/>
      <c r="B666" s="430"/>
      <c r="C666" s="432"/>
      <c r="D666" s="412" t="s">
        <v>547</v>
      </c>
      <c r="E666" s="80" t="s">
        <v>233</v>
      </c>
      <c r="F666" s="235">
        <v>0</v>
      </c>
      <c r="G666" s="235">
        <v>0</v>
      </c>
      <c r="H666" s="235">
        <v>0</v>
      </c>
      <c r="I666" s="235">
        <v>0</v>
      </c>
      <c r="J666" s="235">
        <v>0</v>
      </c>
      <c r="K666" s="229">
        <v>0</v>
      </c>
      <c r="L666" s="229">
        <v>0</v>
      </c>
      <c r="M666" s="235">
        <v>0</v>
      </c>
      <c r="N666" s="235">
        <v>0</v>
      </c>
      <c r="O666" s="229">
        <v>0</v>
      </c>
      <c r="P666" s="373">
        <v>0</v>
      </c>
      <c r="Q666" s="230">
        <v>0</v>
      </c>
    </row>
    <row r="667" spans="1:17" x14ac:dyDescent="0.25">
      <c r="A667" s="430"/>
      <c r="B667" s="430"/>
      <c r="C667" s="432"/>
      <c r="D667" s="433"/>
      <c r="E667" s="64" t="s">
        <v>234</v>
      </c>
      <c r="F667" s="213">
        <v>0</v>
      </c>
      <c r="G667" s="213">
        <v>0</v>
      </c>
      <c r="H667" s="213">
        <v>0</v>
      </c>
      <c r="I667" s="213">
        <v>0</v>
      </c>
      <c r="J667" s="213">
        <v>0</v>
      </c>
      <c r="K667" s="89">
        <v>0</v>
      </c>
      <c r="L667" s="89">
        <v>0</v>
      </c>
      <c r="M667" s="213">
        <v>0</v>
      </c>
      <c r="N667" s="213">
        <v>0</v>
      </c>
      <c r="O667" s="89">
        <v>0</v>
      </c>
      <c r="P667" s="372">
        <v>0</v>
      </c>
      <c r="Q667" s="212">
        <v>0</v>
      </c>
    </row>
    <row r="668" spans="1:17" x14ac:dyDescent="0.25">
      <c r="A668" s="429" t="s">
        <v>636</v>
      </c>
      <c r="B668" s="429" t="s">
        <v>637</v>
      </c>
      <c r="C668" s="431" t="s">
        <v>635</v>
      </c>
      <c r="D668" s="64" t="s">
        <v>203</v>
      </c>
      <c r="E668" s="64"/>
      <c r="F668" s="213">
        <v>0</v>
      </c>
      <c r="G668" s="213">
        <v>0</v>
      </c>
      <c r="H668" s="213">
        <v>0</v>
      </c>
      <c r="I668" s="213">
        <v>0</v>
      </c>
      <c r="J668" s="213">
        <v>0</v>
      </c>
      <c r="K668" s="89">
        <v>0</v>
      </c>
      <c r="L668" s="89">
        <v>0</v>
      </c>
      <c r="M668" s="213">
        <v>0</v>
      </c>
      <c r="N668" s="213">
        <v>0</v>
      </c>
      <c r="O668" s="89">
        <v>0</v>
      </c>
      <c r="P668" s="372">
        <v>0</v>
      </c>
      <c r="Q668" s="212">
        <v>0</v>
      </c>
    </row>
    <row r="669" spans="1:17" x14ac:dyDescent="0.25">
      <c r="A669" s="430"/>
      <c r="B669" s="430"/>
      <c r="C669" s="432"/>
      <c r="D669" s="412" t="s">
        <v>547</v>
      </c>
      <c r="E669" s="80" t="s">
        <v>233</v>
      </c>
      <c r="F669" s="235">
        <v>0</v>
      </c>
      <c r="G669" s="235">
        <v>0</v>
      </c>
      <c r="H669" s="235">
        <v>0</v>
      </c>
      <c r="I669" s="235">
        <v>0</v>
      </c>
      <c r="J669" s="235">
        <v>0</v>
      </c>
      <c r="K669" s="229">
        <v>0</v>
      </c>
      <c r="L669" s="229">
        <v>0</v>
      </c>
      <c r="M669" s="235">
        <v>0</v>
      </c>
      <c r="N669" s="235">
        <v>0</v>
      </c>
      <c r="O669" s="229">
        <v>0</v>
      </c>
      <c r="P669" s="373">
        <v>0</v>
      </c>
      <c r="Q669" s="230">
        <v>0</v>
      </c>
    </row>
    <row r="670" spans="1:17" ht="37.5" customHeight="1" x14ac:dyDescent="0.25">
      <c r="A670" s="430"/>
      <c r="B670" s="430"/>
      <c r="C670" s="432"/>
      <c r="D670" s="433"/>
      <c r="E670" s="64" t="s">
        <v>234</v>
      </c>
      <c r="F670" s="213">
        <v>0</v>
      </c>
      <c r="G670" s="213">
        <v>0</v>
      </c>
      <c r="H670" s="213">
        <v>0</v>
      </c>
      <c r="I670" s="213">
        <v>0</v>
      </c>
      <c r="J670" s="213">
        <v>0</v>
      </c>
      <c r="K670" s="89">
        <v>0</v>
      </c>
      <c r="L670" s="89">
        <v>0</v>
      </c>
      <c r="M670" s="213">
        <v>0</v>
      </c>
      <c r="N670" s="213">
        <v>0</v>
      </c>
      <c r="O670" s="89">
        <v>0</v>
      </c>
      <c r="P670" s="372">
        <v>0</v>
      </c>
      <c r="Q670" s="212">
        <v>0</v>
      </c>
    </row>
    <row r="671" spans="1:17" x14ac:dyDescent="0.25">
      <c r="A671" s="429" t="s">
        <v>638</v>
      </c>
      <c r="B671" s="429" t="s">
        <v>639</v>
      </c>
      <c r="C671" s="431" t="s">
        <v>611</v>
      </c>
      <c r="D671" s="64" t="s">
        <v>203</v>
      </c>
      <c r="E671" s="64"/>
      <c r="F671" s="213">
        <v>0</v>
      </c>
      <c r="G671" s="213">
        <v>0</v>
      </c>
      <c r="H671" s="213">
        <v>0</v>
      </c>
      <c r="I671" s="213">
        <v>0</v>
      </c>
      <c r="J671" s="213">
        <v>0</v>
      </c>
      <c r="K671" s="89">
        <v>0</v>
      </c>
      <c r="L671" s="89">
        <v>0</v>
      </c>
      <c r="M671" s="213">
        <v>0</v>
      </c>
      <c r="N671" s="213">
        <v>0</v>
      </c>
      <c r="O671" s="89">
        <v>0</v>
      </c>
      <c r="P671" s="372">
        <v>0</v>
      </c>
      <c r="Q671" s="212">
        <v>0</v>
      </c>
    </row>
    <row r="672" spans="1:17" x14ac:dyDescent="0.25">
      <c r="A672" s="430"/>
      <c r="B672" s="430"/>
      <c r="C672" s="432"/>
      <c r="D672" s="412" t="s">
        <v>547</v>
      </c>
      <c r="E672" s="80" t="s">
        <v>233</v>
      </c>
      <c r="F672" s="235">
        <v>0</v>
      </c>
      <c r="G672" s="235">
        <v>0</v>
      </c>
      <c r="H672" s="235">
        <v>0</v>
      </c>
      <c r="I672" s="235">
        <v>0</v>
      </c>
      <c r="J672" s="235">
        <v>0</v>
      </c>
      <c r="K672" s="229">
        <v>0</v>
      </c>
      <c r="L672" s="229">
        <v>0</v>
      </c>
      <c r="M672" s="235">
        <v>0</v>
      </c>
      <c r="N672" s="235">
        <v>0</v>
      </c>
      <c r="O672" s="229">
        <v>0</v>
      </c>
      <c r="P672" s="373">
        <v>0</v>
      </c>
      <c r="Q672" s="230">
        <v>0</v>
      </c>
    </row>
    <row r="673" spans="1:17" ht="162.75" customHeight="1" x14ac:dyDescent="0.25">
      <c r="A673" s="430"/>
      <c r="B673" s="430"/>
      <c r="C673" s="432"/>
      <c r="D673" s="433"/>
      <c r="E673" s="64" t="s">
        <v>234</v>
      </c>
      <c r="F673" s="213">
        <v>0</v>
      </c>
      <c r="G673" s="213">
        <v>0</v>
      </c>
      <c r="H673" s="213">
        <v>0</v>
      </c>
      <c r="I673" s="213">
        <v>0</v>
      </c>
      <c r="J673" s="213">
        <v>0</v>
      </c>
      <c r="K673" s="89">
        <v>0</v>
      </c>
      <c r="L673" s="89">
        <v>0</v>
      </c>
      <c r="M673" s="213">
        <v>0</v>
      </c>
      <c r="N673" s="213">
        <v>0</v>
      </c>
      <c r="O673" s="89">
        <v>0</v>
      </c>
      <c r="P673" s="372">
        <v>0</v>
      </c>
      <c r="Q673" s="212">
        <v>0</v>
      </c>
    </row>
    <row r="674" spans="1:17" x14ac:dyDescent="0.25">
      <c r="A674" s="429" t="s">
        <v>399</v>
      </c>
      <c r="B674" s="429" t="s">
        <v>640</v>
      </c>
      <c r="C674" s="431" t="s">
        <v>641</v>
      </c>
      <c r="D674" s="64" t="s">
        <v>203</v>
      </c>
      <c r="E674" s="64"/>
      <c r="F674" s="213">
        <v>0</v>
      </c>
      <c r="G674" s="213">
        <v>0</v>
      </c>
      <c r="H674" s="213">
        <v>0</v>
      </c>
      <c r="I674" s="213">
        <v>0</v>
      </c>
      <c r="J674" s="213">
        <v>0</v>
      </c>
      <c r="K674" s="89">
        <v>0</v>
      </c>
      <c r="L674" s="89">
        <v>0</v>
      </c>
      <c r="M674" s="213">
        <v>0</v>
      </c>
      <c r="N674" s="213">
        <v>0</v>
      </c>
      <c r="O674" s="89">
        <v>0</v>
      </c>
      <c r="P674" s="372">
        <v>0</v>
      </c>
      <c r="Q674" s="212">
        <v>0</v>
      </c>
    </row>
    <row r="675" spans="1:17" x14ac:dyDescent="0.25">
      <c r="A675" s="430"/>
      <c r="B675" s="430"/>
      <c r="C675" s="432"/>
      <c r="D675" s="412" t="s">
        <v>547</v>
      </c>
      <c r="E675" s="80" t="s">
        <v>233</v>
      </c>
      <c r="F675" s="235">
        <v>0</v>
      </c>
      <c r="G675" s="235">
        <v>0</v>
      </c>
      <c r="H675" s="235">
        <v>0</v>
      </c>
      <c r="I675" s="235">
        <v>0</v>
      </c>
      <c r="J675" s="235">
        <v>0</v>
      </c>
      <c r="K675" s="229">
        <v>0</v>
      </c>
      <c r="L675" s="229">
        <v>0</v>
      </c>
      <c r="M675" s="235">
        <v>0</v>
      </c>
      <c r="N675" s="235">
        <v>0</v>
      </c>
      <c r="O675" s="229">
        <v>0</v>
      </c>
      <c r="P675" s="373">
        <v>0</v>
      </c>
      <c r="Q675" s="230">
        <v>0</v>
      </c>
    </row>
    <row r="676" spans="1:17" x14ac:dyDescent="0.25">
      <c r="A676" s="430"/>
      <c r="B676" s="430"/>
      <c r="C676" s="432"/>
      <c r="D676" s="433"/>
      <c r="E676" s="64" t="s">
        <v>234</v>
      </c>
      <c r="F676" s="213">
        <v>0</v>
      </c>
      <c r="G676" s="213">
        <v>0</v>
      </c>
      <c r="H676" s="213">
        <v>0</v>
      </c>
      <c r="I676" s="213">
        <v>0</v>
      </c>
      <c r="J676" s="213">
        <v>0</v>
      </c>
      <c r="K676" s="89">
        <v>0</v>
      </c>
      <c r="L676" s="89">
        <v>0</v>
      </c>
      <c r="M676" s="213">
        <v>0</v>
      </c>
      <c r="N676" s="213">
        <v>0</v>
      </c>
      <c r="O676" s="89">
        <v>0</v>
      </c>
      <c r="P676" s="372">
        <v>0</v>
      </c>
      <c r="Q676" s="212">
        <v>0</v>
      </c>
    </row>
    <row r="677" spans="1:17" x14ac:dyDescent="0.25">
      <c r="A677" s="429" t="s">
        <v>642</v>
      </c>
      <c r="B677" s="429" t="s">
        <v>643</v>
      </c>
      <c r="C677" s="431" t="s">
        <v>641</v>
      </c>
      <c r="D677" s="64" t="s">
        <v>203</v>
      </c>
      <c r="E677" s="64"/>
      <c r="F677" s="213">
        <v>0</v>
      </c>
      <c r="G677" s="213">
        <v>0</v>
      </c>
      <c r="H677" s="213">
        <v>0</v>
      </c>
      <c r="I677" s="213">
        <v>0</v>
      </c>
      <c r="J677" s="213">
        <v>0</v>
      </c>
      <c r="K677" s="89">
        <v>0</v>
      </c>
      <c r="L677" s="89">
        <v>0</v>
      </c>
      <c r="M677" s="213">
        <v>0</v>
      </c>
      <c r="N677" s="213">
        <v>0</v>
      </c>
      <c r="O677" s="89">
        <v>0</v>
      </c>
      <c r="P677" s="372">
        <v>0</v>
      </c>
      <c r="Q677" s="212">
        <v>0</v>
      </c>
    </row>
    <row r="678" spans="1:17" x14ac:dyDescent="0.25">
      <c r="A678" s="430"/>
      <c r="B678" s="430"/>
      <c r="C678" s="432"/>
      <c r="D678" s="412" t="s">
        <v>547</v>
      </c>
      <c r="E678" s="80" t="s">
        <v>233</v>
      </c>
      <c r="F678" s="235">
        <v>0</v>
      </c>
      <c r="G678" s="235">
        <v>0</v>
      </c>
      <c r="H678" s="235">
        <v>0</v>
      </c>
      <c r="I678" s="235">
        <v>0</v>
      </c>
      <c r="J678" s="235">
        <v>0</v>
      </c>
      <c r="K678" s="229">
        <v>0</v>
      </c>
      <c r="L678" s="229">
        <v>0</v>
      </c>
      <c r="M678" s="235">
        <v>0</v>
      </c>
      <c r="N678" s="235">
        <v>0</v>
      </c>
      <c r="O678" s="229">
        <v>0</v>
      </c>
      <c r="P678" s="373">
        <v>0</v>
      </c>
      <c r="Q678" s="230">
        <v>0</v>
      </c>
    </row>
    <row r="679" spans="1:17" x14ac:dyDescent="0.25">
      <c r="A679" s="430"/>
      <c r="B679" s="430"/>
      <c r="C679" s="432"/>
      <c r="D679" s="433"/>
      <c r="E679" s="64" t="s">
        <v>234</v>
      </c>
      <c r="F679" s="213">
        <v>0</v>
      </c>
      <c r="G679" s="213">
        <v>0</v>
      </c>
      <c r="H679" s="213">
        <v>0</v>
      </c>
      <c r="I679" s="213">
        <v>0</v>
      </c>
      <c r="J679" s="213">
        <v>0</v>
      </c>
      <c r="K679" s="89">
        <v>0</v>
      </c>
      <c r="L679" s="89">
        <v>0</v>
      </c>
      <c r="M679" s="213">
        <v>0</v>
      </c>
      <c r="N679" s="213">
        <v>0</v>
      </c>
      <c r="O679" s="89">
        <v>0</v>
      </c>
      <c r="P679" s="372">
        <v>0</v>
      </c>
      <c r="Q679" s="212">
        <v>0</v>
      </c>
    </row>
    <row r="680" spans="1:17" x14ac:dyDescent="0.25">
      <c r="A680" s="429" t="s">
        <v>644</v>
      </c>
      <c r="B680" s="429" t="s">
        <v>645</v>
      </c>
      <c r="C680" s="431" t="s">
        <v>646</v>
      </c>
      <c r="D680" s="64" t="s">
        <v>203</v>
      </c>
      <c r="E680" s="64"/>
      <c r="F680" s="213">
        <v>0</v>
      </c>
      <c r="G680" s="213">
        <v>0</v>
      </c>
      <c r="H680" s="213">
        <v>0</v>
      </c>
      <c r="I680" s="213">
        <v>0</v>
      </c>
      <c r="J680" s="213">
        <v>0</v>
      </c>
      <c r="K680" s="89">
        <v>0</v>
      </c>
      <c r="L680" s="89">
        <v>0</v>
      </c>
      <c r="M680" s="213">
        <v>0</v>
      </c>
      <c r="N680" s="213">
        <v>0</v>
      </c>
      <c r="O680" s="89">
        <v>0</v>
      </c>
      <c r="P680" s="372">
        <v>0</v>
      </c>
      <c r="Q680" s="212">
        <v>0</v>
      </c>
    </row>
    <row r="681" spans="1:17" x14ac:dyDescent="0.25">
      <c r="A681" s="430"/>
      <c r="B681" s="430"/>
      <c r="C681" s="432"/>
      <c r="D681" s="412" t="s">
        <v>547</v>
      </c>
      <c r="E681" s="80" t="s">
        <v>233</v>
      </c>
      <c r="F681" s="235">
        <v>0</v>
      </c>
      <c r="G681" s="235">
        <v>0</v>
      </c>
      <c r="H681" s="235">
        <v>0</v>
      </c>
      <c r="I681" s="235">
        <v>0</v>
      </c>
      <c r="J681" s="235">
        <v>0</v>
      </c>
      <c r="K681" s="229">
        <v>0</v>
      </c>
      <c r="L681" s="229">
        <v>0</v>
      </c>
      <c r="M681" s="235">
        <v>0</v>
      </c>
      <c r="N681" s="235">
        <v>0</v>
      </c>
      <c r="O681" s="229">
        <v>0</v>
      </c>
      <c r="P681" s="373">
        <v>0</v>
      </c>
      <c r="Q681" s="230">
        <v>0</v>
      </c>
    </row>
    <row r="682" spans="1:17" x14ac:dyDescent="0.25">
      <c r="A682" s="430"/>
      <c r="B682" s="430"/>
      <c r="C682" s="432"/>
      <c r="D682" s="433"/>
      <c r="E682" s="64" t="s">
        <v>234</v>
      </c>
      <c r="F682" s="213">
        <v>0</v>
      </c>
      <c r="G682" s="213">
        <v>0</v>
      </c>
      <c r="H682" s="213">
        <v>0</v>
      </c>
      <c r="I682" s="213">
        <v>0</v>
      </c>
      <c r="J682" s="213">
        <v>0</v>
      </c>
      <c r="K682" s="89">
        <v>0</v>
      </c>
      <c r="L682" s="89">
        <v>0</v>
      </c>
      <c r="M682" s="213">
        <v>0</v>
      </c>
      <c r="N682" s="213">
        <v>0</v>
      </c>
      <c r="O682" s="89">
        <v>0</v>
      </c>
      <c r="P682" s="372">
        <v>0</v>
      </c>
      <c r="Q682" s="212">
        <v>0</v>
      </c>
    </row>
    <row r="683" spans="1:17" x14ac:dyDescent="0.25">
      <c r="A683" s="429" t="s">
        <v>647</v>
      </c>
      <c r="B683" s="429" t="s">
        <v>648</v>
      </c>
      <c r="C683" s="431" t="s">
        <v>649</v>
      </c>
      <c r="D683" s="64" t="s">
        <v>203</v>
      </c>
      <c r="E683" s="64"/>
      <c r="F683" s="213">
        <v>0</v>
      </c>
      <c r="G683" s="213">
        <v>0</v>
      </c>
      <c r="H683" s="213">
        <v>0</v>
      </c>
      <c r="I683" s="213">
        <v>0</v>
      </c>
      <c r="J683" s="213">
        <v>0</v>
      </c>
      <c r="K683" s="89">
        <v>0</v>
      </c>
      <c r="L683" s="89">
        <v>0</v>
      </c>
      <c r="M683" s="213">
        <v>0</v>
      </c>
      <c r="N683" s="213">
        <v>0</v>
      </c>
      <c r="O683" s="89">
        <v>0</v>
      </c>
      <c r="P683" s="372">
        <v>0</v>
      </c>
      <c r="Q683" s="212">
        <v>0</v>
      </c>
    </row>
    <row r="684" spans="1:17" x14ac:dyDescent="0.25">
      <c r="A684" s="430"/>
      <c r="B684" s="430"/>
      <c r="C684" s="432"/>
      <c r="D684" s="412" t="s">
        <v>547</v>
      </c>
      <c r="E684" s="80" t="s">
        <v>233</v>
      </c>
      <c r="F684" s="235">
        <v>0</v>
      </c>
      <c r="G684" s="235">
        <v>0</v>
      </c>
      <c r="H684" s="235">
        <v>0</v>
      </c>
      <c r="I684" s="235">
        <v>0</v>
      </c>
      <c r="J684" s="235">
        <v>0</v>
      </c>
      <c r="K684" s="229">
        <v>0</v>
      </c>
      <c r="L684" s="229">
        <v>0</v>
      </c>
      <c r="M684" s="235">
        <v>0</v>
      </c>
      <c r="N684" s="235">
        <v>0</v>
      </c>
      <c r="O684" s="229">
        <v>0</v>
      </c>
      <c r="P684" s="373">
        <v>0</v>
      </c>
      <c r="Q684" s="230">
        <v>0</v>
      </c>
    </row>
    <row r="685" spans="1:17" x14ac:dyDescent="0.25">
      <c r="A685" s="430"/>
      <c r="B685" s="430"/>
      <c r="C685" s="432"/>
      <c r="D685" s="433"/>
      <c r="E685" s="64" t="s">
        <v>234</v>
      </c>
      <c r="F685" s="213">
        <v>0</v>
      </c>
      <c r="G685" s="213">
        <v>0</v>
      </c>
      <c r="H685" s="213">
        <v>0</v>
      </c>
      <c r="I685" s="213">
        <v>0</v>
      </c>
      <c r="J685" s="213">
        <v>0</v>
      </c>
      <c r="K685" s="89">
        <v>0</v>
      </c>
      <c r="L685" s="89">
        <v>0</v>
      </c>
      <c r="M685" s="213">
        <v>0</v>
      </c>
      <c r="N685" s="213">
        <v>0</v>
      </c>
      <c r="O685" s="89">
        <v>0</v>
      </c>
      <c r="P685" s="372">
        <v>0</v>
      </c>
      <c r="Q685" s="212">
        <v>0</v>
      </c>
    </row>
    <row r="686" spans="1:17" x14ac:dyDescent="0.25">
      <c r="A686" s="429" t="s">
        <v>650</v>
      </c>
      <c r="B686" s="429" t="s">
        <v>651</v>
      </c>
      <c r="C686" s="431" t="s">
        <v>652</v>
      </c>
      <c r="D686" s="64" t="s">
        <v>203</v>
      </c>
      <c r="E686" s="64"/>
      <c r="F686" s="213">
        <v>0</v>
      </c>
      <c r="G686" s="213">
        <v>0</v>
      </c>
      <c r="H686" s="213">
        <v>0</v>
      </c>
      <c r="I686" s="213">
        <v>0</v>
      </c>
      <c r="J686" s="213">
        <v>0</v>
      </c>
      <c r="K686" s="89">
        <v>0</v>
      </c>
      <c r="L686" s="89">
        <v>0</v>
      </c>
      <c r="M686" s="213">
        <v>0</v>
      </c>
      <c r="N686" s="213">
        <v>0</v>
      </c>
      <c r="O686" s="89">
        <v>0</v>
      </c>
      <c r="P686" s="372">
        <v>0</v>
      </c>
      <c r="Q686" s="212">
        <v>0</v>
      </c>
    </row>
    <row r="687" spans="1:17" x14ac:dyDescent="0.25">
      <c r="A687" s="430"/>
      <c r="B687" s="430"/>
      <c r="C687" s="432"/>
      <c r="D687" s="412" t="s">
        <v>547</v>
      </c>
      <c r="E687" s="80" t="s">
        <v>233</v>
      </c>
      <c r="F687" s="235">
        <v>0</v>
      </c>
      <c r="G687" s="235">
        <v>0</v>
      </c>
      <c r="H687" s="235">
        <v>0</v>
      </c>
      <c r="I687" s="235">
        <v>0</v>
      </c>
      <c r="J687" s="235">
        <v>0</v>
      </c>
      <c r="K687" s="229">
        <v>0</v>
      </c>
      <c r="L687" s="229">
        <v>0</v>
      </c>
      <c r="M687" s="235">
        <v>0</v>
      </c>
      <c r="N687" s="235">
        <v>0</v>
      </c>
      <c r="O687" s="229">
        <v>0</v>
      </c>
      <c r="P687" s="373">
        <v>0</v>
      </c>
      <c r="Q687" s="230">
        <v>0</v>
      </c>
    </row>
    <row r="688" spans="1:17" x14ac:dyDescent="0.25">
      <c r="A688" s="430"/>
      <c r="B688" s="430"/>
      <c r="C688" s="432"/>
      <c r="D688" s="433"/>
      <c r="E688" s="64" t="s">
        <v>234</v>
      </c>
      <c r="F688" s="213">
        <v>0</v>
      </c>
      <c r="G688" s="213">
        <v>0</v>
      </c>
      <c r="H688" s="213">
        <v>0</v>
      </c>
      <c r="I688" s="213">
        <v>0</v>
      </c>
      <c r="J688" s="213">
        <v>0</v>
      </c>
      <c r="K688" s="89">
        <v>0</v>
      </c>
      <c r="L688" s="89">
        <v>0</v>
      </c>
      <c r="M688" s="213">
        <v>0</v>
      </c>
      <c r="N688" s="213">
        <v>0</v>
      </c>
      <c r="O688" s="89">
        <v>0</v>
      </c>
      <c r="P688" s="372">
        <v>0</v>
      </c>
      <c r="Q688" s="212">
        <v>0</v>
      </c>
    </row>
    <row r="689" spans="1:17" x14ac:dyDescent="0.25">
      <c r="A689" s="429" t="s">
        <v>653</v>
      </c>
      <c r="B689" s="429" t="s">
        <v>654</v>
      </c>
      <c r="C689" s="431" t="s">
        <v>655</v>
      </c>
      <c r="D689" s="64" t="s">
        <v>203</v>
      </c>
      <c r="E689" s="64"/>
      <c r="F689" s="213">
        <v>0</v>
      </c>
      <c r="G689" s="213">
        <v>0</v>
      </c>
      <c r="H689" s="213">
        <v>0</v>
      </c>
      <c r="I689" s="213">
        <v>0</v>
      </c>
      <c r="J689" s="213">
        <v>0</v>
      </c>
      <c r="K689" s="89">
        <v>0</v>
      </c>
      <c r="L689" s="89">
        <v>0</v>
      </c>
      <c r="M689" s="213">
        <v>0</v>
      </c>
      <c r="N689" s="213">
        <v>0</v>
      </c>
      <c r="O689" s="89">
        <v>0</v>
      </c>
      <c r="P689" s="372">
        <v>0</v>
      </c>
      <c r="Q689" s="212">
        <v>0</v>
      </c>
    </row>
    <row r="690" spans="1:17" x14ac:dyDescent="0.25">
      <c r="A690" s="430"/>
      <c r="B690" s="430"/>
      <c r="C690" s="432"/>
      <c r="D690" s="412" t="s">
        <v>547</v>
      </c>
      <c r="E690" s="80" t="s">
        <v>233</v>
      </c>
      <c r="F690" s="235">
        <v>0</v>
      </c>
      <c r="G690" s="235">
        <v>0</v>
      </c>
      <c r="H690" s="235">
        <v>0</v>
      </c>
      <c r="I690" s="235">
        <v>0</v>
      </c>
      <c r="J690" s="235">
        <v>0</v>
      </c>
      <c r="K690" s="229">
        <v>0</v>
      </c>
      <c r="L690" s="229">
        <v>0</v>
      </c>
      <c r="M690" s="235">
        <v>0</v>
      </c>
      <c r="N690" s="235">
        <v>0</v>
      </c>
      <c r="O690" s="229">
        <v>0</v>
      </c>
      <c r="P690" s="373">
        <v>0</v>
      </c>
      <c r="Q690" s="230">
        <v>0</v>
      </c>
    </row>
    <row r="691" spans="1:17" ht="86.25" customHeight="1" x14ac:dyDescent="0.25">
      <c r="A691" s="430"/>
      <c r="B691" s="430"/>
      <c r="C691" s="432"/>
      <c r="D691" s="433"/>
      <c r="E691" s="64" t="s">
        <v>234</v>
      </c>
      <c r="F691" s="213">
        <v>0</v>
      </c>
      <c r="G691" s="213">
        <v>0</v>
      </c>
      <c r="H691" s="213">
        <v>0</v>
      </c>
      <c r="I691" s="213">
        <v>0</v>
      </c>
      <c r="J691" s="213">
        <v>0</v>
      </c>
      <c r="K691" s="89">
        <v>0</v>
      </c>
      <c r="L691" s="89">
        <v>0</v>
      </c>
      <c r="M691" s="213">
        <v>0</v>
      </c>
      <c r="N691" s="213">
        <v>0</v>
      </c>
      <c r="O691" s="89">
        <v>0</v>
      </c>
      <c r="P691" s="372">
        <v>0</v>
      </c>
      <c r="Q691" s="212">
        <v>0</v>
      </c>
    </row>
    <row r="692" spans="1:17" x14ac:dyDescent="0.25">
      <c r="A692" s="429" t="s">
        <v>656</v>
      </c>
      <c r="B692" s="429" t="s">
        <v>657</v>
      </c>
      <c r="C692" s="431" t="s">
        <v>658</v>
      </c>
      <c r="D692" s="64" t="s">
        <v>203</v>
      </c>
      <c r="E692" s="64"/>
      <c r="F692" s="213">
        <v>0</v>
      </c>
      <c r="G692" s="213">
        <v>0</v>
      </c>
      <c r="H692" s="213">
        <v>0</v>
      </c>
      <c r="I692" s="213">
        <v>0</v>
      </c>
      <c r="J692" s="213">
        <v>0</v>
      </c>
      <c r="K692" s="89">
        <v>0</v>
      </c>
      <c r="L692" s="89">
        <v>0</v>
      </c>
      <c r="M692" s="213">
        <v>0</v>
      </c>
      <c r="N692" s="213">
        <v>0</v>
      </c>
      <c r="O692" s="89">
        <v>0</v>
      </c>
      <c r="P692" s="372">
        <v>0</v>
      </c>
      <c r="Q692" s="212">
        <v>0</v>
      </c>
    </row>
    <row r="693" spans="1:17" x14ac:dyDescent="0.25">
      <c r="A693" s="430"/>
      <c r="B693" s="430"/>
      <c r="C693" s="432"/>
      <c r="D693" s="412" t="s">
        <v>547</v>
      </c>
      <c r="E693" s="80" t="s">
        <v>233</v>
      </c>
      <c r="F693" s="235">
        <v>0</v>
      </c>
      <c r="G693" s="235">
        <v>0</v>
      </c>
      <c r="H693" s="235">
        <v>0</v>
      </c>
      <c r="I693" s="235">
        <v>0</v>
      </c>
      <c r="J693" s="235">
        <v>0</v>
      </c>
      <c r="K693" s="229">
        <v>0</v>
      </c>
      <c r="L693" s="229">
        <v>0</v>
      </c>
      <c r="M693" s="235">
        <v>0</v>
      </c>
      <c r="N693" s="235">
        <v>0</v>
      </c>
      <c r="O693" s="229">
        <v>0</v>
      </c>
      <c r="P693" s="373">
        <v>0</v>
      </c>
      <c r="Q693" s="230">
        <v>0</v>
      </c>
    </row>
    <row r="694" spans="1:17" x14ac:dyDescent="0.25">
      <c r="A694" s="430"/>
      <c r="B694" s="430"/>
      <c r="C694" s="432"/>
      <c r="D694" s="433"/>
      <c r="E694" s="64" t="s">
        <v>234</v>
      </c>
      <c r="F694" s="213">
        <v>0</v>
      </c>
      <c r="G694" s="213">
        <v>0</v>
      </c>
      <c r="H694" s="213">
        <v>0</v>
      </c>
      <c r="I694" s="213">
        <v>0</v>
      </c>
      <c r="J694" s="213">
        <v>0</v>
      </c>
      <c r="K694" s="89">
        <v>0</v>
      </c>
      <c r="L694" s="89">
        <v>0</v>
      </c>
      <c r="M694" s="213">
        <v>0</v>
      </c>
      <c r="N694" s="213">
        <v>0</v>
      </c>
      <c r="O694" s="89">
        <v>0</v>
      </c>
      <c r="P694" s="372">
        <v>0</v>
      </c>
      <c r="Q694" s="212">
        <v>0</v>
      </c>
    </row>
    <row r="695" spans="1:17" x14ac:dyDescent="0.25">
      <c r="A695" s="429" t="s">
        <v>659</v>
      </c>
      <c r="B695" s="429" t="s">
        <v>660</v>
      </c>
      <c r="C695" s="431" t="s">
        <v>661</v>
      </c>
      <c r="D695" s="64" t="s">
        <v>203</v>
      </c>
      <c r="E695" s="64"/>
      <c r="F695" s="213">
        <v>0</v>
      </c>
      <c r="G695" s="213">
        <v>0</v>
      </c>
      <c r="H695" s="213">
        <v>0</v>
      </c>
      <c r="I695" s="213">
        <v>0</v>
      </c>
      <c r="J695" s="213">
        <v>0</v>
      </c>
      <c r="K695" s="89">
        <v>0</v>
      </c>
      <c r="L695" s="89">
        <v>0</v>
      </c>
      <c r="M695" s="213">
        <v>0</v>
      </c>
      <c r="N695" s="213">
        <v>0</v>
      </c>
      <c r="O695" s="89">
        <v>0</v>
      </c>
      <c r="P695" s="372">
        <v>0</v>
      </c>
      <c r="Q695" s="212">
        <v>0</v>
      </c>
    </row>
    <row r="696" spans="1:17" x14ac:dyDescent="0.25">
      <c r="A696" s="430"/>
      <c r="B696" s="430"/>
      <c r="C696" s="432"/>
      <c r="D696" s="412" t="s">
        <v>547</v>
      </c>
      <c r="E696" s="80" t="s">
        <v>233</v>
      </c>
      <c r="F696" s="235">
        <v>0</v>
      </c>
      <c r="G696" s="235">
        <v>0</v>
      </c>
      <c r="H696" s="235">
        <v>0</v>
      </c>
      <c r="I696" s="235">
        <v>0</v>
      </c>
      <c r="J696" s="235">
        <v>0</v>
      </c>
      <c r="K696" s="229">
        <v>0</v>
      </c>
      <c r="L696" s="229">
        <v>0</v>
      </c>
      <c r="M696" s="235">
        <v>0</v>
      </c>
      <c r="N696" s="235">
        <v>0</v>
      </c>
      <c r="O696" s="229">
        <v>0</v>
      </c>
      <c r="P696" s="373">
        <v>0</v>
      </c>
      <c r="Q696" s="230">
        <v>0</v>
      </c>
    </row>
    <row r="697" spans="1:17" x14ac:dyDescent="0.25">
      <c r="A697" s="430"/>
      <c r="B697" s="430"/>
      <c r="C697" s="432"/>
      <c r="D697" s="433"/>
      <c r="E697" s="64" t="s">
        <v>234</v>
      </c>
      <c r="F697" s="213">
        <v>0</v>
      </c>
      <c r="G697" s="213">
        <v>0</v>
      </c>
      <c r="H697" s="213">
        <v>0</v>
      </c>
      <c r="I697" s="213">
        <v>0</v>
      </c>
      <c r="J697" s="213">
        <v>0</v>
      </c>
      <c r="K697" s="89">
        <v>0</v>
      </c>
      <c r="L697" s="89">
        <v>0</v>
      </c>
      <c r="M697" s="213">
        <v>0</v>
      </c>
      <c r="N697" s="213">
        <v>0</v>
      </c>
      <c r="O697" s="89">
        <v>0</v>
      </c>
      <c r="P697" s="372">
        <v>0</v>
      </c>
      <c r="Q697" s="212">
        <v>0</v>
      </c>
    </row>
    <row r="698" spans="1:17" x14ac:dyDescent="0.25">
      <c r="A698" s="429" t="s">
        <v>662</v>
      </c>
      <c r="B698" s="429" t="s">
        <v>663</v>
      </c>
      <c r="C698" s="431" t="s">
        <v>664</v>
      </c>
      <c r="D698" s="64" t="s">
        <v>203</v>
      </c>
      <c r="E698" s="64"/>
      <c r="F698" s="213">
        <v>0</v>
      </c>
      <c r="G698" s="213">
        <v>0</v>
      </c>
      <c r="H698" s="213">
        <v>0</v>
      </c>
      <c r="I698" s="213">
        <v>0</v>
      </c>
      <c r="J698" s="213">
        <v>0</v>
      </c>
      <c r="K698" s="89">
        <v>0</v>
      </c>
      <c r="L698" s="89">
        <v>0</v>
      </c>
      <c r="M698" s="213">
        <v>0</v>
      </c>
      <c r="N698" s="213">
        <v>0</v>
      </c>
      <c r="O698" s="89">
        <v>0</v>
      </c>
      <c r="P698" s="372">
        <v>0</v>
      </c>
      <c r="Q698" s="212">
        <v>0</v>
      </c>
    </row>
    <row r="699" spans="1:17" x14ac:dyDescent="0.25">
      <c r="A699" s="430"/>
      <c r="B699" s="430"/>
      <c r="C699" s="432"/>
      <c r="D699" s="412" t="s">
        <v>547</v>
      </c>
      <c r="E699" s="80" t="s">
        <v>233</v>
      </c>
      <c r="F699" s="235">
        <v>0</v>
      </c>
      <c r="G699" s="235">
        <v>0</v>
      </c>
      <c r="H699" s="235">
        <v>0</v>
      </c>
      <c r="I699" s="235">
        <v>0</v>
      </c>
      <c r="J699" s="235">
        <v>0</v>
      </c>
      <c r="K699" s="229">
        <v>0</v>
      </c>
      <c r="L699" s="229">
        <v>0</v>
      </c>
      <c r="M699" s="235">
        <v>0</v>
      </c>
      <c r="N699" s="235">
        <v>0</v>
      </c>
      <c r="O699" s="229">
        <v>0</v>
      </c>
      <c r="P699" s="373">
        <v>0</v>
      </c>
      <c r="Q699" s="230">
        <v>0</v>
      </c>
    </row>
    <row r="700" spans="1:17" x14ac:dyDescent="0.25">
      <c r="A700" s="430"/>
      <c r="B700" s="430"/>
      <c r="C700" s="432"/>
      <c r="D700" s="433"/>
      <c r="E700" s="64" t="s">
        <v>234</v>
      </c>
      <c r="F700" s="213">
        <v>0</v>
      </c>
      <c r="G700" s="213">
        <v>0</v>
      </c>
      <c r="H700" s="213">
        <v>0</v>
      </c>
      <c r="I700" s="213">
        <v>0</v>
      </c>
      <c r="J700" s="213">
        <v>0</v>
      </c>
      <c r="K700" s="89">
        <v>0</v>
      </c>
      <c r="L700" s="89">
        <v>0</v>
      </c>
      <c r="M700" s="213">
        <v>0</v>
      </c>
      <c r="N700" s="213">
        <v>0</v>
      </c>
      <c r="O700" s="89">
        <v>0</v>
      </c>
      <c r="P700" s="372">
        <v>0</v>
      </c>
      <c r="Q700" s="212">
        <v>0</v>
      </c>
    </row>
    <row r="701" spans="1:17" x14ac:dyDescent="0.25">
      <c r="A701" s="429" t="s">
        <v>665</v>
      </c>
      <c r="B701" s="429" t="s">
        <v>666</v>
      </c>
      <c r="C701" s="431" t="s">
        <v>667</v>
      </c>
      <c r="D701" s="64" t="s">
        <v>203</v>
      </c>
      <c r="E701" s="64"/>
      <c r="F701" s="213">
        <v>0</v>
      </c>
      <c r="G701" s="213">
        <v>0</v>
      </c>
      <c r="H701" s="213">
        <v>0</v>
      </c>
      <c r="I701" s="213">
        <v>0</v>
      </c>
      <c r="J701" s="213">
        <v>0</v>
      </c>
      <c r="K701" s="89">
        <v>0</v>
      </c>
      <c r="L701" s="89">
        <v>0</v>
      </c>
      <c r="M701" s="213">
        <v>0</v>
      </c>
      <c r="N701" s="213">
        <v>0</v>
      </c>
      <c r="O701" s="89">
        <v>0</v>
      </c>
      <c r="P701" s="372">
        <v>0</v>
      </c>
      <c r="Q701" s="212">
        <v>0</v>
      </c>
    </row>
    <row r="702" spans="1:17" x14ac:dyDescent="0.25">
      <c r="A702" s="430"/>
      <c r="B702" s="430"/>
      <c r="C702" s="432"/>
      <c r="D702" s="412" t="s">
        <v>547</v>
      </c>
      <c r="E702" s="80" t="s">
        <v>233</v>
      </c>
      <c r="F702" s="235">
        <v>0</v>
      </c>
      <c r="G702" s="235">
        <v>0</v>
      </c>
      <c r="H702" s="235">
        <v>0</v>
      </c>
      <c r="I702" s="235">
        <v>0</v>
      </c>
      <c r="J702" s="235">
        <v>0</v>
      </c>
      <c r="K702" s="229">
        <v>0</v>
      </c>
      <c r="L702" s="229">
        <v>0</v>
      </c>
      <c r="M702" s="235">
        <v>0</v>
      </c>
      <c r="N702" s="235">
        <v>0</v>
      </c>
      <c r="O702" s="229">
        <v>0</v>
      </c>
      <c r="P702" s="373">
        <v>0</v>
      </c>
      <c r="Q702" s="230">
        <v>0</v>
      </c>
    </row>
    <row r="703" spans="1:17" x14ac:dyDescent="0.25">
      <c r="A703" s="430"/>
      <c r="B703" s="430"/>
      <c r="C703" s="432"/>
      <c r="D703" s="433"/>
      <c r="E703" s="64" t="s">
        <v>234</v>
      </c>
      <c r="F703" s="213">
        <v>0</v>
      </c>
      <c r="G703" s="213">
        <v>0</v>
      </c>
      <c r="H703" s="213">
        <v>0</v>
      </c>
      <c r="I703" s="213">
        <v>0</v>
      </c>
      <c r="J703" s="213">
        <v>0</v>
      </c>
      <c r="K703" s="89">
        <v>0</v>
      </c>
      <c r="L703" s="89">
        <v>0</v>
      </c>
      <c r="M703" s="213">
        <v>0</v>
      </c>
      <c r="N703" s="213">
        <v>0</v>
      </c>
      <c r="O703" s="89">
        <v>0</v>
      </c>
      <c r="P703" s="372">
        <v>0</v>
      </c>
      <c r="Q703" s="212">
        <v>0</v>
      </c>
    </row>
    <row r="704" spans="1:17" x14ac:dyDescent="0.25">
      <c r="A704" s="429" t="s">
        <v>668</v>
      </c>
      <c r="B704" s="429" t="s">
        <v>669</v>
      </c>
      <c r="C704" s="431" t="s">
        <v>670</v>
      </c>
      <c r="D704" s="64" t="s">
        <v>203</v>
      </c>
      <c r="E704" s="64"/>
      <c r="F704" s="213">
        <v>0</v>
      </c>
      <c r="G704" s="213">
        <v>0</v>
      </c>
      <c r="H704" s="213">
        <v>0</v>
      </c>
      <c r="I704" s="213">
        <v>0</v>
      </c>
      <c r="J704" s="213">
        <v>0</v>
      </c>
      <c r="K704" s="89">
        <v>0</v>
      </c>
      <c r="L704" s="89">
        <v>0</v>
      </c>
      <c r="M704" s="213">
        <v>0</v>
      </c>
      <c r="N704" s="213">
        <v>0</v>
      </c>
      <c r="O704" s="89">
        <v>0</v>
      </c>
      <c r="P704" s="372">
        <v>0</v>
      </c>
      <c r="Q704" s="212">
        <v>0</v>
      </c>
    </row>
    <row r="705" spans="1:17" x14ac:dyDescent="0.25">
      <c r="A705" s="430"/>
      <c r="B705" s="430"/>
      <c r="C705" s="432"/>
      <c r="D705" s="412" t="s">
        <v>547</v>
      </c>
      <c r="E705" s="80" t="s">
        <v>233</v>
      </c>
      <c r="F705" s="235">
        <v>0</v>
      </c>
      <c r="G705" s="235">
        <v>0</v>
      </c>
      <c r="H705" s="235">
        <v>0</v>
      </c>
      <c r="I705" s="235">
        <v>0</v>
      </c>
      <c r="J705" s="235">
        <v>0</v>
      </c>
      <c r="K705" s="229">
        <v>0</v>
      </c>
      <c r="L705" s="229">
        <v>0</v>
      </c>
      <c r="M705" s="235">
        <v>0</v>
      </c>
      <c r="N705" s="235">
        <v>0</v>
      </c>
      <c r="O705" s="229">
        <v>0</v>
      </c>
      <c r="P705" s="373">
        <v>0</v>
      </c>
      <c r="Q705" s="230">
        <v>0</v>
      </c>
    </row>
    <row r="706" spans="1:17" x14ac:dyDescent="0.25">
      <c r="A706" s="430"/>
      <c r="B706" s="430"/>
      <c r="C706" s="432"/>
      <c r="D706" s="433"/>
      <c r="E706" s="64" t="s">
        <v>234</v>
      </c>
      <c r="F706" s="213">
        <v>0</v>
      </c>
      <c r="G706" s="213">
        <v>0</v>
      </c>
      <c r="H706" s="213">
        <v>0</v>
      </c>
      <c r="I706" s="213">
        <v>0</v>
      </c>
      <c r="J706" s="213">
        <v>0</v>
      </c>
      <c r="K706" s="89">
        <v>0</v>
      </c>
      <c r="L706" s="89">
        <v>0</v>
      </c>
      <c r="M706" s="213">
        <v>0</v>
      </c>
      <c r="N706" s="213">
        <v>0</v>
      </c>
      <c r="O706" s="89">
        <v>0</v>
      </c>
      <c r="P706" s="372">
        <v>0</v>
      </c>
      <c r="Q706" s="212">
        <v>0</v>
      </c>
    </row>
    <row r="707" spans="1:17" x14ac:dyDescent="0.25">
      <c r="A707" s="429" t="s">
        <v>671</v>
      </c>
      <c r="B707" s="429" t="s">
        <v>672</v>
      </c>
      <c r="C707" s="431" t="s">
        <v>673</v>
      </c>
      <c r="D707" s="64" t="s">
        <v>203</v>
      </c>
      <c r="E707" s="64"/>
      <c r="F707" s="213">
        <v>0</v>
      </c>
      <c r="G707" s="213">
        <v>0</v>
      </c>
      <c r="H707" s="213">
        <v>0</v>
      </c>
      <c r="I707" s="213">
        <v>0</v>
      </c>
      <c r="J707" s="213">
        <v>0</v>
      </c>
      <c r="K707" s="89">
        <v>0</v>
      </c>
      <c r="L707" s="89">
        <v>0</v>
      </c>
      <c r="M707" s="213">
        <v>0</v>
      </c>
      <c r="N707" s="213">
        <v>0</v>
      </c>
      <c r="O707" s="89">
        <v>0</v>
      </c>
      <c r="P707" s="372">
        <v>0</v>
      </c>
      <c r="Q707" s="212">
        <v>0</v>
      </c>
    </row>
    <row r="708" spans="1:17" x14ac:dyDescent="0.25">
      <c r="A708" s="430"/>
      <c r="B708" s="430"/>
      <c r="C708" s="432"/>
      <c r="D708" s="412" t="s">
        <v>547</v>
      </c>
      <c r="E708" s="80" t="s">
        <v>233</v>
      </c>
      <c r="F708" s="235">
        <v>0</v>
      </c>
      <c r="G708" s="235">
        <v>0</v>
      </c>
      <c r="H708" s="235">
        <v>0</v>
      </c>
      <c r="I708" s="235">
        <v>0</v>
      </c>
      <c r="J708" s="235">
        <v>0</v>
      </c>
      <c r="K708" s="229">
        <v>0</v>
      </c>
      <c r="L708" s="229">
        <v>0</v>
      </c>
      <c r="M708" s="235">
        <v>0</v>
      </c>
      <c r="N708" s="235">
        <v>0</v>
      </c>
      <c r="O708" s="229">
        <v>0</v>
      </c>
      <c r="P708" s="373">
        <v>0</v>
      </c>
      <c r="Q708" s="230">
        <v>0</v>
      </c>
    </row>
    <row r="709" spans="1:17" x14ac:dyDescent="0.25">
      <c r="A709" s="430"/>
      <c r="B709" s="430"/>
      <c r="C709" s="432"/>
      <c r="D709" s="433"/>
      <c r="E709" s="64" t="s">
        <v>234</v>
      </c>
      <c r="F709" s="213">
        <v>0</v>
      </c>
      <c r="G709" s="213">
        <v>0</v>
      </c>
      <c r="H709" s="213">
        <v>0</v>
      </c>
      <c r="I709" s="213">
        <v>0</v>
      </c>
      <c r="J709" s="213">
        <v>0</v>
      </c>
      <c r="K709" s="89">
        <v>0</v>
      </c>
      <c r="L709" s="89">
        <v>0</v>
      </c>
      <c r="M709" s="213">
        <v>0</v>
      </c>
      <c r="N709" s="213">
        <v>0</v>
      </c>
      <c r="O709" s="89">
        <v>0</v>
      </c>
      <c r="P709" s="372">
        <v>0</v>
      </c>
      <c r="Q709" s="212">
        <v>0</v>
      </c>
    </row>
    <row r="710" spans="1:17" x14ac:dyDescent="0.25">
      <c r="A710" s="434" t="s">
        <v>401</v>
      </c>
      <c r="B710" s="429" t="s">
        <v>674</v>
      </c>
      <c r="C710" s="431" t="s">
        <v>675</v>
      </c>
      <c r="D710" s="65" t="s">
        <v>203</v>
      </c>
      <c r="E710" s="64"/>
      <c r="F710" s="213">
        <f>F711</f>
        <v>31029.7</v>
      </c>
      <c r="G710" s="213">
        <f t="shared" ref="G710:I711" si="282">G711</f>
        <v>0</v>
      </c>
      <c r="H710" s="213">
        <f t="shared" si="282"/>
        <v>0</v>
      </c>
      <c r="I710" s="213">
        <f t="shared" si="282"/>
        <v>31029.7</v>
      </c>
      <c r="J710" s="213">
        <f>J711</f>
        <v>11166</v>
      </c>
      <c r="K710" s="89">
        <f t="shared" ref="K710:M710" si="283">K711</f>
        <v>0</v>
      </c>
      <c r="L710" s="89">
        <f t="shared" si="283"/>
        <v>0</v>
      </c>
      <c r="M710" s="213">
        <f t="shared" si="283"/>
        <v>11166</v>
      </c>
      <c r="N710" s="217">
        <f t="shared" ref="N710:N721" si="284">J710/F710*100</f>
        <v>35.984879003019685</v>
      </c>
      <c r="O710" s="215">
        <v>0</v>
      </c>
      <c r="P710" s="374">
        <v>0</v>
      </c>
      <c r="Q710" s="216">
        <f t="shared" ref="Q710:Q712" si="285">M710/I710*100</f>
        <v>35.984879003019685</v>
      </c>
    </row>
    <row r="711" spans="1:17" x14ac:dyDescent="0.25">
      <c r="A711" s="435"/>
      <c r="B711" s="430"/>
      <c r="C711" s="432"/>
      <c r="D711" s="436" t="s">
        <v>547</v>
      </c>
      <c r="E711" s="80" t="s">
        <v>233</v>
      </c>
      <c r="F711" s="235">
        <f>G711+H711+I711</f>
        <v>31029.7</v>
      </c>
      <c r="G711" s="235">
        <f t="shared" si="282"/>
        <v>0</v>
      </c>
      <c r="H711" s="235">
        <f t="shared" si="282"/>
        <v>0</v>
      </c>
      <c r="I711" s="235">
        <f>I712+I713+I714+I715</f>
        <v>31029.7</v>
      </c>
      <c r="J711" s="235">
        <f>K711+L711+M711</f>
        <v>11166</v>
      </c>
      <c r="K711" s="229">
        <f>K712+K713+K714+K715</f>
        <v>0</v>
      </c>
      <c r="L711" s="229">
        <f t="shared" ref="L711:M711" si="286">L712+L713+L714+L715</f>
        <v>0</v>
      </c>
      <c r="M711" s="235">
        <f t="shared" si="286"/>
        <v>11166</v>
      </c>
      <c r="N711" s="370">
        <f t="shared" si="284"/>
        <v>35.984879003019685</v>
      </c>
      <c r="O711" s="233">
        <v>0</v>
      </c>
      <c r="P711" s="375">
        <v>0</v>
      </c>
      <c r="Q711" s="234">
        <f t="shared" si="285"/>
        <v>35.984879003019685</v>
      </c>
    </row>
    <row r="712" spans="1:17" x14ac:dyDescent="0.25">
      <c r="A712" s="435"/>
      <c r="B712" s="430"/>
      <c r="C712" s="432"/>
      <c r="D712" s="437"/>
      <c r="E712" s="57" t="s">
        <v>602</v>
      </c>
      <c r="F712" s="213">
        <f>G712+H712+I712</f>
        <v>16376.9</v>
      </c>
      <c r="G712" s="213">
        <f>G721</f>
        <v>0</v>
      </c>
      <c r="H712" s="213">
        <f>H721</f>
        <v>0</v>
      </c>
      <c r="I712" s="213">
        <f>I721</f>
        <v>16376.9</v>
      </c>
      <c r="J712" s="213">
        <f>K712+L712+M712</f>
        <v>11166</v>
      </c>
      <c r="K712" s="89">
        <f t="shared" ref="K712:M712" si="287">K721</f>
        <v>0</v>
      </c>
      <c r="L712" s="89">
        <f t="shared" si="287"/>
        <v>0</v>
      </c>
      <c r="M712" s="213">
        <f t="shared" si="287"/>
        <v>11166</v>
      </c>
      <c r="N712" s="217">
        <f t="shared" si="284"/>
        <v>68.181401852609469</v>
      </c>
      <c r="O712" s="215">
        <v>0</v>
      </c>
      <c r="P712" s="374">
        <v>0</v>
      </c>
      <c r="Q712" s="216">
        <f t="shared" si="285"/>
        <v>68.181401852609469</v>
      </c>
    </row>
    <row r="713" spans="1:17" x14ac:dyDescent="0.25">
      <c r="A713" s="430"/>
      <c r="B713" s="430"/>
      <c r="C713" s="432"/>
      <c r="D713" s="433"/>
      <c r="E713" s="57" t="s">
        <v>603</v>
      </c>
      <c r="F713" s="213">
        <f t="shared" ref="F713:F715" si="288">G713+H713+I713</f>
        <v>75</v>
      </c>
      <c r="G713" s="213">
        <v>0</v>
      </c>
      <c r="H713" s="213">
        <v>0</v>
      </c>
      <c r="I713" s="213">
        <f>I722</f>
        <v>75</v>
      </c>
      <c r="J713" s="213">
        <f t="shared" ref="J713:J715" si="289">K713+L713+M713</f>
        <v>0</v>
      </c>
      <c r="K713" s="89">
        <v>0</v>
      </c>
      <c r="L713" s="89">
        <v>0</v>
      </c>
      <c r="M713" s="213">
        <v>0</v>
      </c>
      <c r="N713" s="217">
        <v>0</v>
      </c>
      <c r="O713" s="215">
        <v>0</v>
      </c>
      <c r="P713" s="374">
        <v>0</v>
      </c>
      <c r="Q713" s="216">
        <v>0</v>
      </c>
    </row>
    <row r="714" spans="1:17" x14ac:dyDescent="0.25">
      <c r="A714" s="430"/>
      <c r="B714" s="430"/>
      <c r="C714" s="432"/>
      <c r="D714" s="433"/>
      <c r="E714" s="57" t="s">
        <v>604</v>
      </c>
      <c r="F714" s="213">
        <f t="shared" si="288"/>
        <v>300</v>
      </c>
      <c r="G714" s="213">
        <v>0</v>
      </c>
      <c r="H714" s="213">
        <v>0</v>
      </c>
      <c r="I714" s="213">
        <f>I723</f>
        <v>300</v>
      </c>
      <c r="J714" s="213">
        <f t="shared" si="289"/>
        <v>0</v>
      </c>
      <c r="K714" s="89">
        <v>0</v>
      </c>
      <c r="L714" s="89">
        <v>0</v>
      </c>
      <c r="M714" s="213">
        <v>0</v>
      </c>
      <c r="N714" s="217">
        <v>0</v>
      </c>
      <c r="O714" s="215">
        <v>0</v>
      </c>
      <c r="P714" s="374">
        <v>0</v>
      </c>
      <c r="Q714" s="216">
        <v>0</v>
      </c>
    </row>
    <row r="715" spans="1:17" x14ac:dyDescent="0.25">
      <c r="A715" s="441"/>
      <c r="B715" s="441"/>
      <c r="C715" s="442"/>
      <c r="D715" s="443"/>
      <c r="E715" s="57" t="s">
        <v>605</v>
      </c>
      <c r="F715" s="213">
        <f t="shared" si="288"/>
        <v>14277.8</v>
      </c>
      <c r="G715" s="213">
        <v>0</v>
      </c>
      <c r="H715" s="213">
        <v>0</v>
      </c>
      <c r="I715" s="213">
        <f>I724</f>
        <v>14277.8</v>
      </c>
      <c r="J715" s="213">
        <f t="shared" si="289"/>
        <v>0</v>
      </c>
      <c r="K715" s="89">
        <v>0</v>
      </c>
      <c r="L715" s="89">
        <v>0</v>
      </c>
      <c r="M715" s="213">
        <v>0</v>
      </c>
      <c r="N715" s="217">
        <v>0</v>
      </c>
      <c r="O715" s="215">
        <v>0</v>
      </c>
      <c r="P715" s="374">
        <v>0</v>
      </c>
      <c r="Q715" s="216">
        <v>0</v>
      </c>
    </row>
    <row r="716" spans="1:17" x14ac:dyDescent="0.25">
      <c r="A716" s="429" t="s">
        <v>676</v>
      </c>
      <c r="B716" s="429" t="s">
        <v>677</v>
      </c>
      <c r="C716" s="431" t="s">
        <v>675</v>
      </c>
      <c r="D716" s="64" t="s">
        <v>203</v>
      </c>
      <c r="E716" s="64"/>
      <c r="F716" s="213">
        <v>0</v>
      </c>
      <c r="G716" s="213">
        <v>0</v>
      </c>
      <c r="H716" s="213">
        <v>0</v>
      </c>
      <c r="I716" s="213">
        <v>0</v>
      </c>
      <c r="J716" s="213">
        <v>0</v>
      </c>
      <c r="K716" s="89">
        <v>0</v>
      </c>
      <c r="L716" s="89">
        <v>0</v>
      </c>
      <c r="M716" s="213">
        <v>0</v>
      </c>
      <c r="N716" s="213">
        <v>0</v>
      </c>
      <c r="O716" s="89">
        <v>0</v>
      </c>
      <c r="P716" s="372">
        <v>0</v>
      </c>
      <c r="Q716" s="212">
        <v>0</v>
      </c>
    </row>
    <row r="717" spans="1:17" x14ac:dyDescent="0.25">
      <c r="A717" s="430"/>
      <c r="B717" s="430"/>
      <c r="C717" s="432"/>
      <c r="D717" s="412" t="s">
        <v>547</v>
      </c>
      <c r="E717" s="80" t="s">
        <v>233</v>
      </c>
      <c r="F717" s="235">
        <v>0</v>
      </c>
      <c r="G717" s="235">
        <v>0</v>
      </c>
      <c r="H717" s="235">
        <v>0</v>
      </c>
      <c r="I717" s="235">
        <v>0</v>
      </c>
      <c r="J717" s="235">
        <v>0</v>
      </c>
      <c r="K717" s="229">
        <v>0</v>
      </c>
      <c r="L717" s="229">
        <v>0</v>
      </c>
      <c r="M717" s="235">
        <v>0</v>
      </c>
      <c r="N717" s="235">
        <v>0</v>
      </c>
      <c r="O717" s="229">
        <v>0</v>
      </c>
      <c r="P717" s="373">
        <v>0</v>
      </c>
      <c r="Q717" s="230">
        <v>0</v>
      </c>
    </row>
    <row r="718" spans="1:17" x14ac:dyDescent="0.25">
      <c r="A718" s="430"/>
      <c r="B718" s="430"/>
      <c r="C718" s="432"/>
      <c r="D718" s="433"/>
      <c r="E718" s="64" t="s">
        <v>234</v>
      </c>
      <c r="F718" s="213">
        <v>0</v>
      </c>
      <c r="G718" s="213">
        <v>0</v>
      </c>
      <c r="H718" s="213">
        <v>0</v>
      </c>
      <c r="I718" s="213">
        <v>0</v>
      </c>
      <c r="J718" s="213">
        <v>0</v>
      </c>
      <c r="K718" s="89">
        <v>0</v>
      </c>
      <c r="L718" s="89">
        <v>0</v>
      </c>
      <c r="M718" s="213">
        <v>0</v>
      </c>
      <c r="N718" s="213">
        <v>0</v>
      </c>
      <c r="O718" s="89">
        <v>0</v>
      </c>
      <c r="P718" s="372">
        <v>0</v>
      </c>
      <c r="Q718" s="212">
        <v>0</v>
      </c>
    </row>
    <row r="719" spans="1:17" x14ac:dyDescent="0.25">
      <c r="A719" s="429" t="s">
        <v>678</v>
      </c>
      <c r="B719" s="429" t="s">
        <v>679</v>
      </c>
      <c r="C719" s="431" t="s">
        <v>675</v>
      </c>
      <c r="D719" s="64" t="s">
        <v>203</v>
      </c>
      <c r="E719" s="64"/>
      <c r="F719" s="213">
        <f>F720</f>
        <v>31029.7</v>
      </c>
      <c r="G719" s="213">
        <f t="shared" ref="G719:I719" si="290">G720</f>
        <v>0</v>
      </c>
      <c r="H719" s="213">
        <f t="shared" si="290"/>
        <v>0</v>
      </c>
      <c r="I719" s="213">
        <f t="shared" si="290"/>
        <v>31029.7</v>
      </c>
      <c r="J719" s="213">
        <f>J720</f>
        <v>11166</v>
      </c>
      <c r="K719" s="213">
        <f t="shared" ref="K719:M720" si="291">K720</f>
        <v>0</v>
      </c>
      <c r="L719" s="213">
        <f t="shared" si="291"/>
        <v>0</v>
      </c>
      <c r="M719" s="213">
        <f t="shared" si="291"/>
        <v>11166</v>
      </c>
      <c r="N719" s="217">
        <f t="shared" si="284"/>
        <v>35.984879003019685</v>
      </c>
      <c r="O719" s="215">
        <v>0</v>
      </c>
      <c r="P719" s="374">
        <v>0</v>
      </c>
      <c r="Q719" s="216">
        <f t="shared" ref="Q719:Q721" si="292">M719/I719*100</f>
        <v>35.984879003019685</v>
      </c>
    </row>
    <row r="720" spans="1:17" x14ac:dyDescent="0.25">
      <c r="A720" s="430"/>
      <c r="B720" s="430"/>
      <c r="C720" s="432"/>
      <c r="D720" s="412" t="s">
        <v>547</v>
      </c>
      <c r="E720" s="80" t="s">
        <v>233</v>
      </c>
      <c r="F720" s="235">
        <f>F721+F722+F723+F724</f>
        <v>31029.7</v>
      </c>
      <c r="G720" s="235">
        <f t="shared" ref="G720:I720" si="293">G721+G722+G723+G724</f>
        <v>0</v>
      </c>
      <c r="H720" s="235">
        <f t="shared" si="293"/>
        <v>0</v>
      </c>
      <c r="I720" s="235">
        <f t="shared" si="293"/>
        <v>31029.7</v>
      </c>
      <c r="J720" s="235">
        <f>J721</f>
        <v>11166</v>
      </c>
      <c r="K720" s="235">
        <f t="shared" si="291"/>
        <v>0</v>
      </c>
      <c r="L720" s="235">
        <f t="shared" si="291"/>
        <v>0</v>
      </c>
      <c r="M720" s="235">
        <f t="shared" si="291"/>
        <v>11166</v>
      </c>
      <c r="N720" s="370">
        <f t="shared" si="284"/>
        <v>35.984879003019685</v>
      </c>
      <c r="O720" s="233">
        <v>0</v>
      </c>
      <c r="P720" s="375">
        <v>0</v>
      </c>
      <c r="Q720" s="234">
        <f t="shared" si="292"/>
        <v>35.984879003019685</v>
      </c>
    </row>
    <row r="721" spans="1:17" x14ac:dyDescent="0.25">
      <c r="A721" s="430"/>
      <c r="B721" s="430"/>
      <c r="C721" s="432"/>
      <c r="D721" s="413"/>
      <c r="E721" s="57" t="s">
        <v>602</v>
      </c>
      <c r="F721" s="213">
        <f>G721+H721+I721</f>
        <v>16376.9</v>
      </c>
      <c r="G721" s="213">
        <v>0</v>
      </c>
      <c r="H721" s="213">
        <v>0</v>
      </c>
      <c r="I721" s="213">
        <v>16376.9</v>
      </c>
      <c r="J721" s="213">
        <f>K721+L721+M721</f>
        <v>11166</v>
      </c>
      <c r="K721" s="217">
        <v>0</v>
      </c>
      <c r="L721" s="217">
        <v>0</v>
      </c>
      <c r="M721" s="213">
        <v>11166</v>
      </c>
      <c r="N721" s="217">
        <f t="shared" si="284"/>
        <v>68.181401852609469</v>
      </c>
      <c r="O721" s="215">
        <v>0</v>
      </c>
      <c r="P721" s="374">
        <v>0</v>
      </c>
      <c r="Q721" s="216">
        <f t="shared" si="292"/>
        <v>68.181401852609469</v>
      </c>
    </row>
    <row r="722" spans="1:17" x14ac:dyDescent="0.25">
      <c r="A722" s="430"/>
      <c r="B722" s="430"/>
      <c r="C722" s="432"/>
      <c r="D722" s="433"/>
      <c r="E722" s="57" t="s">
        <v>603</v>
      </c>
      <c r="F722" s="213">
        <f t="shared" ref="F722:F724" si="294">G722+H722+I722</f>
        <v>75</v>
      </c>
      <c r="G722" s="213">
        <v>0</v>
      </c>
      <c r="H722" s="213">
        <v>0</v>
      </c>
      <c r="I722" s="213">
        <v>75</v>
      </c>
      <c r="J722" s="213">
        <f t="shared" ref="J722:J724" si="295">K722+L722+M722</f>
        <v>0</v>
      </c>
      <c r="K722" s="217">
        <v>0</v>
      </c>
      <c r="L722" s="217">
        <v>0</v>
      </c>
      <c r="M722" s="213">
        <v>0</v>
      </c>
      <c r="N722" s="217">
        <v>0</v>
      </c>
      <c r="O722" s="215">
        <v>0</v>
      </c>
      <c r="P722" s="374">
        <v>0</v>
      </c>
      <c r="Q722" s="216">
        <v>0</v>
      </c>
    </row>
    <row r="723" spans="1:17" x14ac:dyDescent="0.25">
      <c r="A723" s="430"/>
      <c r="B723" s="430"/>
      <c r="C723" s="432"/>
      <c r="D723" s="433"/>
      <c r="E723" s="57" t="s">
        <v>604</v>
      </c>
      <c r="F723" s="213">
        <f t="shared" si="294"/>
        <v>300</v>
      </c>
      <c r="G723" s="213">
        <v>0</v>
      </c>
      <c r="H723" s="213">
        <v>0</v>
      </c>
      <c r="I723" s="213">
        <v>300</v>
      </c>
      <c r="J723" s="213">
        <f t="shared" si="295"/>
        <v>0</v>
      </c>
      <c r="K723" s="217">
        <v>0</v>
      </c>
      <c r="L723" s="217">
        <v>0</v>
      </c>
      <c r="M723" s="213">
        <v>0</v>
      </c>
      <c r="N723" s="217">
        <v>0</v>
      </c>
      <c r="O723" s="215">
        <v>0</v>
      </c>
      <c r="P723" s="374">
        <v>0</v>
      </c>
      <c r="Q723" s="216">
        <v>0</v>
      </c>
    </row>
    <row r="724" spans="1:17" x14ac:dyDescent="0.25">
      <c r="A724" s="441"/>
      <c r="B724" s="441"/>
      <c r="C724" s="442"/>
      <c r="D724" s="443"/>
      <c r="E724" s="57" t="s">
        <v>605</v>
      </c>
      <c r="F724" s="213">
        <f t="shared" si="294"/>
        <v>14277.8</v>
      </c>
      <c r="G724" s="213">
        <v>0</v>
      </c>
      <c r="H724" s="213">
        <v>0</v>
      </c>
      <c r="I724" s="213">
        <v>14277.8</v>
      </c>
      <c r="J724" s="213">
        <f t="shared" si="295"/>
        <v>0</v>
      </c>
      <c r="K724" s="217">
        <v>0</v>
      </c>
      <c r="L724" s="217">
        <v>0</v>
      </c>
      <c r="M724" s="213">
        <v>0</v>
      </c>
      <c r="N724" s="217">
        <v>0</v>
      </c>
      <c r="O724" s="215">
        <v>0</v>
      </c>
      <c r="P724" s="374">
        <v>0</v>
      </c>
      <c r="Q724" s="216">
        <v>0</v>
      </c>
    </row>
    <row r="725" spans="1:17" x14ac:dyDescent="0.25">
      <c r="A725" s="429" t="s">
        <v>680</v>
      </c>
      <c r="B725" s="429" t="s">
        <v>681</v>
      </c>
      <c r="C725" s="431" t="s">
        <v>682</v>
      </c>
      <c r="D725" s="64" t="s">
        <v>203</v>
      </c>
      <c r="E725" s="64"/>
      <c r="F725" s="213">
        <v>0</v>
      </c>
      <c r="G725" s="213">
        <v>0</v>
      </c>
      <c r="H725" s="213">
        <v>0</v>
      </c>
      <c r="I725" s="213">
        <v>0</v>
      </c>
      <c r="J725" s="213">
        <v>0</v>
      </c>
      <c r="K725" s="89">
        <v>0</v>
      </c>
      <c r="L725" s="89">
        <v>0</v>
      </c>
      <c r="M725" s="213">
        <v>0</v>
      </c>
      <c r="N725" s="213">
        <v>0</v>
      </c>
      <c r="O725" s="89">
        <v>0</v>
      </c>
      <c r="P725" s="372">
        <v>0</v>
      </c>
      <c r="Q725" s="212">
        <v>0</v>
      </c>
    </row>
    <row r="726" spans="1:17" x14ac:dyDescent="0.25">
      <c r="A726" s="430"/>
      <c r="B726" s="430"/>
      <c r="C726" s="432"/>
      <c r="D726" s="412" t="s">
        <v>547</v>
      </c>
      <c r="E726" s="80" t="s">
        <v>233</v>
      </c>
      <c r="F726" s="235">
        <v>0</v>
      </c>
      <c r="G726" s="235">
        <v>0</v>
      </c>
      <c r="H726" s="235">
        <v>0</v>
      </c>
      <c r="I726" s="235">
        <v>0</v>
      </c>
      <c r="J726" s="235">
        <v>0</v>
      </c>
      <c r="K726" s="229">
        <v>0</v>
      </c>
      <c r="L726" s="229">
        <v>0</v>
      </c>
      <c r="M726" s="235">
        <v>0</v>
      </c>
      <c r="N726" s="235">
        <v>0</v>
      </c>
      <c r="O726" s="229">
        <v>0</v>
      </c>
      <c r="P726" s="373">
        <v>0</v>
      </c>
      <c r="Q726" s="230">
        <v>0</v>
      </c>
    </row>
    <row r="727" spans="1:17" x14ac:dyDescent="0.25">
      <c r="A727" s="430"/>
      <c r="B727" s="430"/>
      <c r="C727" s="432"/>
      <c r="D727" s="433"/>
      <c r="E727" s="64" t="s">
        <v>234</v>
      </c>
      <c r="F727" s="213">
        <v>0</v>
      </c>
      <c r="G727" s="213">
        <v>0</v>
      </c>
      <c r="H727" s="213">
        <v>0</v>
      </c>
      <c r="I727" s="213">
        <v>0</v>
      </c>
      <c r="J727" s="213">
        <v>0</v>
      </c>
      <c r="K727" s="89">
        <v>0</v>
      </c>
      <c r="L727" s="89">
        <v>0</v>
      </c>
      <c r="M727" s="213">
        <v>0</v>
      </c>
      <c r="N727" s="213">
        <v>0</v>
      </c>
      <c r="O727" s="89">
        <v>0</v>
      </c>
      <c r="P727" s="372">
        <v>0</v>
      </c>
      <c r="Q727" s="212">
        <v>0</v>
      </c>
    </row>
    <row r="728" spans="1:17" x14ac:dyDescent="0.25">
      <c r="A728" s="429" t="s">
        <v>403</v>
      </c>
      <c r="B728" s="429" t="s">
        <v>683</v>
      </c>
      <c r="C728" s="431" t="s">
        <v>684</v>
      </c>
      <c r="D728" s="64" t="s">
        <v>203</v>
      </c>
      <c r="E728" s="64"/>
      <c r="F728" s="213">
        <v>0</v>
      </c>
      <c r="G728" s="213">
        <v>0</v>
      </c>
      <c r="H728" s="213">
        <v>0</v>
      </c>
      <c r="I728" s="213">
        <v>0</v>
      </c>
      <c r="J728" s="213">
        <v>0</v>
      </c>
      <c r="K728" s="89">
        <v>0</v>
      </c>
      <c r="L728" s="89">
        <v>0</v>
      </c>
      <c r="M728" s="213">
        <v>0</v>
      </c>
      <c r="N728" s="213">
        <v>0</v>
      </c>
      <c r="O728" s="89">
        <v>0</v>
      </c>
      <c r="P728" s="372">
        <v>0</v>
      </c>
      <c r="Q728" s="212">
        <v>0</v>
      </c>
    </row>
    <row r="729" spans="1:17" x14ac:dyDescent="0.25">
      <c r="A729" s="430"/>
      <c r="B729" s="430"/>
      <c r="C729" s="432"/>
      <c r="D729" s="412" t="s">
        <v>547</v>
      </c>
      <c r="E729" s="80" t="s">
        <v>233</v>
      </c>
      <c r="F729" s="235">
        <v>0</v>
      </c>
      <c r="G729" s="235">
        <v>0</v>
      </c>
      <c r="H729" s="235">
        <v>0</v>
      </c>
      <c r="I729" s="235">
        <v>0</v>
      </c>
      <c r="J729" s="235">
        <v>0</v>
      </c>
      <c r="K729" s="229">
        <v>0</v>
      </c>
      <c r="L729" s="229">
        <v>0</v>
      </c>
      <c r="M729" s="235">
        <v>0</v>
      </c>
      <c r="N729" s="235">
        <v>0</v>
      </c>
      <c r="O729" s="229">
        <v>0</v>
      </c>
      <c r="P729" s="373">
        <v>0</v>
      </c>
      <c r="Q729" s="230">
        <v>0</v>
      </c>
    </row>
    <row r="730" spans="1:17" x14ac:dyDescent="0.25">
      <c r="A730" s="430"/>
      <c r="B730" s="430"/>
      <c r="C730" s="432"/>
      <c r="D730" s="433"/>
      <c r="E730" s="64" t="s">
        <v>234</v>
      </c>
      <c r="F730" s="213">
        <v>0</v>
      </c>
      <c r="G730" s="213">
        <v>0</v>
      </c>
      <c r="H730" s="213">
        <v>0</v>
      </c>
      <c r="I730" s="213">
        <v>0</v>
      </c>
      <c r="J730" s="213">
        <v>0</v>
      </c>
      <c r="K730" s="89">
        <v>0</v>
      </c>
      <c r="L730" s="89">
        <v>0</v>
      </c>
      <c r="M730" s="213">
        <v>0</v>
      </c>
      <c r="N730" s="213">
        <v>0</v>
      </c>
      <c r="O730" s="89">
        <v>0</v>
      </c>
      <c r="P730" s="372">
        <v>0</v>
      </c>
      <c r="Q730" s="212">
        <v>0</v>
      </c>
    </row>
    <row r="731" spans="1:17" x14ac:dyDescent="0.25">
      <c r="A731" s="429" t="s">
        <v>685</v>
      </c>
      <c r="B731" s="429" t="s">
        <v>686</v>
      </c>
      <c r="C731" s="431" t="s">
        <v>684</v>
      </c>
      <c r="D731" s="64" t="s">
        <v>203</v>
      </c>
      <c r="E731" s="64"/>
      <c r="F731" s="213">
        <v>0</v>
      </c>
      <c r="G731" s="213">
        <v>0</v>
      </c>
      <c r="H731" s="213">
        <v>0</v>
      </c>
      <c r="I731" s="213">
        <v>0</v>
      </c>
      <c r="J731" s="213">
        <v>0</v>
      </c>
      <c r="K731" s="89">
        <v>0</v>
      </c>
      <c r="L731" s="89">
        <v>0</v>
      </c>
      <c r="M731" s="213">
        <v>0</v>
      </c>
      <c r="N731" s="213">
        <v>0</v>
      </c>
      <c r="O731" s="89">
        <v>0</v>
      </c>
      <c r="P731" s="372">
        <v>0</v>
      </c>
      <c r="Q731" s="212">
        <v>0</v>
      </c>
    </row>
    <row r="732" spans="1:17" x14ac:dyDescent="0.25">
      <c r="A732" s="430"/>
      <c r="B732" s="430"/>
      <c r="C732" s="432"/>
      <c r="D732" s="412" t="s">
        <v>547</v>
      </c>
      <c r="E732" s="80" t="s">
        <v>233</v>
      </c>
      <c r="F732" s="235">
        <v>0</v>
      </c>
      <c r="G732" s="235">
        <v>0</v>
      </c>
      <c r="H732" s="235">
        <v>0</v>
      </c>
      <c r="I732" s="235">
        <v>0</v>
      </c>
      <c r="J732" s="235">
        <v>0</v>
      </c>
      <c r="K732" s="229">
        <v>0</v>
      </c>
      <c r="L732" s="229">
        <v>0</v>
      </c>
      <c r="M732" s="235">
        <v>0</v>
      </c>
      <c r="N732" s="235">
        <v>0</v>
      </c>
      <c r="O732" s="229">
        <v>0</v>
      </c>
      <c r="P732" s="373">
        <v>0</v>
      </c>
      <c r="Q732" s="230">
        <v>0</v>
      </c>
    </row>
    <row r="733" spans="1:17" x14ac:dyDescent="0.25">
      <c r="A733" s="430"/>
      <c r="B733" s="430"/>
      <c r="C733" s="432"/>
      <c r="D733" s="433"/>
      <c r="E733" s="64" t="s">
        <v>234</v>
      </c>
      <c r="F733" s="213">
        <v>0</v>
      </c>
      <c r="G733" s="213">
        <v>0</v>
      </c>
      <c r="H733" s="213">
        <v>0</v>
      </c>
      <c r="I733" s="213">
        <v>0</v>
      </c>
      <c r="J733" s="213">
        <v>0</v>
      </c>
      <c r="K733" s="89">
        <v>0</v>
      </c>
      <c r="L733" s="89">
        <v>0</v>
      </c>
      <c r="M733" s="213">
        <v>0</v>
      </c>
      <c r="N733" s="213">
        <v>0</v>
      </c>
      <c r="O733" s="89">
        <v>0</v>
      </c>
      <c r="P733" s="372">
        <v>0</v>
      </c>
      <c r="Q733" s="212">
        <v>0</v>
      </c>
    </row>
    <row r="734" spans="1:17" x14ac:dyDescent="0.25">
      <c r="A734" s="429" t="s">
        <v>687</v>
      </c>
      <c r="B734" s="429" t="s">
        <v>688</v>
      </c>
      <c r="C734" s="431" t="s">
        <v>689</v>
      </c>
      <c r="D734" s="64" t="s">
        <v>203</v>
      </c>
      <c r="E734" s="64"/>
      <c r="F734" s="213">
        <v>0</v>
      </c>
      <c r="G734" s="213">
        <v>0</v>
      </c>
      <c r="H734" s="213">
        <v>0</v>
      </c>
      <c r="I734" s="213">
        <v>0</v>
      </c>
      <c r="J734" s="213">
        <v>0</v>
      </c>
      <c r="K734" s="89">
        <v>0</v>
      </c>
      <c r="L734" s="89">
        <v>0</v>
      </c>
      <c r="M734" s="213">
        <v>0</v>
      </c>
      <c r="N734" s="213">
        <v>0</v>
      </c>
      <c r="O734" s="89">
        <v>0</v>
      </c>
      <c r="P734" s="372">
        <v>0</v>
      </c>
      <c r="Q734" s="212">
        <v>0</v>
      </c>
    </row>
    <row r="735" spans="1:17" x14ac:dyDescent="0.25">
      <c r="A735" s="430"/>
      <c r="B735" s="430"/>
      <c r="C735" s="432"/>
      <c r="D735" s="412" t="s">
        <v>547</v>
      </c>
      <c r="E735" s="80" t="s">
        <v>233</v>
      </c>
      <c r="F735" s="235">
        <v>0</v>
      </c>
      <c r="G735" s="235">
        <v>0</v>
      </c>
      <c r="H735" s="235">
        <v>0</v>
      </c>
      <c r="I735" s="235">
        <v>0</v>
      </c>
      <c r="J735" s="235">
        <v>0</v>
      </c>
      <c r="K735" s="229">
        <v>0</v>
      </c>
      <c r="L735" s="229">
        <v>0</v>
      </c>
      <c r="M735" s="235">
        <v>0</v>
      </c>
      <c r="N735" s="235">
        <v>0</v>
      </c>
      <c r="O735" s="229">
        <v>0</v>
      </c>
      <c r="P735" s="373">
        <v>0</v>
      </c>
      <c r="Q735" s="230">
        <v>0</v>
      </c>
    </row>
    <row r="736" spans="1:17" x14ac:dyDescent="0.25">
      <c r="A736" s="430"/>
      <c r="B736" s="430"/>
      <c r="C736" s="432"/>
      <c r="D736" s="433"/>
      <c r="E736" s="64" t="s">
        <v>234</v>
      </c>
      <c r="F736" s="213">
        <v>0</v>
      </c>
      <c r="G736" s="213">
        <v>0</v>
      </c>
      <c r="H736" s="213">
        <v>0</v>
      </c>
      <c r="I736" s="213">
        <v>0</v>
      </c>
      <c r="J736" s="213">
        <v>0</v>
      </c>
      <c r="K736" s="89">
        <v>0</v>
      </c>
      <c r="L736" s="89">
        <v>0</v>
      </c>
      <c r="M736" s="213">
        <v>0</v>
      </c>
      <c r="N736" s="213">
        <v>0</v>
      </c>
      <c r="O736" s="89">
        <v>0</v>
      </c>
      <c r="P736" s="372">
        <v>0</v>
      </c>
      <c r="Q736" s="212">
        <v>0</v>
      </c>
    </row>
    <row r="737" spans="1:17" x14ac:dyDescent="0.25">
      <c r="A737" s="429" t="s">
        <v>690</v>
      </c>
      <c r="B737" s="429" t="s">
        <v>691</v>
      </c>
      <c r="C737" s="431" t="s">
        <v>692</v>
      </c>
      <c r="D737" s="64" t="s">
        <v>203</v>
      </c>
      <c r="E737" s="64"/>
      <c r="F737" s="213">
        <v>0</v>
      </c>
      <c r="G737" s="213">
        <v>0</v>
      </c>
      <c r="H737" s="213">
        <v>0</v>
      </c>
      <c r="I737" s="213">
        <v>0</v>
      </c>
      <c r="J737" s="213">
        <v>0</v>
      </c>
      <c r="K737" s="89">
        <v>0</v>
      </c>
      <c r="L737" s="89">
        <v>0</v>
      </c>
      <c r="M737" s="213">
        <v>0</v>
      </c>
      <c r="N737" s="213">
        <v>0</v>
      </c>
      <c r="O737" s="89">
        <v>0</v>
      </c>
      <c r="P737" s="372">
        <v>0</v>
      </c>
      <c r="Q737" s="212">
        <v>0</v>
      </c>
    </row>
    <row r="738" spans="1:17" x14ac:dyDescent="0.25">
      <c r="A738" s="430"/>
      <c r="B738" s="430"/>
      <c r="C738" s="432"/>
      <c r="D738" s="412" t="s">
        <v>547</v>
      </c>
      <c r="E738" s="80" t="s">
        <v>233</v>
      </c>
      <c r="F738" s="235">
        <v>0</v>
      </c>
      <c r="G738" s="235">
        <v>0</v>
      </c>
      <c r="H738" s="235">
        <v>0</v>
      </c>
      <c r="I738" s="235">
        <v>0</v>
      </c>
      <c r="J738" s="235">
        <v>0</v>
      </c>
      <c r="K738" s="229">
        <v>0</v>
      </c>
      <c r="L738" s="229">
        <v>0</v>
      </c>
      <c r="M738" s="235">
        <v>0</v>
      </c>
      <c r="N738" s="235">
        <v>0</v>
      </c>
      <c r="O738" s="229">
        <v>0</v>
      </c>
      <c r="P738" s="373">
        <v>0</v>
      </c>
      <c r="Q738" s="230">
        <v>0</v>
      </c>
    </row>
    <row r="739" spans="1:17" x14ac:dyDescent="0.25">
      <c r="A739" s="430"/>
      <c r="B739" s="430"/>
      <c r="C739" s="432"/>
      <c r="D739" s="433"/>
      <c r="E739" s="64" t="s">
        <v>234</v>
      </c>
      <c r="F739" s="213">
        <v>0</v>
      </c>
      <c r="G739" s="213">
        <v>0</v>
      </c>
      <c r="H739" s="213">
        <v>0</v>
      </c>
      <c r="I739" s="213">
        <v>0</v>
      </c>
      <c r="J739" s="213">
        <v>0</v>
      </c>
      <c r="K739" s="89">
        <v>0</v>
      </c>
      <c r="L739" s="89">
        <v>0</v>
      </c>
      <c r="M739" s="213">
        <v>0</v>
      </c>
      <c r="N739" s="213">
        <v>0</v>
      </c>
      <c r="O739" s="89">
        <v>0</v>
      </c>
      <c r="P739" s="372">
        <v>0</v>
      </c>
      <c r="Q739" s="212">
        <v>0</v>
      </c>
    </row>
    <row r="740" spans="1:17" x14ac:dyDescent="0.25">
      <c r="A740" s="429" t="s">
        <v>693</v>
      </c>
      <c r="B740" s="431" t="s">
        <v>694</v>
      </c>
      <c r="C740" s="431" t="s">
        <v>695</v>
      </c>
      <c r="D740" s="64" t="s">
        <v>203</v>
      </c>
      <c r="E740" s="64"/>
      <c r="F740" s="213">
        <v>0</v>
      </c>
      <c r="G740" s="213">
        <v>0</v>
      </c>
      <c r="H740" s="213">
        <v>0</v>
      </c>
      <c r="I740" s="213">
        <v>0</v>
      </c>
      <c r="J740" s="213">
        <v>0</v>
      </c>
      <c r="K740" s="89">
        <v>0</v>
      </c>
      <c r="L740" s="89">
        <v>0</v>
      </c>
      <c r="M740" s="213">
        <v>0</v>
      </c>
      <c r="N740" s="213">
        <v>0</v>
      </c>
      <c r="O740" s="89">
        <v>0</v>
      </c>
      <c r="P740" s="372">
        <v>0</v>
      </c>
      <c r="Q740" s="212">
        <v>0</v>
      </c>
    </row>
    <row r="741" spans="1:17" x14ac:dyDescent="0.25">
      <c r="A741" s="430"/>
      <c r="B741" s="432"/>
      <c r="C741" s="432"/>
      <c r="D741" s="412" t="s">
        <v>547</v>
      </c>
      <c r="E741" s="80" t="s">
        <v>233</v>
      </c>
      <c r="F741" s="235">
        <v>0</v>
      </c>
      <c r="G741" s="235">
        <v>0</v>
      </c>
      <c r="H741" s="235">
        <v>0</v>
      </c>
      <c r="I741" s="235">
        <v>0</v>
      </c>
      <c r="J741" s="235">
        <v>0</v>
      </c>
      <c r="K741" s="229">
        <v>0</v>
      </c>
      <c r="L741" s="229">
        <v>0</v>
      </c>
      <c r="M741" s="235">
        <v>0</v>
      </c>
      <c r="N741" s="235">
        <v>0</v>
      </c>
      <c r="O741" s="229">
        <v>0</v>
      </c>
      <c r="P741" s="373">
        <v>0</v>
      </c>
      <c r="Q741" s="230">
        <v>0</v>
      </c>
    </row>
    <row r="742" spans="1:17" x14ac:dyDescent="0.25">
      <c r="A742" s="430"/>
      <c r="B742" s="432"/>
      <c r="C742" s="432"/>
      <c r="D742" s="433"/>
      <c r="E742" s="64" t="s">
        <v>234</v>
      </c>
      <c r="F742" s="213">
        <v>0</v>
      </c>
      <c r="G742" s="213">
        <v>0</v>
      </c>
      <c r="H742" s="213">
        <v>0</v>
      </c>
      <c r="I742" s="213">
        <v>0</v>
      </c>
      <c r="J742" s="213">
        <v>0</v>
      </c>
      <c r="K742" s="89">
        <v>0</v>
      </c>
      <c r="L742" s="89">
        <v>0</v>
      </c>
      <c r="M742" s="213">
        <v>0</v>
      </c>
      <c r="N742" s="213">
        <v>0</v>
      </c>
      <c r="O742" s="89">
        <v>0</v>
      </c>
      <c r="P742" s="372">
        <v>0</v>
      </c>
      <c r="Q742" s="212">
        <v>0</v>
      </c>
    </row>
    <row r="743" spans="1:17" x14ac:dyDescent="0.25">
      <c r="A743" s="429" t="s">
        <v>406</v>
      </c>
      <c r="B743" s="429" t="s">
        <v>696</v>
      </c>
      <c r="C743" s="431" t="s">
        <v>697</v>
      </c>
      <c r="D743" s="64" t="s">
        <v>203</v>
      </c>
      <c r="E743" s="64"/>
      <c r="F743" s="213">
        <v>0</v>
      </c>
      <c r="G743" s="213">
        <v>0</v>
      </c>
      <c r="H743" s="213">
        <v>0</v>
      </c>
      <c r="I743" s="213">
        <v>0</v>
      </c>
      <c r="J743" s="213">
        <v>0</v>
      </c>
      <c r="K743" s="89">
        <v>0</v>
      </c>
      <c r="L743" s="89">
        <v>0</v>
      </c>
      <c r="M743" s="213">
        <v>0</v>
      </c>
      <c r="N743" s="213">
        <v>0</v>
      </c>
      <c r="O743" s="89">
        <v>0</v>
      </c>
      <c r="P743" s="372">
        <v>0</v>
      </c>
      <c r="Q743" s="212">
        <v>0</v>
      </c>
    </row>
    <row r="744" spans="1:17" x14ac:dyDescent="0.25">
      <c r="A744" s="430"/>
      <c r="B744" s="430"/>
      <c r="C744" s="432"/>
      <c r="D744" s="412" t="s">
        <v>547</v>
      </c>
      <c r="E744" s="80" t="s">
        <v>233</v>
      </c>
      <c r="F744" s="235">
        <v>0</v>
      </c>
      <c r="G744" s="235">
        <v>0</v>
      </c>
      <c r="H744" s="235">
        <v>0</v>
      </c>
      <c r="I744" s="235">
        <v>0</v>
      </c>
      <c r="J744" s="235">
        <v>0</v>
      </c>
      <c r="K744" s="229">
        <v>0</v>
      </c>
      <c r="L744" s="229">
        <v>0</v>
      </c>
      <c r="M744" s="235">
        <v>0</v>
      </c>
      <c r="N744" s="235">
        <v>0</v>
      </c>
      <c r="O744" s="229">
        <v>0</v>
      </c>
      <c r="P744" s="373">
        <v>0</v>
      </c>
      <c r="Q744" s="230">
        <v>0</v>
      </c>
    </row>
    <row r="745" spans="1:17" x14ac:dyDescent="0.25">
      <c r="A745" s="430"/>
      <c r="B745" s="430"/>
      <c r="C745" s="432"/>
      <c r="D745" s="433"/>
      <c r="E745" s="64" t="s">
        <v>234</v>
      </c>
      <c r="F745" s="213">
        <v>0</v>
      </c>
      <c r="G745" s="213">
        <v>0</v>
      </c>
      <c r="H745" s="213">
        <v>0</v>
      </c>
      <c r="I745" s="213">
        <v>0</v>
      </c>
      <c r="J745" s="213">
        <v>0</v>
      </c>
      <c r="K745" s="89">
        <v>0</v>
      </c>
      <c r="L745" s="89">
        <v>0</v>
      </c>
      <c r="M745" s="213">
        <v>0</v>
      </c>
      <c r="N745" s="213">
        <v>0</v>
      </c>
      <c r="O745" s="89">
        <v>0</v>
      </c>
      <c r="P745" s="372">
        <v>0</v>
      </c>
      <c r="Q745" s="212">
        <v>0</v>
      </c>
    </row>
    <row r="746" spans="1:17" x14ac:dyDescent="0.25">
      <c r="A746" s="429" t="s">
        <v>698</v>
      </c>
      <c r="B746" s="429" t="s">
        <v>699</v>
      </c>
      <c r="C746" s="431" t="s">
        <v>697</v>
      </c>
      <c r="D746" s="64" t="s">
        <v>203</v>
      </c>
      <c r="E746" s="64"/>
      <c r="F746" s="213">
        <v>0</v>
      </c>
      <c r="G746" s="213">
        <v>0</v>
      </c>
      <c r="H746" s="213">
        <v>0</v>
      </c>
      <c r="I746" s="213">
        <v>0</v>
      </c>
      <c r="J746" s="213">
        <v>0</v>
      </c>
      <c r="K746" s="89">
        <v>0</v>
      </c>
      <c r="L746" s="89">
        <v>0</v>
      </c>
      <c r="M746" s="213">
        <v>0</v>
      </c>
      <c r="N746" s="213">
        <v>0</v>
      </c>
      <c r="O746" s="89">
        <v>0</v>
      </c>
      <c r="P746" s="372">
        <v>0</v>
      </c>
      <c r="Q746" s="212">
        <v>0</v>
      </c>
    </row>
    <row r="747" spans="1:17" x14ac:dyDescent="0.25">
      <c r="A747" s="430"/>
      <c r="B747" s="430"/>
      <c r="C747" s="432"/>
      <c r="D747" s="412" t="s">
        <v>547</v>
      </c>
      <c r="E747" s="80" t="s">
        <v>233</v>
      </c>
      <c r="F747" s="235">
        <v>0</v>
      </c>
      <c r="G747" s="235">
        <v>0</v>
      </c>
      <c r="H747" s="235">
        <v>0</v>
      </c>
      <c r="I747" s="235">
        <v>0</v>
      </c>
      <c r="J747" s="235">
        <v>0</v>
      </c>
      <c r="K747" s="229">
        <v>0</v>
      </c>
      <c r="L747" s="229">
        <v>0</v>
      </c>
      <c r="M747" s="235">
        <v>0</v>
      </c>
      <c r="N747" s="235">
        <v>0</v>
      </c>
      <c r="O747" s="229">
        <v>0</v>
      </c>
      <c r="P747" s="373">
        <v>0</v>
      </c>
      <c r="Q747" s="230">
        <v>0</v>
      </c>
    </row>
    <row r="748" spans="1:17" x14ac:dyDescent="0.25">
      <c r="A748" s="430"/>
      <c r="B748" s="430"/>
      <c r="C748" s="432"/>
      <c r="D748" s="433"/>
      <c r="E748" s="64" t="s">
        <v>234</v>
      </c>
      <c r="F748" s="213">
        <v>0</v>
      </c>
      <c r="G748" s="213">
        <v>0</v>
      </c>
      <c r="H748" s="213">
        <v>0</v>
      </c>
      <c r="I748" s="213">
        <v>0</v>
      </c>
      <c r="J748" s="213">
        <v>0</v>
      </c>
      <c r="K748" s="89">
        <v>0</v>
      </c>
      <c r="L748" s="89">
        <v>0</v>
      </c>
      <c r="M748" s="213">
        <v>0</v>
      </c>
      <c r="N748" s="213">
        <v>0</v>
      </c>
      <c r="O748" s="89">
        <v>0</v>
      </c>
      <c r="P748" s="372">
        <v>0</v>
      </c>
      <c r="Q748" s="212">
        <v>0</v>
      </c>
    </row>
    <row r="749" spans="1:17" x14ac:dyDescent="0.25">
      <c r="A749" s="429" t="s">
        <v>700</v>
      </c>
      <c r="B749" s="429" t="s">
        <v>701</v>
      </c>
      <c r="C749" s="431" t="s">
        <v>682</v>
      </c>
      <c r="D749" s="64" t="s">
        <v>203</v>
      </c>
      <c r="E749" s="64"/>
      <c r="F749" s="213">
        <v>0</v>
      </c>
      <c r="G749" s="213">
        <v>0</v>
      </c>
      <c r="H749" s="213">
        <v>0</v>
      </c>
      <c r="I749" s="213">
        <v>0</v>
      </c>
      <c r="J749" s="213">
        <v>0</v>
      </c>
      <c r="K749" s="89">
        <v>0</v>
      </c>
      <c r="L749" s="89">
        <v>0</v>
      </c>
      <c r="M749" s="213">
        <v>0</v>
      </c>
      <c r="N749" s="213">
        <v>0</v>
      </c>
      <c r="O749" s="89">
        <v>0</v>
      </c>
      <c r="P749" s="372">
        <v>0</v>
      </c>
      <c r="Q749" s="212">
        <v>0</v>
      </c>
    </row>
    <row r="750" spans="1:17" x14ac:dyDescent="0.25">
      <c r="A750" s="430"/>
      <c r="B750" s="430"/>
      <c r="C750" s="432"/>
      <c r="D750" s="412" t="s">
        <v>547</v>
      </c>
      <c r="E750" s="80" t="s">
        <v>233</v>
      </c>
      <c r="F750" s="235">
        <v>0</v>
      </c>
      <c r="G750" s="235">
        <v>0</v>
      </c>
      <c r="H750" s="235">
        <v>0</v>
      </c>
      <c r="I750" s="235">
        <v>0</v>
      </c>
      <c r="J750" s="235">
        <v>0</v>
      </c>
      <c r="K750" s="229">
        <v>0</v>
      </c>
      <c r="L750" s="229">
        <v>0</v>
      </c>
      <c r="M750" s="235">
        <v>0</v>
      </c>
      <c r="N750" s="235">
        <v>0</v>
      </c>
      <c r="O750" s="229">
        <v>0</v>
      </c>
      <c r="P750" s="373">
        <v>0</v>
      </c>
      <c r="Q750" s="230">
        <v>0</v>
      </c>
    </row>
    <row r="751" spans="1:17" x14ac:dyDescent="0.25">
      <c r="A751" s="430"/>
      <c r="B751" s="430"/>
      <c r="C751" s="432"/>
      <c r="D751" s="433"/>
      <c r="E751" s="64" t="s">
        <v>234</v>
      </c>
      <c r="F751" s="213">
        <v>0</v>
      </c>
      <c r="G751" s="213">
        <v>0</v>
      </c>
      <c r="H751" s="213">
        <v>0</v>
      </c>
      <c r="I751" s="213">
        <v>0</v>
      </c>
      <c r="J751" s="213">
        <v>0</v>
      </c>
      <c r="K751" s="89">
        <v>0</v>
      </c>
      <c r="L751" s="89">
        <v>0</v>
      </c>
      <c r="M751" s="213">
        <v>0</v>
      </c>
      <c r="N751" s="213">
        <v>0</v>
      </c>
      <c r="O751" s="89">
        <v>0</v>
      </c>
      <c r="P751" s="372">
        <v>0</v>
      </c>
      <c r="Q751" s="212">
        <v>0</v>
      </c>
    </row>
    <row r="752" spans="1:17" x14ac:dyDescent="0.25">
      <c r="A752" s="429" t="s">
        <v>702</v>
      </c>
      <c r="B752" s="429" t="s">
        <v>703</v>
      </c>
      <c r="C752" s="431" t="s">
        <v>704</v>
      </c>
      <c r="D752" s="64" t="s">
        <v>203</v>
      </c>
      <c r="E752" s="64"/>
      <c r="F752" s="213">
        <v>0</v>
      </c>
      <c r="G752" s="213">
        <v>0</v>
      </c>
      <c r="H752" s="213">
        <v>0</v>
      </c>
      <c r="I752" s="213">
        <v>0</v>
      </c>
      <c r="J752" s="213">
        <v>0</v>
      </c>
      <c r="K752" s="89">
        <v>0</v>
      </c>
      <c r="L752" s="89">
        <v>0</v>
      </c>
      <c r="M752" s="213">
        <v>0</v>
      </c>
      <c r="N752" s="213">
        <v>0</v>
      </c>
      <c r="O752" s="89">
        <v>0</v>
      </c>
      <c r="P752" s="372">
        <v>0</v>
      </c>
      <c r="Q752" s="212">
        <v>0</v>
      </c>
    </row>
    <row r="753" spans="1:17" x14ac:dyDescent="0.25">
      <c r="A753" s="430"/>
      <c r="B753" s="430"/>
      <c r="C753" s="432"/>
      <c r="D753" s="412" t="s">
        <v>705</v>
      </c>
      <c r="E753" s="80" t="s">
        <v>233</v>
      </c>
      <c r="F753" s="235">
        <v>0</v>
      </c>
      <c r="G753" s="235">
        <v>0</v>
      </c>
      <c r="H753" s="235">
        <v>0</v>
      </c>
      <c r="I753" s="235">
        <v>0</v>
      </c>
      <c r="J753" s="235">
        <v>0</v>
      </c>
      <c r="K753" s="229">
        <v>0</v>
      </c>
      <c r="L753" s="229">
        <v>0</v>
      </c>
      <c r="M753" s="235">
        <v>0</v>
      </c>
      <c r="N753" s="235">
        <v>0</v>
      </c>
      <c r="O753" s="229">
        <v>0</v>
      </c>
      <c r="P753" s="373">
        <v>0</v>
      </c>
      <c r="Q753" s="230">
        <v>0</v>
      </c>
    </row>
    <row r="754" spans="1:17" x14ac:dyDescent="0.25">
      <c r="A754" s="430"/>
      <c r="B754" s="430"/>
      <c r="C754" s="432"/>
      <c r="D754" s="433"/>
      <c r="E754" s="64" t="s">
        <v>234</v>
      </c>
      <c r="F754" s="213">
        <v>0</v>
      </c>
      <c r="G754" s="213">
        <v>0</v>
      </c>
      <c r="H754" s="213">
        <v>0</v>
      </c>
      <c r="I754" s="213">
        <v>0</v>
      </c>
      <c r="J754" s="213">
        <v>0</v>
      </c>
      <c r="K754" s="89">
        <v>0</v>
      </c>
      <c r="L754" s="89">
        <v>0</v>
      </c>
      <c r="M754" s="213">
        <v>0</v>
      </c>
      <c r="N754" s="213">
        <v>0</v>
      </c>
      <c r="O754" s="89">
        <v>0</v>
      </c>
      <c r="P754" s="372">
        <v>0</v>
      </c>
      <c r="Q754" s="212">
        <v>0</v>
      </c>
    </row>
    <row r="755" spans="1:17" x14ac:dyDescent="0.25">
      <c r="A755" s="429" t="s">
        <v>706</v>
      </c>
      <c r="B755" s="429" t="s">
        <v>707</v>
      </c>
      <c r="C755" s="431" t="s">
        <v>708</v>
      </c>
      <c r="D755" s="64" t="s">
        <v>203</v>
      </c>
      <c r="E755" s="64"/>
      <c r="F755" s="213">
        <v>0</v>
      </c>
      <c r="G755" s="213">
        <v>0</v>
      </c>
      <c r="H755" s="213">
        <v>0</v>
      </c>
      <c r="I755" s="213">
        <v>0</v>
      </c>
      <c r="J755" s="213">
        <v>0</v>
      </c>
      <c r="K755" s="89">
        <v>0</v>
      </c>
      <c r="L755" s="89">
        <v>0</v>
      </c>
      <c r="M755" s="213">
        <v>0</v>
      </c>
      <c r="N755" s="213">
        <v>0</v>
      </c>
      <c r="O755" s="89">
        <v>0</v>
      </c>
      <c r="P755" s="372">
        <v>0</v>
      </c>
      <c r="Q755" s="212">
        <v>0</v>
      </c>
    </row>
    <row r="756" spans="1:17" x14ac:dyDescent="0.25">
      <c r="A756" s="430"/>
      <c r="B756" s="430"/>
      <c r="C756" s="432"/>
      <c r="D756" s="412" t="s">
        <v>547</v>
      </c>
      <c r="E756" s="80" t="s">
        <v>233</v>
      </c>
      <c r="F756" s="235">
        <v>0</v>
      </c>
      <c r="G756" s="235">
        <v>0</v>
      </c>
      <c r="H756" s="235">
        <v>0</v>
      </c>
      <c r="I756" s="235">
        <v>0</v>
      </c>
      <c r="J756" s="235">
        <v>0</v>
      </c>
      <c r="K756" s="229">
        <v>0</v>
      </c>
      <c r="L756" s="229">
        <v>0</v>
      </c>
      <c r="M756" s="235">
        <v>0</v>
      </c>
      <c r="N756" s="235">
        <v>0</v>
      </c>
      <c r="O756" s="229">
        <v>0</v>
      </c>
      <c r="P756" s="373">
        <v>0</v>
      </c>
      <c r="Q756" s="230">
        <v>0</v>
      </c>
    </row>
    <row r="757" spans="1:17" x14ac:dyDescent="0.25">
      <c r="A757" s="430"/>
      <c r="B757" s="430"/>
      <c r="C757" s="432"/>
      <c r="D757" s="433"/>
      <c r="E757" s="64" t="s">
        <v>234</v>
      </c>
      <c r="F757" s="213">
        <v>0</v>
      </c>
      <c r="G757" s="213">
        <v>0</v>
      </c>
      <c r="H757" s="213">
        <v>0</v>
      </c>
      <c r="I757" s="213">
        <v>0</v>
      </c>
      <c r="J757" s="213">
        <v>0</v>
      </c>
      <c r="K757" s="89">
        <v>0</v>
      </c>
      <c r="L757" s="89">
        <v>0</v>
      </c>
      <c r="M757" s="213">
        <v>0</v>
      </c>
      <c r="N757" s="213">
        <v>0</v>
      </c>
      <c r="O757" s="89">
        <v>0</v>
      </c>
      <c r="P757" s="372">
        <v>0</v>
      </c>
      <c r="Q757" s="212">
        <v>0</v>
      </c>
    </row>
    <row r="758" spans="1:17" x14ac:dyDescent="0.25">
      <c r="A758" s="429" t="s">
        <v>709</v>
      </c>
      <c r="B758" s="429" t="s">
        <v>710</v>
      </c>
      <c r="C758" s="431" t="s">
        <v>711</v>
      </c>
      <c r="D758" s="64" t="s">
        <v>203</v>
      </c>
      <c r="E758" s="64"/>
      <c r="F758" s="213">
        <v>0</v>
      </c>
      <c r="G758" s="213">
        <v>0</v>
      </c>
      <c r="H758" s="213">
        <v>0</v>
      </c>
      <c r="I758" s="213">
        <v>0</v>
      </c>
      <c r="J758" s="213">
        <v>0</v>
      </c>
      <c r="K758" s="89">
        <v>0</v>
      </c>
      <c r="L758" s="89">
        <v>0</v>
      </c>
      <c r="M758" s="213">
        <v>0</v>
      </c>
      <c r="N758" s="213">
        <v>0</v>
      </c>
      <c r="O758" s="89">
        <v>0</v>
      </c>
      <c r="P758" s="372">
        <v>0</v>
      </c>
      <c r="Q758" s="212">
        <v>0</v>
      </c>
    </row>
    <row r="759" spans="1:17" x14ac:dyDescent="0.25">
      <c r="A759" s="430"/>
      <c r="B759" s="430"/>
      <c r="C759" s="432"/>
      <c r="D759" s="412" t="s">
        <v>547</v>
      </c>
      <c r="E759" s="80" t="s">
        <v>233</v>
      </c>
      <c r="F759" s="235">
        <v>0</v>
      </c>
      <c r="G759" s="235">
        <v>0</v>
      </c>
      <c r="H759" s="235">
        <v>0</v>
      </c>
      <c r="I759" s="235">
        <v>0</v>
      </c>
      <c r="J759" s="235">
        <v>0</v>
      </c>
      <c r="K759" s="229">
        <v>0</v>
      </c>
      <c r="L759" s="229">
        <v>0</v>
      </c>
      <c r="M759" s="235">
        <v>0</v>
      </c>
      <c r="N759" s="235">
        <v>0</v>
      </c>
      <c r="O759" s="229">
        <v>0</v>
      </c>
      <c r="P759" s="373">
        <v>0</v>
      </c>
      <c r="Q759" s="230">
        <v>0</v>
      </c>
    </row>
    <row r="760" spans="1:17" x14ac:dyDescent="0.25">
      <c r="A760" s="430"/>
      <c r="B760" s="430"/>
      <c r="C760" s="432"/>
      <c r="D760" s="433"/>
      <c r="E760" s="64" t="s">
        <v>234</v>
      </c>
      <c r="F760" s="213">
        <v>0</v>
      </c>
      <c r="G760" s="213">
        <v>0</v>
      </c>
      <c r="H760" s="213">
        <v>0</v>
      </c>
      <c r="I760" s="213">
        <v>0</v>
      </c>
      <c r="J760" s="213">
        <v>0</v>
      </c>
      <c r="K760" s="89">
        <v>0</v>
      </c>
      <c r="L760" s="89">
        <v>0</v>
      </c>
      <c r="M760" s="213">
        <v>0</v>
      </c>
      <c r="N760" s="213">
        <v>0</v>
      </c>
      <c r="O760" s="89">
        <v>0</v>
      </c>
      <c r="P760" s="372">
        <v>0</v>
      </c>
      <c r="Q760" s="212">
        <v>0</v>
      </c>
    </row>
    <row r="761" spans="1:17" x14ac:dyDescent="0.25">
      <c r="A761" s="429" t="s">
        <v>712</v>
      </c>
      <c r="B761" s="429" t="s">
        <v>713</v>
      </c>
      <c r="C761" s="431" t="s">
        <v>714</v>
      </c>
      <c r="D761" s="64" t="s">
        <v>203</v>
      </c>
      <c r="E761" s="64"/>
      <c r="F761" s="213">
        <v>0</v>
      </c>
      <c r="G761" s="213">
        <v>0</v>
      </c>
      <c r="H761" s="213">
        <v>0</v>
      </c>
      <c r="I761" s="213">
        <v>0</v>
      </c>
      <c r="J761" s="213">
        <v>0</v>
      </c>
      <c r="K761" s="89">
        <v>0</v>
      </c>
      <c r="L761" s="89">
        <v>0</v>
      </c>
      <c r="M761" s="213">
        <v>0</v>
      </c>
      <c r="N761" s="213">
        <v>0</v>
      </c>
      <c r="O761" s="89">
        <v>0</v>
      </c>
      <c r="P761" s="372">
        <v>0</v>
      </c>
      <c r="Q761" s="212">
        <v>0</v>
      </c>
    </row>
    <row r="762" spans="1:17" x14ac:dyDescent="0.25">
      <c r="A762" s="430"/>
      <c r="B762" s="430"/>
      <c r="C762" s="432"/>
      <c r="D762" s="412" t="s">
        <v>547</v>
      </c>
      <c r="E762" s="80" t="s">
        <v>233</v>
      </c>
      <c r="F762" s="235">
        <v>0</v>
      </c>
      <c r="G762" s="235">
        <v>0</v>
      </c>
      <c r="H762" s="235">
        <v>0</v>
      </c>
      <c r="I762" s="235">
        <v>0</v>
      </c>
      <c r="J762" s="235">
        <v>0</v>
      </c>
      <c r="K762" s="229">
        <v>0</v>
      </c>
      <c r="L762" s="229">
        <v>0</v>
      </c>
      <c r="M762" s="235">
        <v>0</v>
      </c>
      <c r="N762" s="235">
        <v>0</v>
      </c>
      <c r="O762" s="229">
        <v>0</v>
      </c>
      <c r="P762" s="373">
        <v>0</v>
      </c>
      <c r="Q762" s="230">
        <v>0</v>
      </c>
    </row>
    <row r="763" spans="1:17" x14ac:dyDescent="0.25">
      <c r="A763" s="430"/>
      <c r="B763" s="430"/>
      <c r="C763" s="432"/>
      <c r="D763" s="433"/>
      <c r="E763" s="64" t="s">
        <v>234</v>
      </c>
      <c r="F763" s="213">
        <v>0</v>
      </c>
      <c r="G763" s="213">
        <v>0</v>
      </c>
      <c r="H763" s="213">
        <v>0</v>
      </c>
      <c r="I763" s="213">
        <v>0</v>
      </c>
      <c r="J763" s="213">
        <v>0</v>
      </c>
      <c r="K763" s="89">
        <v>0</v>
      </c>
      <c r="L763" s="89">
        <v>0</v>
      </c>
      <c r="M763" s="213">
        <v>0</v>
      </c>
      <c r="N763" s="213">
        <v>0</v>
      </c>
      <c r="O763" s="89">
        <v>0</v>
      </c>
      <c r="P763" s="372">
        <v>0</v>
      </c>
      <c r="Q763" s="212">
        <v>0</v>
      </c>
    </row>
    <row r="764" spans="1:17" x14ac:dyDescent="0.25">
      <c r="A764" s="429" t="s">
        <v>715</v>
      </c>
      <c r="B764" s="429" t="s">
        <v>716</v>
      </c>
      <c r="C764" s="431" t="s">
        <v>717</v>
      </c>
      <c r="D764" s="64" t="s">
        <v>203</v>
      </c>
      <c r="E764" s="64"/>
      <c r="F764" s="213">
        <v>0</v>
      </c>
      <c r="G764" s="213">
        <v>0</v>
      </c>
      <c r="H764" s="213">
        <v>0</v>
      </c>
      <c r="I764" s="213">
        <v>0</v>
      </c>
      <c r="J764" s="213">
        <v>0</v>
      </c>
      <c r="K764" s="89">
        <v>0</v>
      </c>
      <c r="L764" s="89">
        <v>0</v>
      </c>
      <c r="M764" s="213">
        <v>0</v>
      </c>
      <c r="N764" s="213">
        <v>0</v>
      </c>
      <c r="O764" s="89">
        <v>0</v>
      </c>
      <c r="P764" s="372">
        <v>0</v>
      </c>
      <c r="Q764" s="212">
        <v>0</v>
      </c>
    </row>
    <row r="765" spans="1:17" x14ac:dyDescent="0.25">
      <c r="A765" s="430"/>
      <c r="B765" s="430"/>
      <c r="C765" s="432"/>
      <c r="D765" s="412" t="s">
        <v>547</v>
      </c>
      <c r="E765" s="80" t="s">
        <v>233</v>
      </c>
      <c r="F765" s="235">
        <v>0</v>
      </c>
      <c r="G765" s="235">
        <v>0</v>
      </c>
      <c r="H765" s="235">
        <v>0</v>
      </c>
      <c r="I765" s="235">
        <v>0</v>
      </c>
      <c r="J765" s="235">
        <v>0</v>
      </c>
      <c r="K765" s="229">
        <v>0</v>
      </c>
      <c r="L765" s="229">
        <v>0</v>
      </c>
      <c r="M765" s="235">
        <v>0</v>
      </c>
      <c r="N765" s="235">
        <v>0</v>
      </c>
      <c r="O765" s="229">
        <v>0</v>
      </c>
      <c r="P765" s="373">
        <v>0</v>
      </c>
      <c r="Q765" s="230">
        <v>0</v>
      </c>
    </row>
    <row r="766" spans="1:17" x14ac:dyDescent="0.25">
      <c r="A766" s="430"/>
      <c r="B766" s="430"/>
      <c r="C766" s="432"/>
      <c r="D766" s="433"/>
      <c r="E766" s="64" t="s">
        <v>234</v>
      </c>
      <c r="F766" s="213">
        <v>0</v>
      </c>
      <c r="G766" s="213">
        <v>0</v>
      </c>
      <c r="H766" s="213">
        <v>0</v>
      </c>
      <c r="I766" s="213">
        <v>0</v>
      </c>
      <c r="J766" s="213">
        <v>0</v>
      </c>
      <c r="K766" s="89">
        <v>0</v>
      </c>
      <c r="L766" s="89">
        <v>0</v>
      </c>
      <c r="M766" s="213">
        <v>0</v>
      </c>
      <c r="N766" s="213">
        <v>0</v>
      </c>
      <c r="O766" s="89">
        <v>0</v>
      </c>
      <c r="P766" s="372">
        <v>0</v>
      </c>
      <c r="Q766" s="212">
        <v>0</v>
      </c>
    </row>
    <row r="767" spans="1:17" x14ac:dyDescent="0.25">
      <c r="A767" s="429" t="s">
        <v>410</v>
      </c>
      <c r="B767" s="429" t="s">
        <v>718</v>
      </c>
      <c r="C767" s="431" t="s">
        <v>719</v>
      </c>
      <c r="D767" s="64" t="s">
        <v>203</v>
      </c>
      <c r="E767" s="64"/>
      <c r="F767" s="213">
        <v>0</v>
      </c>
      <c r="G767" s="213">
        <v>0</v>
      </c>
      <c r="H767" s="213">
        <v>0</v>
      </c>
      <c r="I767" s="213">
        <v>0</v>
      </c>
      <c r="J767" s="213">
        <v>0</v>
      </c>
      <c r="K767" s="89">
        <v>0</v>
      </c>
      <c r="L767" s="89">
        <v>0</v>
      </c>
      <c r="M767" s="213">
        <v>0</v>
      </c>
      <c r="N767" s="213">
        <v>0</v>
      </c>
      <c r="O767" s="89">
        <v>0</v>
      </c>
      <c r="P767" s="372">
        <v>0</v>
      </c>
      <c r="Q767" s="212">
        <v>0</v>
      </c>
    </row>
    <row r="768" spans="1:17" x14ac:dyDescent="0.25">
      <c r="A768" s="430"/>
      <c r="B768" s="430"/>
      <c r="C768" s="432"/>
      <c r="D768" s="412" t="s">
        <v>547</v>
      </c>
      <c r="E768" s="80" t="s">
        <v>233</v>
      </c>
      <c r="F768" s="235">
        <v>0</v>
      </c>
      <c r="G768" s="235">
        <v>0</v>
      </c>
      <c r="H768" s="235">
        <v>0</v>
      </c>
      <c r="I768" s="235">
        <v>0</v>
      </c>
      <c r="J768" s="235">
        <v>0</v>
      </c>
      <c r="K768" s="229">
        <v>0</v>
      </c>
      <c r="L768" s="229">
        <v>0</v>
      </c>
      <c r="M768" s="235">
        <v>0</v>
      </c>
      <c r="N768" s="235">
        <v>0</v>
      </c>
      <c r="O768" s="229">
        <v>0</v>
      </c>
      <c r="P768" s="373">
        <v>0</v>
      </c>
      <c r="Q768" s="230">
        <v>0</v>
      </c>
    </row>
    <row r="769" spans="1:17" x14ac:dyDescent="0.25">
      <c r="A769" s="430"/>
      <c r="B769" s="430"/>
      <c r="C769" s="432"/>
      <c r="D769" s="433"/>
      <c r="E769" s="64" t="s">
        <v>234</v>
      </c>
      <c r="F769" s="213">
        <v>0</v>
      </c>
      <c r="G769" s="213">
        <v>0</v>
      </c>
      <c r="H769" s="213">
        <v>0</v>
      </c>
      <c r="I769" s="213">
        <v>0</v>
      </c>
      <c r="J769" s="213">
        <v>0</v>
      </c>
      <c r="K769" s="89">
        <v>0</v>
      </c>
      <c r="L769" s="89">
        <v>0</v>
      </c>
      <c r="M769" s="213">
        <v>0</v>
      </c>
      <c r="N769" s="213">
        <v>0</v>
      </c>
      <c r="O769" s="89">
        <v>0</v>
      </c>
      <c r="P769" s="372">
        <v>0</v>
      </c>
      <c r="Q769" s="212">
        <v>0</v>
      </c>
    </row>
    <row r="770" spans="1:17" x14ac:dyDescent="0.25">
      <c r="A770" s="429" t="s">
        <v>720</v>
      </c>
      <c r="B770" s="429" t="s">
        <v>721</v>
      </c>
      <c r="C770" s="431" t="s">
        <v>719</v>
      </c>
      <c r="D770" s="64" t="s">
        <v>203</v>
      </c>
      <c r="E770" s="64"/>
      <c r="F770" s="213">
        <v>0</v>
      </c>
      <c r="G770" s="213">
        <v>0</v>
      </c>
      <c r="H770" s="213">
        <v>0</v>
      </c>
      <c r="I770" s="213">
        <v>0</v>
      </c>
      <c r="J770" s="213">
        <v>0</v>
      </c>
      <c r="K770" s="89">
        <v>0</v>
      </c>
      <c r="L770" s="89">
        <v>0</v>
      </c>
      <c r="M770" s="213">
        <v>0</v>
      </c>
      <c r="N770" s="213">
        <v>0</v>
      </c>
      <c r="O770" s="89">
        <v>0</v>
      </c>
      <c r="P770" s="372">
        <v>0</v>
      </c>
      <c r="Q770" s="212">
        <v>0</v>
      </c>
    </row>
    <row r="771" spans="1:17" x14ac:dyDescent="0.25">
      <c r="A771" s="430"/>
      <c r="B771" s="430"/>
      <c r="C771" s="432"/>
      <c r="D771" s="412" t="s">
        <v>547</v>
      </c>
      <c r="E771" s="80" t="s">
        <v>233</v>
      </c>
      <c r="F771" s="235">
        <v>0</v>
      </c>
      <c r="G771" s="235">
        <v>0</v>
      </c>
      <c r="H771" s="235">
        <v>0</v>
      </c>
      <c r="I771" s="235">
        <v>0</v>
      </c>
      <c r="J771" s="235">
        <v>0</v>
      </c>
      <c r="K771" s="229">
        <v>0</v>
      </c>
      <c r="L771" s="229">
        <v>0</v>
      </c>
      <c r="M771" s="235">
        <v>0</v>
      </c>
      <c r="N771" s="235">
        <v>0</v>
      </c>
      <c r="O771" s="229">
        <v>0</v>
      </c>
      <c r="P771" s="373">
        <v>0</v>
      </c>
      <c r="Q771" s="230">
        <v>0</v>
      </c>
    </row>
    <row r="772" spans="1:17" x14ac:dyDescent="0.25">
      <c r="A772" s="430"/>
      <c r="B772" s="430"/>
      <c r="C772" s="432"/>
      <c r="D772" s="433"/>
      <c r="E772" s="64" t="s">
        <v>234</v>
      </c>
      <c r="F772" s="213">
        <v>0</v>
      </c>
      <c r="G772" s="213">
        <v>0</v>
      </c>
      <c r="H772" s="213">
        <v>0</v>
      </c>
      <c r="I772" s="213">
        <v>0</v>
      </c>
      <c r="J772" s="213">
        <v>0</v>
      </c>
      <c r="K772" s="89">
        <v>0</v>
      </c>
      <c r="L772" s="89">
        <v>0</v>
      </c>
      <c r="M772" s="213">
        <v>0</v>
      </c>
      <c r="N772" s="213">
        <v>0</v>
      </c>
      <c r="O772" s="89">
        <v>0</v>
      </c>
      <c r="P772" s="372">
        <v>0</v>
      </c>
      <c r="Q772" s="212">
        <v>0</v>
      </c>
    </row>
    <row r="773" spans="1:17" x14ac:dyDescent="0.25">
      <c r="A773" s="429" t="s">
        <v>722</v>
      </c>
      <c r="B773" s="429" t="s">
        <v>723</v>
      </c>
      <c r="C773" s="431" t="s">
        <v>724</v>
      </c>
      <c r="D773" s="64" t="s">
        <v>203</v>
      </c>
      <c r="E773" s="64"/>
      <c r="F773" s="213">
        <v>0</v>
      </c>
      <c r="G773" s="213">
        <v>0</v>
      </c>
      <c r="H773" s="213">
        <v>0</v>
      </c>
      <c r="I773" s="213">
        <v>0</v>
      </c>
      <c r="J773" s="213">
        <v>0</v>
      </c>
      <c r="K773" s="89">
        <v>0</v>
      </c>
      <c r="L773" s="89">
        <v>0</v>
      </c>
      <c r="M773" s="213">
        <v>0</v>
      </c>
      <c r="N773" s="213">
        <v>0</v>
      </c>
      <c r="O773" s="89">
        <v>0</v>
      </c>
      <c r="P773" s="372">
        <v>0</v>
      </c>
      <c r="Q773" s="212">
        <v>0</v>
      </c>
    </row>
    <row r="774" spans="1:17" x14ac:dyDescent="0.25">
      <c r="A774" s="430"/>
      <c r="B774" s="430"/>
      <c r="C774" s="432"/>
      <c r="D774" s="412" t="s">
        <v>547</v>
      </c>
      <c r="E774" s="80" t="s">
        <v>233</v>
      </c>
      <c r="F774" s="235">
        <v>0</v>
      </c>
      <c r="G774" s="235">
        <v>0</v>
      </c>
      <c r="H774" s="235">
        <v>0</v>
      </c>
      <c r="I774" s="235">
        <v>0</v>
      </c>
      <c r="J774" s="235">
        <v>0</v>
      </c>
      <c r="K774" s="229">
        <v>0</v>
      </c>
      <c r="L774" s="229">
        <v>0</v>
      </c>
      <c r="M774" s="235">
        <v>0</v>
      </c>
      <c r="N774" s="235">
        <v>0</v>
      </c>
      <c r="O774" s="229">
        <v>0</v>
      </c>
      <c r="P774" s="373">
        <v>0</v>
      </c>
      <c r="Q774" s="230">
        <v>0</v>
      </c>
    </row>
    <row r="775" spans="1:17" x14ac:dyDescent="0.25">
      <c r="A775" s="430"/>
      <c r="B775" s="430"/>
      <c r="C775" s="432"/>
      <c r="D775" s="433"/>
      <c r="E775" s="64" t="s">
        <v>234</v>
      </c>
      <c r="F775" s="213">
        <v>0</v>
      </c>
      <c r="G775" s="213">
        <v>0</v>
      </c>
      <c r="H775" s="213">
        <v>0</v>
      </c>
      <c r="I775" s="213">
        <v>0</v>
      </c>
      <c r="J775" s="213">
        <v>0</v>
      </c>
      <c r="K775" s="89">
        <v>0</v>
      </c>
      <c r="L775" s="89">
        <v>0</v>
      </c>
      <c r="M775" s="213">
        <v>0</v>
      </c>
      <c r="N775" s="213">
        <v>0</v>
      </c>
      <c r="O775" s="89">
        <v>0</v>
      </c>
      <c r="P775" s="372">
        <v>0</v>
      </c>
      <c r="Q775" s="212">
        <v>0</v>
      </c>
    </row>
    <row r="776" spans="1:17" x14ac:dyDescent="0.25">
      <c r="A776" s="429" t="s">
        <v>725</v>
      </c>
      <c r="B776" s="429" t="s">
        <v>726</v>
      </c>
      <c r="C776" s="431" t="s">
        <v>727</v>
      </c>
      <c r="D776" s="64" t="s">
        <v>203</v>
      </c>
      <c r="E776" s="64"/>
      <c r="F776" s="213">
        <v>0</v>
      </c>
      <c r="G776" s="213">
        <v>0</v>
      </c>
      <c r="H776" s="213">
        <v>0</v>
      </c>
      <c r="I776" s="213">
        <v>0</v>
      </c>
      <c r="J776" s="213">
        <v>0</v>
      </c>
      <c r="K776" s="89">
        <v>0</v>
      </c>
      <c r="L776" s="89">
        <v>0</v>
      </c>
      <c r="M776" s="213">
        <v>0</v>
      </c>
      <c r="N776" s="213">
        <v>0</v>
      </c>
      <c r="O776" s="89">
        <v>0</v>
      </c>
      <c r="P776" s="372">
        <v>0</v>
      </c>
      <c r="Q776" s="212">
        <v>0</v>
      </c>
    </row>
    <row r="777" spans="1:17" x14ac:dyDescent="0.25">
      <c r="A777" s="430"/>
      <c r="B777" s="430"/>
      <c r="C777" s="432"/>
      <c r="D777" s="412" t="s">
        <v>547</v>
      </c>
      <c r="E777" s="80" t="s">
        <v>233</v>
      </c>
      <c r="F777" s="235">
        <v>0</v>
      </c>
      <c r="G777" s="235">
        <v>0</v>
      </c>
      <c r="H777" s="235">
        <v>0</v>
      </c>
      <c r="I777" s="235">
        <v>0</v>
      </c>
      <c r="J777" s="235">
        <v>0</v>
      </c>
      <c r="K777" s="229">
        <v>0</v>
      </c>
      <c r="L777" s="229">
        <v>0</v>
      </c>
      <c r="M777" s="235">
        <v>0</v>
      </c>
      <c r="N777" s="235">
        <v>0</v>
      </c>
      <c r="O777" s="229">
        <v>0</v>
      </c>
      <c r="P777" s="373">
        <v>0</v>
      </c>
      <c r="Q777" s="230">
        <v>0</v>
      </c>
    </row>
    <row r="778" spans="1:17" x14ac:dyDescent="0.25">
      <c r="A778" s="430"/>
      <c r="B778" s="430"/>
      <c r="C778" s="432"/>
      <c r="D778" s="433"/>
      <c r="E778" s="64" t="s">
        <v>234</v>
      </c>
      <c r="F778" s="213">
        <v>0</v>
      </c>
      <c r="G778" s="213">
        <v>0</v>
      </c>
      <c r="H778" s="213">
        <v>0</v>
      </c>
      <c r="I778" s="213">
        <v>0</v>
      </c>
      <c r="J778" s="213">
        <v>0</v>
      </c>
      <c r="K778" s="89">
        <v>0</v>
      </c>
      <c r="L778" s="89">
        <v>0</v>
      </c>
      <c r="M778" s="213">
        <v>0</v>
      </c>
      <c r="N778" s="213">
        <v>0</v>
      </c>
      <c r="O778" s="89">
        <v>0</v>
      </c>
      <c r="P778" s="372">
        <v>0</v>
      </c>
      <c r="Q778" s="212">
        <v>0</v>
      </c>
    </row>
    <row r="779" spans="1:17" x14ac:dyDescent="0.25">
      <c r="A779" s="429" t="s">
        <v>728</v>
      </c>
      <c r="B779" s="429" t="s">
        <v>729</v>
      </c>
      <c r="C779" s="431" t="s">
        <v>730</v>
      </c>
      <c r="D779" s="64" t="s">
        <v>203</v>
      </c>
      <c r="E779" s="64"/>
      <c r="F779" s="213">
        <v>0</v>
      </c>
      <c r="G779" s="213">
        <v>0</v>
      </c>
      <c r="H779" s="213">
        <v>0</v>
      </c>
      <c r="I779" s="213">
        <v>0</v>
      </c>
      <c r="J779" s="213">
        <v>0</v>
      </c>
      <c r="K779" s="89">
        <v>0</v>
      </c>
      <c r="L779" s="89">
        <v>0</v>
      </c>
      <c r="M779" s="213">
        <v>0</v>
      </c>
      <c r="N779" s="213">
        <v>0</v>
      </c>
      <c r="O779" s="89">
        <v>0</v>
      </c>
      <c r="P779" s="372">
        <v>0</v>
      </c>
      <c r="Q779" s="212">
        <v>0</v>
      </c>
    </row>
    <row r="780" spans="1:17" x14ac:dyDescent="0.25">
      <c r="A780" s="430"/>
      <c r="B780" s="430"/>
      <c r="C780" s="432"/>
      <c r="D780" s="412" t="s">
        <v>547</v>
      </c>
      <c r="E780" s="80" t="s">
        <v>233</v>
      </c>
      <c r="F780" s="235">
        <v>0</v>
      </c>
      <c r="G780" s="235">
        <v>0</v>
      </c>
      <c r="H780" s="235">
        <v>0</v>
      </c>
      <c r="I780" s="235">
        <v>0</v>
      </c>
      <c r="J780" s="235">
        <v>0</v>
      </c>
      <c r="K780" s="229">
        <v>0</v>
      </c>
      <c r="L780" s="229">
        <v>0</v>
      </c>
      <c r="M780" s="235">
        <v>0</v>
      </c>
      <c r="N780" s="235">
        <v>0</v>
      </c>
      <c r="O780" s="229">
        <v>0</v>
      </c>
      <c r="P780" s="373">
        <v>0</v>
      </c>
      <c r="Q780" s="230">
        <v>0</v>
      </c>
    </row>
    <row r="781" spans="1:17" x14ac:dyDescent="0.25">
      <c r="A781" s="430"/>
      <c r="B781" s="430"/>
      <c r="C781" s="432"/>
      <c r="D781" s="433"/>
      <c r="E781" s="64" t="s">
        <v>234</v>
      </c>
      <c r="F781" s="213">
        <v>0</v>
      </c>
      <c r="G781" s="213">
        <v>0</v>
      </c>
      <c r="H781" s="213">
        <v>0</v>
      </c>
      <c r="I781" s="213">
        <v>0</v>
      </c>
      <c r="J781" s="213">
        <v>0</v>
      </c>
      <c r="K781" s="89">
        <v>0</v>
      </c>
      <c r="L781" s="89">
        <v>0</v>
      </c>
      <c r="M781" s="213">
        <v>0</v>
      </c>
      <c r="N781" s="213">
        <v>0</v>
      </c>
      <c r="O781" s="89">
        <v>0</v>
      </c>
      <c r="P781" s="372">
        <v>0</v>
      </c>
      <c r="Q781" s="212">
        <v>0</v>
      </c>
    </row>
    <row r="782" spans="1:17" x14ac:dyDescent="0.25">
      <c r="A782" s="429" t="s">
        <v>731</v>
      </c>
      <c r="B782" s="429" t="s">
        <v>732</v>
      </c>
      <c r="C782" s="431" t="s">
        <v>733</v>
      </c>
      <c r="D782" s="64" t="s">
        <v>203</v>
      </c>
      <c r="E782" s="64"/>
      <c r="F782" s="213">
        <v>0</v>
      </c>
      <c r="G782" s="213">
        <v>0</v>
      </c>
      <c r="H782" s="213">
        <v>0</v>
      </c>
      <c r="I782" s="213">
        <v>0</v>
      </c>
      <c r="J782" s="213">
        <v>0</v>
      </c>
      <c r="K782" s="89">
        <v>0</v>
      </c>
      <c r="L782" s="89">
        <v>0</v>
      </c>
      <c r="M782" s="213">
        <v>0</v>
      </c>
      <c r="N782" s="213">
        <v>0</v>
      </c>
      <c r="O782" s="89">
        <v>0</v>
      </c>
      <c r="P782" s="372">
        <v>0</v>
      </c>
      <c r="Q782" s="212">
        <v>0</v>
      </c>
    </row>
    <row r="783" spans="1:17" x14ac:dyDescent="0.25">
      <c r="A783" s="430"/>
      <c r="B783" s="430"/>
      <c r="C783" s="432"/>
      <c r="D783" s="412" t="s">
        <v>547</v>
      </c>
      <c r="E783" s="80" t="s">
        <v>233</v>
      </c>
      <c r="F783" s="235">
        <v>0</v>
      </c>
      <c r="G783" s="235">
        <v>0</v>
      </c>
      <c r="H783" s="235">
        <v>0</v>
      </c>
      <c r="I783" s="235">
        <v>0</v>
      </c>
      <c r="J783" s="235">
        <v>0</v>
      </c>
      <c r="K783" s="229">
        <v>0</v>
      </c>
      <c r="L783" s="229">
        <v>0</v>
      </c>
      <c r="M783" s="235">
        <v>0</v>
      </c>
      <c r="N783" s="235">
        <v>0</v>
      </c>
      <c r="O783" s="229">
        <v>0</v>
      </c>
      <c r="P783" s="373">
        <v>0</v>
      </c>
      <c r="Q783" s="230">
        <v>0</v>
      </c>
    </row>
    <row r="784" spans="1:17" x14ac:dyDescent="0.25">
      <c r="A784" s="430"/>
      <c r="B784" s="430"/>
      <c r="C784" s="432"/>
      <c r="D784" s="433"/>
      <c r="E784" s="64" t="s">
        <v>234</v>
      </c>
      <c r="F784" s="213">
        <v>0</v>
      </c>
      <c r="G784" s="213">
        <v>0</v>
      </c>
      <c r="H784" s="213">
        <v>0</v>
      </c>
      <c r="I784" s="213">
        <v>0</v>
      </c>
      <c r="J784" s="213">
        <v>0</v>
      </c>
      <c r="K784" s="89">
        <v>0</v>
      </c>
      <c r="L784" s="89">
        <v>0</v>
      </c>
      <c r="M784" s="213">
        <v>0</v>
      </c>
      <c r="N784" s="213">
        <v>0</v>
      </c>
      <c r="O784" s="89">
        <v>0</v>
      </c>
      <c r="P784" s="372">
        <v>0</v>
      </c>
      <c r="Q784" s="212">
        <v>0</v>
      </c>
    </row>
    <row r="785" spans="1:17" x14ac:dyDescent="0.25">
      <c r="A785" s="434" t="s">
        <v>174</v>
      </c>
      <c r="B785" s="434" t="s">
        <v>734</v>
      </c>
      <c r="C785" s="439" t="s">
        <v>735</v>
      </c>
      <c r="D785" s="65" t="s">
        <v>203</v>
      </c>
      <c r="E785" s="65"/>
      <c r="F785" s="208">
        <f>G785+H785+I785</f>
        <v>112205.6</v>
      </c>
      <c r="G785" s="208">
        <f t="shared" ref="G785:I785" si="296">G786</f>
        <v>0</v>
      </c>
      <c r="H785" s="208">
        <f t="shared" si="296"/>
        <v>16261.1</v>
      </c>
      <c r="I785" s="208">
        <f t="shared" si="296"/>
        <v>95944.5</v>
      </c>
      <c r="J785" s="208">
        <f>K785+L785+M785</f>
        <v>73102.5</v>
      </c>
      <c r="K785" s="211">
        <f t="shared" ref="K785:M785" si="297">K786</f>
        <v>0</v>
      </c>
      <c r="L785" s="211">
        <f t="shared" si="297"/>
        <v>7751.3</v>
      </c>
      <c r="M785" s="208">
        <f t="shared" si="297"/>
        <v>65351.199999999997</v>
      </c>
      <c r="N785" s="385">
        <f t="shared" ref="N785:N796" si="298">J785/F785*100</f>
        <v>65.15049159756731</v>
      </c>
      <c r="O785" s="209">
        <v>0</v>
      </c>
      <c r="P785" s="376">
        <f t="shared" ref="P785:Q794" si="299">L785/H785*100</f>
        <v>47.667746954388079</v>
      </c>
      <c r="Q785" s="210">
        <f t="shared" si="299"/>
        <v>68.113544809759802</v>
      </c>
    </row>
    <row r="786" spans="1:17" x14ac:dyDescent="0.25">
      <c r="A786" s="435"/>
      <c r="B786" s="435"/>
      <c r="C786" s="440"/>
      <c r="D786" s="436" t="s">
        <v>547</v>
      </c>
      <c r="E786" s="77" t="s">
        <v>233</v>
      </c>
      <c r="F786" s="236">
        <f t="shared" ref="F786:M786" si="300">F787+F788+F789+F790+F791+F792+F793+F794+F796</f>
        <v>112205.6</v>
      </c>
      <c r="G786" s="236">
        <f t="shared" si="300"/>
        <v>0</v>
      </c>
      <c r="H786" s="236">
        <f t="shared" si="300"/>
        <v>16261.1</v>
      </c>
      <c r="I786" s="236">
        <f t="shared" si="300"/>
        <v>95944.5</v>
      </c>
      <c r="J786" s="236">
        <f t="shared" si="300"/>
        <v>73102.499999999985</v>
      </c>
      <c r="K786" s="227">
        <f t="shared" si="300"/>
        <v>0</v>
      </c>
      <c r="L786" s="227">
        <f t="shared" si="300"/>
        <v>7751.3</v>
      </c>
      <c r="M786" s="236">
        <f t="shared" si="300"/>
        <v>65351.199999999997</v>
      </c>
      <c r="N786" s="386">
        <f t="shared" si="298"/>
        <v>65.15049159756731</v>
      </c>
      <c r="O786" s="227">
        <f>O787+O789+O790+O794+O795</f>
        <v>0</v>
      </c>
      <c r="P786" s="377">
        <f t="shared" si="299"/>
        <v>47.667746954388079</v>
      </c>
      <c r="Q786" s="228">
        <f t="shared" si="299"/>
        <v>68.113544809759802</v>
      </c>
    </row>
    <row r="787" spans="1:17" x14ac:dyDescent="0.25">
      <c r="A787" s="435"/>
      <c r="B787" s="435"/>
      <c r="C787" s="440"/>
      <c r="D787" s="437"/>
      <c r="E787" s="95" t="s">
        <v>736</v>
      </c>
      <c r="F787" s="318">
        <f>G787+H787+I787</f>
        <v>5926.2</v>
      </c>
      <c r="G787" s="318">
        <f t="shared" ref="G787:I787" si="301">G805</f>
        <v>0</v>
      </c>
      <c r="H787" s="318">
        <f t="shared" si="301"/>
        <v>5926.2</v>
      </c>
      <c r="I787" s="318">
        <f t="shared" si="301"/>
        <v>0</v>
      </c>
      <c r="J787" s="318">
        <f>K787+L787+M787</f>
        <v>5923.8</v>
      </c>
      <c r="K787" s="87">
        <f t="shared" ref="K787:M788" si="302">K805</f>
        <v>0</v>
      </c>
      <c r="L787" s="87">
        <f t="shared" si="302"/>
        <v>5923.8</v>
      </c>
      <c r="M787" s="318">
        <f t="shared" si="302"/>
        <v>0</v>
      </c>
      <c r="N787" s="217">
        <f t="shared" si="298"/>
        <v>99.959501873038377</v>
      </c>
      <c r="O787" s="215">
        <v>0</v>
      </c>
      <c r="P787" s="374">
        <f t="shared" si="299"/>
        <v>99.959501873038377</v>
      </c>
      <c r="Q787" s="216">
        <v>0</v>
      </c>
    </row>
    <row r="788" spans="1:17" x14ac:dyDescent="0.25">
      <c r="A788" s="435"/>
      <c r="B788" s="435"/>
      <c r="C788" s="440"/>
      <c r="D788" s="437"/>
      <c r="E788" s="95" t="s">
        <v>737</v>
      </c>
      <c r="F788" s="318">
        <f t="shared" ref="F788:F796" si="303">G788+H788+I788</f>
        <v>24112.5</v>
      </c>
      <c r="G788" s="318">
        <v>0</v>
      </c>
      <c r="H788" s="318">
        <v>0</v>
      </c>
      <c r="I788" s="318">
        <f>I806</f>
        <v>24112.5</v>
      </c>
      <c r="J788" s="318">
        <f t="shared" ref="J788:J796" si="304">K788+L788+M788</f>
        <v>21229.1</v>
      </c>
      <c r="K788" s="87">
        <f>K806</f>
        <v>0</v>
      </c>
      <c r="L788" s="87">
        <f t="shared" si="302"/>
        <v>0</v>
      </c>
      <c r="M788" s="318">
        <f t="shared" si="302"/>
        <v>21229.1</v>
      </c>
      <c r="N788" s="217">
        <f t="shared" si="298"/>
        <v>88.041886988076726</v>
      </c>
      <c r="O788" s="215">
        <v>0</v>
      </c>
      <c r="P788" s="374">
        <v>0</v>
      </c>
      <c r="Q788" s="216">
        <f>M788/I788*100</f>
        <v>88.041886988076726</v>
      </c>
    </row>
    <row r="789" spans="1:17" x14ac:dyDescent="0.25">
      <c r="A789" s="435"/>
      <c r="B789" s="435"/>
      <c r="C789" s="440"/>
      <c r="D789" s="437"/>
      <c r="E789" s="57" t="s">
        <v>738</v>
      </c>
      <c r="F789" s="318">
        <f t="shared" si="303"/>
        <v>65862</v>
      </c>
      <c r="G789" s="213">
        <f t="shared" ref="G789:I789" si="305">G816</f>
        <v>0</v>
      </c>
      <c r="H789" s="213">
        <f t="shared" si="305"/>
        <v>0</v>
      </c>
      <c r="I789" s="213">
        <f t="shared" si="305"/>
        <v>65862</v>
      </c>
      <c r="J789" s="318">
        <f t="shared" si="304"/>
        <v>38350.199999999997</v>
      </c>
      <c r="K789" s="89">
        <f t="shared" ref="K789:M789" si="306">K816</f>
        <v>0</v>
      </c>
      <c r="L789" s="89">
        <f t="shared" si="306"/>
        <v>0</v>
      </c>
      <c r="M789" s="213">
        <f t="shared" si="306"/>
        <v>38350.199999999997</v>
      </c>
      <c r="N789" s="217">
        <f t="shared" si="298"/>
        <v>58.228113327867362</v>
      </c>
      <c r="O789" s="215">
        <v>0</v>
      </c>
      <c r="P789" s="374">
        <v>0</v>
      </c>
      <c r="Q789" s="216">
        <f t="shared" si="299"/>
        <v>58.228113327867362</v>
      </c>
    </row>
    <row r="790" spans="1:17" x14ac:dyDescent="0.25">
      <c r="A790" s="435"/>
      <c r="B790" s="435"/>
      <c r="C790" s="440"/>
      <c r="D790" s="437"/>
      <c r="E790" s="57" t="s">
        <v>739</v>
      </c>
      <c r="F790" s="318">
        <f t="shared" si="303"/>
        <v>770</v>
      </c>
      <c r="G790" s="213">
        <f t="shared" ref="G790:I790" si="307">G831</f>
        <v>0</v>
      </c>
      <c r="H790" s="213">
        <f t="shared" si="307"/>
        <v>0</v>
      </c>
      <c r="I790" s="213">
        <f t="shared" si="307"/>
        <v>770</v>
      </c>
      <c r="J790" s="318">
        <f t="shared" si="304"/>
        <v>770</v>
      </c>
      <c r="K790" s="89">
        <f t="shared" ref="K790:M790" si="308">K831</f>
        <v>0</v>
      </c>
      <c r="L790" s="89">
        <f t="shared" si="308"/>
        <v>0</v>
      </c>
      <c r="M790" s="213">
        <f t="shared" si="308"/>
        <v>770</v>
      </c>
      <c r="N790" s="217">
        <f t="shared" si="298"/>
        <v>100</v>
      </c>
      <c r="O790" s="215">
        <v>0</v>
      </c>
      <c r="P790" s="374">
        <v>0</v>
      </c>
      <c r="Q790" s="216">
        <f t="shared" si="299"/>
        <v>100</v>
      </c>
    </row>
    <row r="791" spans="1:17" x14ac:dyDescent="0.25">
      <c r="A791" s="435"/>
      <c r="B791" s="435"/>
      <c r="C791" s="440"/>
      <c r="D791" s="437"/>
      <c r="E791" s="57" t="s">
        <v>740</v>
      </c>
      <c r="F791" s="318">
        <f t="shared" si="303"/>
        <v>2557.8000000000002</v>
      </c>
      <c r="G791" s="213">
        <v>0</v>
      </c>
      <c r="H791" s="213">
        <f>H841</f>
        <v>2557.8000000000002</v>
      </c>
      <c r="I791" s="213">
        <v>0</v>
      </c>
      <c r="J791" s="318">
        <f t="shared" si="304"/>
        <v>0</v>
      </c>
      <c r="K791" s="89">
        <v>0</v>
      </c>
      <c r="L791" s="89">
        <f>L841</f>
        <v>0</v>
      </c>
      <c r="M791" s="213">
        <f>M841</f>
        <v>0</v>
      </c>
      <c r="N791" s="217">
        <f t="shared" si="298"/>
        <v>0</v>
      </c>
      <c r="O791" s="215">
        <v>0</v>
      </c>
      <c r="P791" s="374">
        <v>0</v>
      </c>
      <c r="Q791" s="216">
        <v>0</v>
      </c>
    </row>
    <row r="792" spans="1:17" x14ac:dyDescent="0.25">
      <c r="A792" s="435"/>
      <c r="B792" s="435"/>
      <c r="C792" s="440"/>
      <c r="D792" s="437"/>
      <c r="E792" s="57" t="s">
        <v>741</v>
      </c>
      <c r="F792" s="318">
        <f t="shared" si="303"/>
        <v>4689.6000000000004</v>
      </c>
      <c r="G792" s="213">
        <v>0</v>
      </c>
      <c r="H792" s="213">
        <f>H842</f>
        <v>4689.6000000000004</v>
      </c>
      <c r="I792" s="213">
        <v>0</v>
      </c>
      <c r="J792" s="318">
        <f t="shared" si="304"/>
        <v>0</v>
      </c>
      <c r="K792" s="89">
        <v>0</v>
      </c>
      <c r="L792" s="89">
        <f>L842</f>
        <v>0</v>
      </c>
      <c r="M792" s="213">
        <f>M842</f>
        <v>0</v>
      </c>
      <c r="N792" s="217">
        <f t="shared" si="298"/>
        <v>0</v>
      </c>
      <c r="O792" s="215">
        <v>0</v>
      </c>
      <c r="P792" s="374">
        <v>0</v>
      </c>
      <c r="Q792" s="216">
        <v>0</v>
      </c>
    </row>
    <row r="793" spans="1:17" x14ac:dyDescent="0.25">
      <c r="A793" s="435"/>
      <c r="B793" s="435"/>
      <c r="C793" s="440"/>
      <c r="D793" s="437"/>
      <c r="E793" s="57" t="s">
        <v>742</v>
      </c>
      <c r="F793" s="318">
        <f t="shared" si="303"/>
        <v>3000</v>
      </c>
      <c r="G793" s="213">
        <v>0</v>
      </c>
      <c r="H793" s="213">
        <f>H840</f>
        <v>3000</v>
      </c>
      <c r="I793" s="213">
        <f>I840</f>
        <v>0</v>
      </c>
      <c r="J793" s="318">
        <f t="shared" si="304"/>
        <v>1740</v>
      </c>
      <c r="K793" s="89">
        <f t="shared" ref="K793:M793" si="309">K840</f>
        <v>0</v>
      </c>
      <c r="L793" s="89">
        <f>L840</f>
        <v>1740</v>
      </c>
      <c r="M793" s="213">
        <f t="shared" si="309"/>
        <v>0</v>
      </c>
      <c r="N793" s="217">
        <f t="shared" si="298"/>
        <v>57.999999999999993</v>
      </c>
      <c r="O793" s="215">
        <v>0</v>
      </c>
      <c r="P793" s="374">
        <f>L793/H793*100</f>
        <v>57.999999999999993</v>
      </c>
      <c r="Q793" s="216">
        <v>0</v>
      </c>
    </row>
    <row r="794" spans="1:17" ht="15" customHeight="1" x14ac:dyDescent="0.25">
      <c r="A794" s="435"/>
      <c r="B794" s="435"/>
      <c r="C794" s="440"/>
      <c r="D794" s="437"/>
      <c r="E794" s="57" t="s">
        <v>743</v>
      </c>
      <c r="F794" s="318">
        <f t="shared" si="303"/>
        <v>5200</v>
      </c>
      <c r="G794" s="213">
        <f>G843</f>
        <v>0</v>
      </c>
      <c r="H794" s="213">
        <f>H843</f>
        <v>0</v>
      </c>
      <c r="I794" s="213">
        <f>I843</f>
        <v>5200</v>
      </c>
      <c r="J794" s="318">
        <f t="shared" si="304"/>
        <v>5001.8999999999996</v>
      </c>
      <c r="K794" s="89">
        <f>K843</f>
        <v>0</v>
      </c>
      <c r="L794" s="89">
        <f>L843</f>
        <v>0</v>
      </c>
      <c r="M794" s="213">
        <f>M843</f>
        <v>5001.8999999999996</v>
      </c>
      <c r="N794" s="217">
        <f t="shared" si="298"/>
        <v>96.190384615384602</v>
      </c>
      <c r="O794" s="215">
        <v>0</v>
      </c>
      <c r="P794" s="374">
        <v>0</v>
      </c>
      <c r="Q794" s="216">
        <f t="shared" si="299"/>
        <v>96.190384615384602</v>
      </c>
    </row>
    <row r="795" spans="1:17" hidden="1" x14ac:dyDescent="0.25">
      <c r="A795" s="435"/>
      <c r="B795" s="435"/>
      <c r="C795" s="440"/>
      <c r="D795" s="437"/>
      <c r="E795" s="57"/>
      <c r="F795" s="318">
        <f t="shared" si="303"/>
        <v>87.5</v>
      </c>
      <c r="G795" s="213">
        <f t="shared" ref="G795:L796" si="310">G844</f>
        <v>0</v>
      </c>
      <c r="H795" s="213">
        <f t="shared" si="310"/>
        <v>87.5</v>
      </c>
      <c r="I795" s="213">
        <v>0</v>
      </c>
      <c r="J795" s="318">
        <f t="shared" si="304"/>
        <v>87.5</v>
      </c>
      <c r="K795" s="89">
        <f t="shared" si="310"/>
        <v>0</v>
      </c>
      <c r="L795" s="89">
        <f t="shared" si="310"/>
        <v>87.5</v>
      </c>
      <c r="M795" s="213">
        <v>0</v>
      </c>
      <c r="N795" s="217">
        <f t="shared" si="298"/>
        <v>100</v>
      </c>
      <c r="O795" s="215">
        <v>0</v>
      </c>
      <c r="P795" s="374">
        <v>0</v>
      </c>
      <c r="Q795" s="237">
        <v>100</v>
      </c>
    </row>
    <row r="796" spans="1:17" x14ac:dyDescent="0.25">
      <c r="A796" s="435"/>
      <c r="B796" s="435"/>
      <c r="C796" s="440"/>
      <c r="D796" s="437"/>
      <c r="E796" s="57" t="s">
        <v>744</v>
      </c>
      <c r="F796" s="318">
        <f t="shared" si="303"/>
        <v>87.5</v>
      </c>
      <c r="G796" s="213">
        <v>0</v>
      </c>
      <c r="H796" s="213">
        <f>H844</f>
        <v>87.5</v>
      </c>
      <c r="I796" s="213">
        <f>I844</f>
        <v>0</v>
      </c>
      <c r="J796" s="318">
        <f t="shared" si="304"/>
        <v>87.5</v>
      </c>
      <c r="K796" s="89">
        <f t="shared" si="310"/>
        <v>0</v>
      </c>
      <c r="L796" s="89">
        <f>L844</f>
        <v>87.5</v>
      </c>
      <c r="M796" s="213">
        <f>M844</f>
        <v>0</v>
      </c>
      <c r="N796" s="217">
        <f t="shared" si="298"/>
        <v>100</v>
      </c>
      <c r="O796" s="215">
        <v>0</v>
      </c>
      <c r="P796" s="374">
        <f>L796/H796*100</f>
        <v>100</v>
      </c>
      <c r="Q796" s="216">
        <v>0</v>
      </c>
    </row>
    <row r="797" spans="1:17" x14ac:dyDescent="0.25">
      <c r="A797" s="429" t="s">
        <v>244</v>
      </c>
      <c r="B797" s="429" t="s">
        <v>745</v>
      </c>
      <c r="C797" s="431" t="s">
        <v>735</v>
      </c>
      <c r="D797" s="64" t="s">
        <v>203</v>
      </c>
      <c r="E797" s="64"/>
      <c r="F797" s="213">
        <v>0</v>
      </c>
      <c r="G797" s="213">
        <v>0</v>
      </c>
      <c r="H797" s="213">
        <v>0</v>
      </c>
      <c r="I797" s="213">
        <v>0</v>
      </c>
      <c r="J797" s="213">
        <v>0</v>
      </c>
      <c r="K797" s="89">
        <v>0</v>
      </c>
      <c r="L797" s="89">
        <v>0</v>
      </c>
      <c r="M797" s="213">
        <v>0</v>
      </c>
      <c r="N797" s="213">
        <v>0</v>
      </c>
      <c r="O797" s="89">
        <v>0</v>
      </c>
      <c r="P797" s="372">
        <v>0</v>
      </c>
      <c r="Q797" s="212">
        <v>0</v>
      </c>
    </row>
    <row r="798" spans="1:17" x14ac:dyDescent="0.25">
      <c r="A798" s="430"/>
      <c r="B798" s="430"/>
      <c r="C798" s="432"/>
      <c r="D798" s="412" t="s">
        <v>547</v>
      </c>
      <c r="E798" s="80" t="s">
        <v>233</v>
      </c>
      <c r="F798" s="235">
        <v>0</v>
      </c>
      <c r="G798" s="235">
        <v>0</v>
      </c>
      <c r="H798" s="235">
        <v>0</v>
      </c>
      <c r="I798" s="235">
        <v>0</v>
      </c>
      <c r="J798" s="235">
        <v>0</v>
      </c>
      <c r="K798" s="229">
        <v>0</v>
      </c>
      <c r="L798" s="229">
        <v>0</v>
      </c>
      <c r="M798" s="235">
        <v>0</v>
      </c>
      <c r="N798" s="235">
        <v>0</v>
      </c>
      <c r="O798" s="229">
        <v>0</v>
      </c>
      <c r="P798" s="373">
        <v>0</v>
      </c>
      <c r="Q798" s="230">
        <v>0</v>
      </c>
    </row>
    <row r="799" spans="1:17" ht="100.5" customHeight="1" x14ac:dyDescent="0.25">
      <c r="A799" s="430"/>
      <c r="B799" s="430"/>
      <c r="C799" s="432"/>
      <c r="D799" s="433"/>
      <c r="E799" s="64" t="s">
        <v>234</v>
      </c>
      <c r="F799" s="213">
        <v>0</v>
      </c>
      <c r="G799" s="213">
        <v>0</v>
      </c>
      <c r="H799" s="213">
        <v>0</v>
      </c>
      <c r="I799" s="213">
        <v>0</v>
      </c>
      <c r="J799" s="213">
        <v>0</v>
      </c>
      <c r="K799" s="89">
        <v>0</v>
      </c>
      <c r="L799" s="89">
        <v>0</v>
      </c>
      <c r="M799" s="213">
        <v>0</v>
      </c>
      <c r="N799" s="213">
        <v>0</v>
      </c>
      <c r="O799" s="89">
        <v>0</v>
      </c>
      <c r="P799" s="372">
        <v>0</v>
      </c>
      <c r="Q799" s="212">
        <v>0</v>
      </c>
    </row>
    <row r="800" spans="1:17" x14ac:dyDescent="0.25">
      <c r="A800" s="429" t="s">
        <v>746</v>
      </c>
      <c r="B800" s="429" t="s">
        <v>747</v>
      </c>
      <c r="C800" s="431" t="s">
        <v>735</v>
      </c>
      <c r="D800" s="64" t="s">
        <v>203</v>
      </c>
      <c r="E800" s="64"/>
      <c r="F800" s="213">
        <v>0</v>
      </c>
      <c r="G800" s="213">
        <v>0</v>
      </c>
      <c r="H800" s="213">
        <v>0</v>
      </c>
      <c r="I800" s="213">
        <v>0</v>
      </c>
      <c r="J800" s="213">
        <v>0</v>
      </c>
      <c r="K800" s="89">
        <v>0</v>
      </c>
      <c r="L800" s="89">
        <v>0</v>
      </c>
      <c r="M800" s="213">
        <v>0</v>
      </c>
      <c r="N800" s="213">
        <v>0</v>
      </c>
      <c r="O800" s="89">
        <v>0</v>
      </c>
      <c r="P800" s="372">
        <v>0</v>
      </c>
      <c r="Q800" s="212">
        <v>0</v>
      </c>
    </row>
    <row r="801" spans="1:17" x14ac:dyDescent="0.25">
      <c r="A801" s="430"/>
      <c r="B801" s="430"/>
      <c r="C801" s="432"/>
      <c r="D801" s="412" t="s">
        <v>547</v>
      </c>
      <c r="E801" s="64" t="s">
        <v>233</v>
      </c>
      <c r="F801" s="213">
        <v>0</v>
      </c>
      <c r="G801" s="213">
        <v>0</v>
      </c>
      <c r="H801" s="213">
        <v>0</v>
      </c>
      <c r="I801" s="213">
        <v>0</v>
      </c>
      <c r="J801" s="213">
        <v>0</v>
      </c>
      <c r="K801" s="89">
        <v>0</v>
      </c>
      <c r="L801" s="89">
        <v>0</v>
      </c>
      <c r="M801" s="213">
        <v>0</v>
      </c>
      <c r="N801" s="213">
        <v>0</v>
      </c>
      <c r="O801" s="89">
        <v>0</v>
      </c>
      <c r="P801" s="372">
        <v>0</v>
      </c>
      <c r="Q801" s="212">
        <v>0</v>
      </c>
    </row>
    <row r="802" spans="1:17" ht="24" customHeight="1" x14ac:dyDescent="0.25">
      <c r="A802" s="430"/>
      <c r="B802" s="430"/>
      <c r="C802" s="432"/>
      <c r="D802" s="433"/>
      <c r="E802" s="64" t="s">
        <v>234</v>
      </c>
      <c r="F802" s="213">
        <v>0</v>
      </c>
      <c r="G802" s="213">
        <v>0</v>
      </c>
      <c r="H802" s="213">
        <v>0</v>
      </c>
      <c r="I802" s="213">
        <v>0</v>
      </c>
      <c r="J802" s="213">
        <v>0</v>
      </c>
      <c r="K802" s="89">
        <v>0</v>
      </c>
      <c r="L802" s="89">
        <v>0</v>
      </c>
      <c r="M802" s="213">
        <v>0</v>
      </c>
      <c r="N802" s="213">
        <v>0</v>
      </c>
      <c r="O802" s="89">
        <v>0</v>
      </c>
      <c r="P802" s="372">
        <v>0</v>
      </c>
      <c r="Q802" s="212">
        <v>0</v>
      </c>
    </row>
    <row r="803" spans="1:17" x14ac:dyDescent="0.25">
      <c r="A803" s="434" t="s">
        <v>247</v>
      </c>
      <c r="B803" s="429" t="s">
        <v>748</v>
      </c>
      <c r="C803" s="431" t="s">
        <v>749</v>
      </c>
      <c r="D803" s="65" t="s">
        <v>203</v>
      </c>
      <c r="E803" s="65"/>
      <c r="F803" s="213">
        <f>F804</f>
        <v>30038.7</v>
      </c>
      <c r="G803" s="213">
        <f t="shared" ref="G803:I803" si="311">G804</f>
        <v>0</v>
      </c>
      <c r="H803" s="213">
        <f t="shared" si="311"/>
        <v>5926.2</v>
      </c>
      <c r="I803" s="213">
        <f t="shared" si="311"/>
        <v>24112.5</v>
      </c>
      <c r="J803" s="213">
        <f>J804</f>
        <v>27152.899999999998</v>
      </c>
      <c r="K803" s="89">
        <f t="shared" ref="K803:M803" si="312">K804</f>
        <v>0</v>
      </c>
      <c r="L803" s="89">
        <f t="shared" si="312"/>
        <v>5923.8</v>
      </c>
      <c r="M803" s="213">
        <f t="shared" si="312"/>
        <v>21229.1</v>
      </c>
      <c r="N803" s="217">
        <f t="shared" ref="N803:N806" si="313">J803/F803*100</f>
        <v>90.393059619757167</v>
      </c>
      <c r="O803" s="215">
        <v>0</v>
      </c>
      <c r="P803" s="374">
        <f t="shared" ref="P803:Q806" si="314">L803/H803*100</f>
        <v>99.959501873038377</v>
      </c>
      <c r="Q803" s="216">
        <f t="shared" si="314"/>
        <v>88.041886988076726</v>
      </c>
    </row>
    <row r="804" spans="1:17" x14ac:dyDescent="0.25">
      <c r="A804" s="435"/>
      <c r="B804" s="430"/>
      <c r="C804" s="432"/>
      <c r="D804" s="436" t="s">
        <v>547</v>
      </c>
      <c r="E804" s="80" t="s">
        <v>233</v>
      </c>
      <c r="F804" s="235">
        <f>G804+H804+I804</f>
        <v>30038.7</v>
      </c>
      <c r="G804" s="235">
        <f>G805+G806</f>
        <v>0</v>
      </c>
      <c r="H804" s="235">
        <f>H805+H806</f>
        <v>5926.2</v>
      </c>
      <c r="I804" s="235">
        <f>I805+I806</f>
        <v>24112.5</v>
      </c>
      <c r="J804" s="235">
        <f>J808+J811</f>
        <v>27152.899999999998</v>
      </c>
      <c r="K804" s="229">
        <f t="shared" ref="K804:M804" si="315">K808+K811</f>
        <v>0</v>
      </c>
      <c r="L804" s="229">
        <f t="shared" si="315"/>
        <v>5923.8</v>
      </c>
      <c r="M804" s="235">
        <f t="shared" si="315"/>
        <v>21229.1</v>
      </c>
      <c r="N804" s="370">
        <f t="shared" si="313"/>
        <v>90.393059619757167</v>
      </c>
      <c r="O804" s="233">
        <v>0</v>
      </c>
      <c r="P804" s="375">
        <f t="shared" si="314"/>
        <v>99.959501873038377</v>
      </c>
      <c r="Q804" s="234">
        <f t="shared" si="314"/>
        <v>88.041886988076726</v>
      </c>
    </row>
    <row r="805" spans="1:17" x14ac:dyDescent="0.25">
      <c r="A805" s="435"/>
      <c r="B805" s="430"/>
      <c r="C805" s="432"/>
      <c r="D805" s="438"/>
      <c r="E805" s="57" t="s">
        <v>736</v>
      </c>
      <c r="F805" s="213">
        <f t="shared" ref="F805:F806" si="316">G805+H805+I805</f>
        <v>5926.2</v>
      </c>
      <c r="G805" s="213">
        <f t="shared" ref="G805:I805" si="317">G812</f>
        <v>0</v>
      </c>
      <c r="H805" s="213">
        <f t="shared" si="317"/>
        <v>5926.2</v>
      </c>
      <c r="I805" s="213">
        <f t="shared" si="317"/>
        <v>0</v>
      </c>
      <c r="J805" s="213">
        <f>J812</f>
        <v>5923.8</v>
      </c>
      <c r="K805" s="89">
        <f t="shared" ref="K805:M805" si="318">K812</f>
        <v>0</v>
      </c>
      <c r="L805" s="89">
        <f t="shared" si="318"/>
        <v>5923.8</v>
      </c>
      <c r="M805" s="213">
        <f t="shared" si="318"/>
        <v>0</v>
      </c>
      <c r="N805" s="217">
        <f t="shared" si="313"/>
        <v>99.959501873038377</v>
      </c>
      <c r="O805" s="215">
        <v>0</v>
      </c>
      <c r="P805" s="374">
        <f t="shared" si="314"/>
        <v>99.959501873038377</v>
      </c>
      <c r="Q805" s="216">
        <v>0</v>
      </c>
    </row>
    <row r="806" spans="1:17" x14ac:dyDescent="0.25">
      <c r="A806" s="441"/>
      <c r="B806" s="441"/>
      <c r="C806" s="442"/>
      <c r="D806" s="443"/>
      <c r="E806" s="57" t="s">
        <v>737</v>
      </c>
      <c r="F806" s="213">
        <f t="shared" si="316"/>
        <v>24112.5</v>
      </c>
      <c r="G806" s="213">
        <v>0</v>
      </c>
      <c r="H806" s="213">
        <v>0</v>
      </c>
      <c r="I806" s="213">
        <f>I813</f>
        <v>24112.5</v>
      </c>
      <c r="J806" s="213">
        <f>K806+L806+M806</f>
        <v>21229.1</v>
      </c>
      <c r="K806" s="89">
        <f>K813</f>
        <v>0</v>
      </c>
      <c r="L806" s="89">
        <f>L813</f>
        <v>0</v>
      </c>
      <c r="M806" s="213">
        <f>M813</f>
        <v>21229.1</v>
      </c>
      <c r="N806" s="217">
        <f t="shared" si="313"/>
        <v>88.041886988076726</v>
      </c>
      <c r="O806" s="215">
        <v>0</v>
      </c>
      <c r="P806" s="374">
        <v>0</v>
      </c>
      <c r="Q806" s="216">
        <f t="shared" si="314"/>
        <v>88.041886988076726</v>
      </c>
    </row>
    <row r="807" spans="1:17" x14ac:dyDescent="0.25">
      <c r="A807" s="429" t="s">
        <v>750</v>
      </c>
      <c r="B807" s="429" t="s">
        <v>751</v>
      </c>
      <c r="C807" s="431" t="s">
        <v>749</v>
      </c>
      <c r="D807" s="64" t="s">
        <v>203</v>
      </c>
      <c r="E807" s="64"/>
      <c r="F807" s="213">
        <v>0</v>
      </c>
      <c r="G807" s="213">
        <v>0</v>
      </c>
      <c r="H807" s="213">
        <v>0</v>
      </c>
      <c r="I807" s="213">
        <v>0</v>
      </c>
      <c r="J807" s="213">
        <v>0</v>
      </c>
      <c r="K807" s="89">
        <v>0</v>
      </c>
      <c r="L807" s="89">
        <v>0</v>
      </c>
      <c r="M807" s="213">
        <v>0</v>
      </c>
      <c r="N807" s="213">
        <v>0</v>
      </c>
      <c r="O807" s="89">
        <v>0</v>
      </c>
      <c r="P807" s="372">
        <v>0</v>
      </c>
      <c r="Q807" s="212">
        <v>0</v>
      </c>
    </row>
    <row r="808" spans="1:17" x14ac:dyDescent="0.25">
      <c r="A808" s="430"/>
      <c r="B808" s="430"/>
      <c r="C808" s="432"/>
      <c r="D808" s="412" t="s">
        <v>547</v>
      </c>
      <c r="E808" s="64" t="s">
        <v>233</v>
      </c>
      <c r="F808" s="213">
        <v>0</v>
      </c>
      <c r="G808" s="213">
        <v>0</v>
      </c>
      <c r="H808" s="213">
        <v>0</v>
      </c>
      <c r="I808" s="213">
        <v>0</v>
      </c>
      <c r="J808" s="213">
        <v>0</v>
      </c>
      <c r="K808" s="89">
        <v>0</v>
      </c>
      <c r="L808" s="89">
        <v>0</v>
      </c>
      <c r="M808" s="213">
        <v>0</v>
      </c>
      <c r="N808" s="213">
        <v>0</v>
      </c>
      <c r="O808" s="89">
        <v>0</v>
      </c>
      <c r="P808" s="372">
        <v>0</v>
      </c>
      <c r="Q808" s="212">
        <v>0</v>
      </c>
    </row>
    <row r="809" spans="1:17" x14ac:dyDescent="0.25">
      <c r="A809" s="430"/>
      <c r="B809" s="430"/>
      <c r="C809" s="432"/>
      <c r="D809" s="433"/>
      <c r="E809" s="64" t="s">
        <v>234</v>
      </c>
      <c r="F809" s="213">
        <v>0</v>
      </c>
      <c r="G809" s="213">
        <v>0</v>
      </c>
      <c r="H809" s="213">
        <v>0</v>
      </c>
      <c r="I809" s="213">
        <v>0</v>
      </c>
      <c r="J809" s="213">
        <v>0</v>
      </c>
      <c r="K809" s="89">
        <v>0</v>
      </c>
      <c r="L809" s="89">
        <v>0</v>
      </c>
      <c r="M809" s="213">
        <v>0</v>
      </c>
      <c r="N809" s="213">
        <v>0</v>
      </c>
      <c r="O809" s="89">
        <v>0</v>
      </c>
      <c r="P809" s="372">
        <v>0</v>
      </c>
      <c r="Q809" s="212">
        <v>0</v>
      </c>
    </row>
    <row r="810" spans="1:17" x14ac:dyDescent="0.25">
      <c r="A810" s="429" t="s">
        <v>752</v>
      </c>
      <c r="B810" s="429" t="s">
        <v>753</v>
      </c>
      <c r="C810" s="431" t="s">
        <v>754</v>
      </c>
      <c r="D810" s="64" t="s">
        <v>203</v>
      </c>
      <c r="E810" s="64"/>
      <c r="F810" s="213">
        <f>G810+H810+I810</f>
        <v>30038.7</v>
      </c>
      <c r="G810" s="213">
        <f t="shared" ref="G810:I810" si="319">G811</f>
        <v>0</v>
      </c>
      <c r="H810" s="213">
        <f t="shared" si="319"/>
        <v>5926.2</v>
      </c>
      <c r="I810" s="213">
        <f t="shared" si="319"/>
        <v>24112.5</v>
      </c>
      <c r="J810" s="213">
        <f>J811</f>
        <v>27152.899999999998</v>
      </c>
      <c r="K810" s="213">
        <f t="shared" ref="K810:M811" si="320">K811</f>
        <v>0</v>
      </c>
      <c r="L810" s="213">
        <f t="shared" si="320"/>
        <v>5923.8</v>
      </c>
      <c r="M810" s="213">
        <f t="shared" si="320"/>
        <v>21229.1</v>
      </c>
      <c r="N810" s="217">
        <f>J810/F810*100</f>
        <v>90.393059619757167</v>
      </c>
      <c r="O810" s="215">
        <v>0</v>
      </c>
      <c r="P810" s="374">
        <f t="shared" ref="P810:Q812" si="321">L810/H810*100</f>
        <v>99.959501873038377</v>
      </c>
      <c r="Q810" s="216">
        <f>M810/I810*100</f>
        <v>88.041886988076726</v>
      </c>
    </row>
    <row r="811" spans="1:17" x14ac:dyDescent="0.25">
      <c r="A811" s="430"/>
      <c r="B811" s="430"/>
      <c r="C811" s="432"/>
      <c r="D811" s="412" t="s">
        <v>547</v>
      </c>
      <c r="E811" s="80" t="s">
        <v>233</v>
      </c>
      <c r="F811" s="235">
        <f>G811+H811+I811</f>
        <v>30038.7</v>
      </c>
      <c r="G811" s="235">
        <f>G812+G813</f>
        <v>0</v>
      </c>
      <c r="H811" s="235">
        <f t="shared" ref="H811:I811" si="322">H812+H813</f>
        <v>5926.2</v>
      </c>
      <c r="I811" s="235">
        <f t="shared" si="322"/>
        <v>24112.5</v>
      </c>
      <c r="J811" s="235">
        <f>K811+L811+M811</f>
        <v>27152.899999999998</v>
      </c>
      <c r="K811" s="235">
        <f t="shared" si="320"/>
        <v>0</v>
      </c>
      <c r="L811" s="235">
        <f>L812+L813</f>
        <v>5923.8</v>
      </c>
      <c r="M811" s="235">
        <f>M812+M813</f>
        <v>21229.1</v>
      </c>
      <c r="N811" s="370">
        <f t="shared" ref="N811:N816" si="323">J811/F811*100</f>
        <v>90.393059619757167</v>
      </c>
      <c r="O811" s="233">
        <v>0</v>
      </c>
      <c r="P811" s="375">
        <f t="shared" si="321"/>
        <v>99.959501873038377</v>
      </c>
      <c r="Q811" s="234">
        <f t="shared" si="321"/>
        <v>88.041886988076726</v>
      </c>
    </row>
    <row r="812" spans="1:17" x14ac:dyDescent="0.25">
      <c r="A812" s="430"/>
      <c r="B812" s="430"/>
      <c r="C812" s="432"/>
      <c r="D812" s="433"/>
      <c r="E812" s="57" t="s">
        <v>755</v>
      </c>
      <c r="F812" s="213">
        <f>G812+H812+I812</f>
        <v>5926.2</v>
      </c>
      <c r="G812" s="213">
        <v>0</v>
      </c>
      <c r="H812" s="213">
        <v>5926.2</v>
      </c>
      <c r="I812" s="213">
        <v>0</v>
      </c>
      <c r="J812" s="213">
        <f>K812+L812+M812</f>
        <v>5923.8</v>
      </c>
      <c r="K812" s="217">
        <v>0</v>
      </c>
      <c r="L812" s="213">
        <v>5923.8</v>
      </c>
      <c r="M812" s="213">
        <v>0</v>
      </c>
      <c r="N812" s="217">
        <f t="shared" si="323"/>
        <v>99.959501873038377</v>
      </c>
      <c r="O812" s="215">
        <v>0</v>
      </c>
      <c r="P812" s="374">
        <f t="shared" si="321"/>
        <v>99.959501873038377</v>
      </c>
      <c r="Q812" s="216">
        <v>0</v>
      </c>
    </row>
    <row r="813" spans="1:17" x14ac:dyDescent="0.25">
      <c r="A813" s="441"/>
      <c r="B813" s="441"/>
      <c r="C813" s="442"/>
      <c r="D813" s="443"/>
      <c r="E813" s="57" t="s">
        <v>756</v>
      </c>
      <c r="F813" s="213">
        <f>G813+H813+I813</f>
        <v>24112.5</v>
      </c>
      <c r="G813" s="213">
        <v>0</v>
      </c>
      <c r="H813" s="213">
        <v>0</v>
      </c>
      <c r="I813" s="213">
        <v>24112.5</v>
      </c>
      <c r="J813" s="213">
        <f>K813+L813+M813</f>
        <v>21229.1</v>
      </c>
      <c r="K813" s="217">
        <v>0</v>
      </c>
      <c r="L813" s="213">
        <v>0</v>
      </c>
      <c r="M813" s="213">
        <v>21229.1</v>
      </c>
      <c r="N813" s="217">
        <f t="shared" si="323"/>
        <v>88.041886988076726</v>
      </c>
      <c r="O813" s="215">
        <v>0</v>
      </c>
      <c r="P813" s="374">
        <v>0</v>
      </c>
      <c r="Q813" s="216">
        <f t="shared" ref="Q813:Q816" si="324">M813/I813*100</f>
        <v>88.041886988076726</v>
      </c>
    </row>
    <row r="814" spans="1:17" x14ac:dyDescent="0.25">
      <c r="A814" s="434" t="s">
        <v>250</v>
      </c>
      <c r="B814" s="429" t="s">
        <v>757</v>
      </c>
      <c r="C814" s="431" t="s">
        <v>758</v>
      </c>
      <c r="D814" s="65" t="s">
        <v>203</v>
      </c>
      <c r="E814" s="65"/>
      <c r="F814" s="213">
        <f>F816</f>
        <v>65862</v>
      </c>
      <c r="G814" s="213">
        <f t="shared" ref="G814:I814" si="325">G816</f>
        <v>0</v>
      </c>
      <c r="H814" s="213">
        <f t="shared" si="325"/>
        <v>0</v>
      </c>
      <c r="I814" s="213">
        <f t="shared" si="325"/>
        <v>65862</v>
      </c>
      <c r="J814" s="213">
        <f>J816</f>
        <v>38350.199999999997</v>
      </c>
      <c r="K814" s="89">
        <f t="shared" ref="K814:M814" si="326">K816</f>
        <v>0</v>
      </c>
      <c r="L814" s="89">
        <f t="shared" si="326"/>
        <v>0</v>
      </c>
      <c r="M814" s="213">
        <f t="shared" si="326"/>
        <v>38350.199999999997</v>
      </c>
      <c r="N814" s="217">
        <f t="shared" si="323"/>
        <v>58.228113327867362</v>
      </c>
      <c r="O814" s="215">
        <v>0</v>
      </c>
      <c r="P814" s="374">
        <v>0</v>
      </c>
      <c r="Q814" s="216">
        <f t="shared" si="324"/>
        <v>58.228113327867362</v>
      </c>
    </row>
    <row r="815" spans="1:17" x14ac:dyDescent="0.25">
      <c r="A815" s="435"/>
      <c r="B815" s="430"/>
      <c r="C815" s="432"/>
      <c r="D815" s="436" t="s">
        <v>547</v>
      </c>
      <c r="E815" s="80" t="s">
        <v>233</v>
      </c>
      <c r="F815" s="235">
        <f>F818+F821</f>
        <v>65862</v>
      </c>
      <c r="G815" s="235">
        <f t="shared" ref="G815:I815" si="327">G818+G821</f>
        <v>0</v>
      </c>
      <c r="H815" s="235">
        <f t="shared" si="327"/>
        <v>0</v>
      </c>
      <c r="I815" s="235">
        <f t="shared" si="327"/>
        <v>65862</v>
      </c>
      <c r="J815" s="235">
        <f>J818+J821</f>
        <v>38350.199999999997</v>
      </c>
      <c r="K815" s="229">
        <f t="shared" ref="K815:M815" si="328">K818+K821</f>
        <v>0</v>
      </c>
      <c r="L815" s="229">
        <f t="shared" si="328"/>
        <v>0</v>
      </c>
      <c r="M815" s="235">
        <f t="shared" si="328"/>
        <v>38350.199999999997</v>
      </c>
      <c r="N815" s="370">
        <f t="shared" si="323"/>
        <v>58.228113327867362</v>
      </c>
      <c r="O815" s="233">
        <v>0</v>
      </c>
      <c r="P815" s="375">
        <v>0</v>
      </c>
      <c r="Q815" s="234">
        <f t="shared" si="324"/>
        <v>58.228113327867362</v>
      </c>
    </row>
    <row r="816" spans="1:17" x14ac:dyDescent="0.25">
      <c r="A816" s="435"/>
      <c r="B816" s="430"/>
      <c r="C816" s="432"/>
      <c r="D816" s="438"/>
      <c r="E816" s="57" t="s">
        <v>738</v>
      </c>
      <c r="F816" s="213">
        <f>F822</f>
        <v>65862</v>
      </c>
      <c r="G816" s="213">
        <f t="shared" ref="G816:I816" si="329">G822</f>
        <v>0</v>
      </c>
      <c r="H816" s="213">
        <f t="shared" si="329"/>
        <v>0</v>
      </c>
      <c r="I816" s="213">
        <f t="shared" si="329"/>
        <v>65862</v>
      </c>
      <c r="J816" s="213">
        <f>J822</f>
        <v>38350.199999999997</v>
      </c>
      <c r="K816" s="89">
        <f t="shared" ref="K816:M816" si="330">K822</f>
        <v>0</v>
      </c>
      <c r="L816" s="89">
        <f t="shared" si="330"/>
        <v>0</v>
      </c>
      <c r="M816" s="213">
        <f t="shared" si="330"/>
        <v>38350.199999999997</v>
      </c>
      <c r="N816" s="217">
        <f t="shared" si="323"/>
        <v>58.228113327867362</v>
      </c>
      <c r="O816" s="215">
        <v>0</v>
      </c>
      <c r="P816" s="374">
        <v>0</v>
      </c>
      <c r="Q816" s="216">
        <f t="shared" si="324"/>
        <v>58.228113327867362</v>
      </c>
    </row>
    <row r="817" spans="1:17" x14ac:dyDescent="0.25">
      <c r="A817" s="429" t="s">
        <v>759</v>
      </c>
      <c r="B817" s="429" t="s">
        <v>760</v>
      </c>
      <c r="C817" s="431" t="s">
        <v>758</v>
      </c>
      <c r="D817" s="64" t="s">
        <v>203</v>
      </c>
      <c r="E817" s="64"/>
      <c r="F817" s="213">
        <v>0</v>
      </c>
      <c r="G817" s="213">
        <v>0</v>
      </c>
      <c r="H817" s="213">
        <v>0</v>
      </c>
      <c r="I817" s="213">
        <v>0</v>
      </c>
      <c r="J817" s="213">
        <v>0</v>
      </c>
      <c r="K817" s="89">
        <v>0</v>
      </c>
      <c r="L817" s="89">
        <v>0</v>
      </c>
      <c r="M817" s="213">
        <v>0</v>
      </c>
      <c r="N817" s="213">
        <v>0</v>
      </c>
      <c r="O817" s="89">
        <v>0</v>
      </c>
      <c r="P817" s="372">
        <v>0</v>
      </c>
      <c r="Q817" s="212">
        <v>0</v>
      </c>
    </row>
    <row r="818" spans="1:17" x14ac:dyDescent="0.25">
      <c r="A818" s="430"/>
      <c r="B818" s="430"/>
      <c r="C818" s="432"/>
      <c r="D818" s="412" t="s">
        <v>547</v>
      </c>
      <c r="E818" s="80" t="s">
        <v>233</v>
      </c>
      <c r="F818" s="235">
        <v>0</v>
      </c>
      <c r="G818" s="235">
        <v>0</v>
      </c>
      <c r="H818" s="235">
        <v>0</v>
      </c>
      <c r="I818" s="235">
        <v>0</v>
      </c>
      <c r="J818" s="235">
        <v>0</v>
      </c>
      <c r="K818" s="229">
        <v>0</v>
      </c>
      <c r="L818" s="229">
        <v>0</v>
      </c>
      <c r="M818" s="235">
        <v>0</v>
      </c>
      <c r="N818" s="235">
        <v>0</v>
      </c>
      <c r="O818" s="229">
        <v>0</v>
      </c>
      <c r="P818" s="373">
        <v>0</v>
      </c>
      <c r="Q818" s="230">
        <v>0</v>
      </c>
    </row>
    <row r="819" spans="1:17" x14ac:dyDescent="0.25">
      <c r="A819" s="430"/>
      <c r="B819" s="430"/>
      <c r="C819" s="432"/>
      <c r="D819" s="433"/>
      <c r="E819" s="64" t="s">
        <v>234</v>
      </c>
      <c r="F819" s="213">
        <v>0</v>
      </c>
      <c r="G819" s="213">
        <v>0</v>
      </c>
      <c r="H819" s="213">
        <v>0</v>
      </c>
      <c r="I819" s="213">
        <v>0</v>
      </c>
      <c r="J819" s="213">
        <v>0</v>
      </c>
      <c r="K819" s="89">
        <v>0</v>
      </c>
      <c r="L819" s="89">
        <v>0</v>
      </c>
      <c r="M819" s="213">
        <v>0</v>
      </c>
      <c r="N819" s="213">
        <v>0</v>
      </c>
      <c r="O819" s="89">
        <v>0</v>
      </c>
      <c r="P819" s="372">
        <v>0</v>
      </c>
      <c r="Q819" s="212">
        <v>0</v>
      </c>
    </row>
    <row r="820" spans="1:17" x14ac:dyDescent="0.25">
      <c r="A820" s="429" t="s">
        <v>761</v>
      </c>
      <c r="B820" s="429" t="s">
        <v>762</v>
      </c>
      <c r="C820" s="431" t="s">
        <v>763</v>
      </c>
      <c r="D820" s="64" t="s">
        <v>203</v>
      </c>
      <c r="E820" s="64"/>
      <c r="F820" s="213">
        <f>F821</f>
        <v>65862</v>
      </c>
      <c r="G820" s="213">
        <f t="shared" ref="G820:I821" si="331">G821</f>
        <v>0</v>
      </c>
      <c r="H820" s="213">
        <f t="shared" si="331"/>
        <v>0</v>
      </c>
      <c r="I820" s="213">
        <f t="shared" si="331"/>
        <v>65862</v>
      </c>
      <c r="J820" s="213">
        <f>J821</f>
        <v>38350.199999999997</v>
      </c>
      <c r="K820" s="213">
        <f t="shared" ref="K820:M821" si="332">K821</f>
        <v>0</v>
      </c>
      <c r="L820" s="213">
        <f t="shared" si="332"/>
        <v>0</v>
      </c>
      <c r="M820" s="213">
        <f t="shared" si="332"/>
        <v>38350.199999999997</v>
      </c>
      <c r="N820" s="217">
        <f t="shared" ref="N820:N822" si="333">J820/F820*100</f>
        <v>58.228113327867362</v>
      </c>
      <c r="O820" s="215">
        <v>0</v>
      </c>
      <c r="P820" s="374">
        <v>0</v>
      </c>
      <c r="Q820" s="216">
        <f t="shared" ref="Q820:Q822" si="334">M820/I820*100</f>
        <v>58.228113327867362</v>
      </c>
    </row>
    <row r="821" spans="1:17" x14ac:dyDescent="0.25">
      <c r="A821" s="430"/>
      <c r="B821" s="430"/>
      <c r="C821" s="432"/>
      <c r="D821" s="412" t="s">
        <v>547</v>
      </c>
      <c r="E821" s="80" t="s">
        <v>233</v>
      </c>
      <c r="F821" s="235">
        <f>G821+H821+I821</f>
        <v>65862</v>
      </c>
      <c r="G821" s="235">
        <f t="shared" si="331"/>
        <v>0</v>
      </c>
      <c r="H821" s="235">
        <f t="shared" si="331"/>
        <v>0</v>
      </c>
      <c r="I821" s="235">
        <f t="shared" si="331"/>
        <v>65862</v>
      </c>
      <c r="J821" s="235">
        <f>K821+L821+M821</f>
        <v>38350.199999999997</v>
      </c>
      <c r="K821" s="235">
        <f>K822</f>
        <v>0</v>
      </c>
      <c r="L821" s="235">
        <f t="shared" si="332"/>
        <v>0</v>
      </c>
      <c r="M821" s="235">
        <f t="shared" si="332"/>
        <v>38350.199999999997</v>
      </c>
      <c r="N821" s="370">
        <f t="shared" si="333"/>
        <v>58.228113327867362</v>
      </c>
      <c r="O821" s="233">
        <v>0</v>
      </c>
      <c r="P821" s="375">
        <v>0</v>
      </c>
      <c r="Q821" s="234">
        <f t="shared" si="334"/>
        <v>58.228113327867362</v>
      </c>
    </row>
    <row r="822" spans="1:17" x14ac:dyDescent="0.25">
      <c r="A822" s="430"/>
      <c r="B822" s="430"/>
      <c r="C822" s="432"/>
      <c r="D822" s="433"/>
      <c r="E822" s="57" t="s">
        <v>738</v>
      </c>
      <c r="F822" s="213">
        <f>G822+H822+I822</f>
        <v>65862</v>
      </c>
      <c r="G822" s="213">
        <v>0</v>
      </c>
      <c r="H822" s="213">
        <v>0</v>
      </c>
      <c r="I822" s="213">
        <v>65862</v>
      </c>
      <c r="J822" s="213">
        <f>K822+L822+M822</f>
        <v>38350.199999999997</v>
      </c>
      <c r="K822" s="218">
        <v>0</v>
      </c>
      <c r="L822" s="218">
        <v>0</v>
      </c>
      <c r="M822" s="213">
        <v>38350.199999999997</v>
      </c>
      <c r="N822" s="217">
        <f t="shared" si="333"/>
        <v>58.228113327867362</v>
      </c>
      <c r="O822" s="215">
        <v>0</v>
      </c>
      <c r="P822" s="374">
        <v>0</v>
      </c>
      <c r="Q822" s="216">
        <f t="shared" si="334"/>
        <v>58.228113327867362</v>
      </c>
    </row>
    <row r="823" spans="1:17" x14ac:dyDescent="0.25">
      <c r="A823" s="429" t="s">
        <v>764</v>
      </c>
      <c r="B823" s="429" t="s">
        <v>765</v>
      </c>
      <c r="C823" s="431" t="s">
        <v>766</v>
      </c>
      <c r="D823" s="64" t="s">
        <v>203</v>
      </c>
      <c r="E823" s="64"/>
      <c r="F823" s="213">
        <v>0</v>
      </c>
      <c r="G823" s="213">
        <v>0</v>
      </c>
      <c r="H823" s="213">
        <v>0</v>
      </c>
      <c r="I823" s="213">
        <v>0</v>
      </c>
      <c r="J823" s="213">
        <v>0</v>
      </c>
      <c r="K823" s="89">
        <v>0</v>
      </c>
      <c r="L823" s="89">
        <v>0</v>
      </c>
      <c r="M823" s="213">
        <v>0</v>
      </c>
      <c r="N823" s="213">
        <v>0</v>
      </c>
      <c r="O823" s="89">
        <v>0</v>
      </c>
      <c r="P823" s="372">
        <v>0</v>
      </c>
      <c r="Q823" s="212">
        <v>0</v>
      </c>
    </row>
    <row r="824" spans="1:17" x14ac:dyDescent="0.25">
      <c r="A824" s="430"/>
      <c r="B824" s="430"/>
      <c r="C824" s="432"/>
      <c r="D824" s="412" t="s">
        <v>547</v>
      </c>
      <c r="E824" s="80" t="s">
        <v>233</v>
      </c>
      <c r="F824" s="235">
        <v>0</v>
      </c>
      <c r="G824" s="235">
        <v>0</v>
      </c>
      <c r="H824" s="235">
        <v>0</v>
      </c>
      <c r="I824" s="235">
        <v>0</v>
      </c>
      <c r="J824" s="235">
        <v>0</v>
      </c>
      <c r="K824" s="229">
        <v>0</v>
      </c>
      <c r="L824" s="229">
        <v>0</v>
      </c>
      <c r="M824" s="235">
        <v>0</v>
      </c>
      <c r="N824" s="235">
        <v>0</v>
      </c>
      <c r="O824" s="229">
        <v>0</v>
      </c>
      <c r="P824" s="373">
        <v>0</v>
      </c>
      <c r="Q824" s="230">
        <v>0</v>
      </c>
    </row>
    <row r="825" spans="1:17" x14ac:dyDescent="0.25">
      <c r="A825" s="430"/>
      <c r="B825" s="430"/>
      <c r="C825" s="432"/>
      <c r="D825" s="433"/>
      <c r="E825" s="64" t="s">
        <v>234</v>
      </c>
      <c r="F825" s="213">
        <v>0</v>
      </c>
      <c r="G825" s="213">
        <v>0</v>
      </c>
      <c r="H825" s="213">
        <v>0</v>
      </c>
      <c r="I825" s="213">
        <v>0</v>
      </c>
      <c r="J825" s="213">
        <v>0</v>
      </c>
      <c r="K825" s="89">
        <v>0</v>
      </c>
      <c r="L825" s="89">
        <v>0</v>
      </c>
      <c r="M825" s="213">
        <v>0</v>
      </c>
      <c r="N825" s="213">
        <v>0</v>
      </c>
      <c r="O825" s="89">
        <v>0</v>
      </c>
      <c r="P825" s="372">
        <v>0</v>
      </c>
      <c r="Q825" s="212">
        <v>0</v>
      </c>
    </row>
    <row r="826" spans="1:17" x14ac:dyDescent="0.25">
      <c r="A826" s="429" t="s">
        <v>767</v>
      </c>
      <c r="B826" s="429" t="s">
        <v>768</v>
      </c>
      <c r="C826" s="431" t="s">
        <v>769</v>
      </c>
      <c r="D826" s="64" t="s">
        <v>203</v>
      </c>
      <c r="E826" s="64"/>
      <c r="F826" s="213">
        <v>0</v>
      </c>
      <c r="G826" s="213">
        <v>0</v>
      </c>
      <c r="H826" s="213">
        <v>0</v>
      </c>
      <c r="I826" s="213">
        <v>0</v>
      </c>
      <c r="J826" s="213">
        <v>0</v>
      </c>
      <c r="K826" s="89">
        <v>0</v>
      </c>
      <c r="L826" s="89">
        <v>0</v>
      </c>
      <c r="M826" s="213">
        <v>0</v>
      </c>
      <c r="N826" s="213">
        <v>0</v>
      </c>
      <c r="O826" s="89">
        <v>0</v>
      </c>
      <c r="P826" s="372">
        <v>0</v>
      </c>
      <c r="Q826" s="212">
        <v>0</v>
      </c>
    </row>
    <row r="827" spans="1:17" x14ac:dyDescent="0.25">
      <c r="A827" s="430"/>
      <c r="B827" s="430"/>
      <c r="C827" s="432"/>
      <c r="D827" s="412" t="s">
        <v>547</v>
      </c>
      <c r="E827" s="80" t="s">
        <v>233</v>
      </c>
      <c r="F827" s="235">
        <v>0</v>
      </c>
      <c r="G827" s="235">
        <v>0</v>
      </c>
      <c r="H827" s="235">
        <v>0</v>
      </c>
      <c r="I827" s="235">
        <v>0</v>
      </c>
      <c r="J827" s="235">
        <v>0</v>
      </c>
      <c r="K827" s="229">
        <v>0</v>
      </c>
      <c r="L827" s="229">
        <v>0</v>
      </c>
      <c r="M827" s="235">
        <v>0</v>
      </c>
      <c r="N827" s="235">
        <v>0</v>
      </c>
      <c r="O827" s="229">
        <v>0</v>
      </c>
      <c r="P827" s="373">
        <v>0</v>
      </c>
      <c r="Q827" s="230">
        <v>0</v>
      </c>
    </row>
    <row r="828" spans="1:17" x14ac:dyDescent="0.25">
      <c r="A828" s="430"/>
      <c r="B828" s="430"/>
      <c r="C828" s="432"/>
      <c r="D828" s="433"/>
      <c r="E828" s="64" t="s">
        <v>234</v>
      </c>
      <c r="F828" s="213">
        <v>0</v>
      </c>
      <c r="G828" s="213">
        <v>0</v>
      </c>
      <c r="H828" s="213">
        <v>0</v>
      </c>
      <c r="I828" s="213">
        <v>0</v>
      </c>
      <c r="J828" s="213">
        <v>0</v>
      </c>
      <c r="K828" s="89">
        <v>0</v>
      </c>
      <c r="L828" s="89">
        <v>0</v>
      </c>
      <c r="M828" s="213">
        <v>0</v>
      </c>
      <c r="N828" s="213">
        <v>0</v>
      </c>
      <c r="O828" s="89">
        <v>0</v>
      </c>
      <c r="P828" s="372">
        <v>0</v>
      </c>
      <c r="Q828" s="212">
        <v>0</v>
      </c>
    </row>
    <row r="829" spans="1:17" x14ac:dyDescent="0.25">
      <c r="A829" s="434" t="s">
        <v>256</v>
      </c>
      <c r="B829" s="429" t="s">
        <v>770</v>
      </c>
      <c r="C829" s="431" t="s">
        <v>771</v>
      </c>
      <c r="D829" s="65" t="s">
        <v>203</v>
      </c>
      <c r="E829" s="65"/>
      <c r="F829" s="213">
        <f>F830</f>
        <v>770</v>
      </c>
      <c r="G829" s="213">
        <f t="shared" ref="G829:I829" si="335">G830</f>
        <v>0</v>
      </c>
      <c r="H829" s="213">
        <f t="shared" si="335"/>
        <v>0</v>
      </c>
      <c r="I829" s="213">
        <f t="shared" si="335"/>
        <v>770</v>
      </c>
      <c r="J829" s="213">
        <f>J830</f>
        <v>770</v>
      </c>
      <c r="K829" s="89">
        <f t="shared" ref="K829:M829" si="336">K830</f>
        <v>0</v>
      </c>
      <c r="L829" s="89">
        <f t="shared" si="336"/>
        <v>0</v>
      </c>
      <c r="M829" s="213">
        <f t="shared" si="336"/>
        <v>770</v>
      </c>
      <c r="N829" s="217">
        <f t="shared" ref="N829:N831" si="337">J829/F829*100</f>
        <v>100</v>
      </c>
      <c r="O829" s="215">
        <v>0</v>
      </c>
      <c r="P829" s="374">
        <v>0</v>
      </c>
      <c r="Q829" s="216">
        <f t="shared" ref="Q829:Q831" si="338">M829/I829*100</f>
        <v>100</v>
      </c>
    </row>
    <row r="830" spans="1:17" x14ac:dyDescent="0.25">
      <c r="A830" s="435"/>
      <c r="B830" s="430"/>
      <c r="C830" s="432"/>
      <c r="D830" s="436" t="s">
        <v>547</v>
      </c>
      <c r="E830" s="80" t="s">
        <v>233</v>
      </c>
      <c r="F830" s="235">
        <f>F833+F836</f>
        <v>770</v>
      </c>
      <c r="G830" s="235">
        <f t="shared" ref="G830:I830" si="339">G833+G836</f>
        <v>0</v>
      </c>
      <c r="H830" s="235">
        <f t="shared" si="339"/>
        <v>0</v>
      </c>
      <c r="I830" s="235">
        <f t="shared" si="339"/>
        <v>770</v>
      </c>
      <c r="J830" s="235">
        <f>J833+J836</f>
        <v>770</v>
      </c>
      <c r="K830" s="229">
        <f t="shared" ref="K830:M830" si="340">K833+K836</f>
        <v>0</v>
      </c>
      <c r="L830" s="229">
        <f t="shared" si="340"/>
        <v>0</v>
      </c>
      <c r="M830" s="235">
        <f t="shared" si="340"/>
        <v>770</v>
      </c>
      <c r="N830" s="370">
        <f t="shared" si="337"/>
        <v>100</v>
      </c>
      <c r="O830" s="229">
        <v>0</v>
      </c>
      <c r="P830" s="373">
        <v>0</v>
      </c>
      <c r="Q830" s="234">
        <f t="shared" si="338"/>
        <v>100</v>
      </c>
    </row>
    <row r="831" spans="1:17" x14ac:dyDescent="0.25">
      <c r="A831" s="435"/>
      <c r="B831" s="430"/>
      <c r="C831" s="432"/>
      <c r="D831" s="438"/>
      <c r="E831" s="57" t="s">
        <v>739</v>
      </c>
      <c r="F831" s="213">
        <f>F837</f>
        <v>770</v>
      </c>
      <c r="G831" s="213">
        <f t="shared" ref="G831:I831" si="341">G837</f>
        <v>0</v>
      </c>
      <c r="H831" s="213">
        <f t="shared" si="341"/>
        <v>0</v>
      </c>
      <c r="I831" s="213">
        <f t="shared" si="341"/>
        <v>770</v>
      </c>
      <c r="J831" s="213">
        <f>J837</f>
        <v>770</v>
      </c>
      <c r="K831" s="89">
        <f t="shared" ref="K831:M831" si="342">K837</f>
        <v>0</v>
      </c>
      <c r="L831" s="89">
        <f t="shared" si="342"/>
        <v>0</v>
      </c>
      <c r="M831" s="213">
        <f t="shared" si="342"/>
        <v>770</v>
      </c>
      <c r="N831" s="217">
        <f t="shared" si="337"/>
        <v>100</v>
      </c>
      <c r="O831" s="89">
        <v>0</v>
      </c>
      <c r="P831" s="372">
        <v>0</v>
      </c>
      <c r="Q831" s="216">
        <f t="shared" si="338"/>
        <v>100</v>
      </c>
    </row>
    <row r="832" spans="1:17" x14ac:dyDescent="0.25">
      <c r="A832" s="429" t="s">
        <v>772</v>
      </c>
      <c r="B832" s="429" t="s">
        <v>773</v>
      </c>
      <c r="C832" s="431" t="s">
        <v>774</v>
      </c>
      <c r="D832" s="64" t="s">
        <v>203</v>
      </c>
      <c r="E832" s="64"/>
      <c r="F832" s="213">
        <v>0</v>
      </c>
      <c r="G832" s="213">
        <v>0</v>
      </c>
      <c r="H832" s="213">
        <v>0</v>
      </c>
      <c r="I832" s="213">
        <v>0</v>
      </c>
      <c r="J832" s="213">
        <v>0</v>
      </c>
      <c r="K832" s="89">
        <v>0</v>
      </c>
      <c r="L832" s="89">
        <v>0</v>
      </c>
      <c r="M832" s="213">
        <v>0</v>
      </c>
      <c r="N832" s="213">
        <v>0</v>
      </c>
      <c r="O832" s="89">
        <v>0</v>
      </c>
      <c r="P832" s="372">
        <v>0</v>
      </c>
      <c r="Q832" s="212">
        <v>0</v>
      </c>
    </row>
    <row r="833" spans="1:17" x14ac:dyDescent="0.25">
      <c r="A833" s="430"/>
      <c r="B833" s="430"/>
      <c r="C833" s="432"/>
      <c r="D833" s="412" t="s">
        <v>547</v>
      </c>
      <c r="E833" s="80" t="s">
        <v>233</v>
      </c>
      <c r="F833" s="235">
        <v>0</v>
      </c>
      <c r="G833" s="235">
        <v>0</v>
      </c>
      <c r="H833" s="235">
        <v>0</v>
      </c>
      <c r="I833" s="235">
        <v>0</v>
      </c>
      <c r="J833" s="235">
        <v>0</v>
      </c>
      <c r="K833" s="229">
        <v>0</v>
      </c>
      <c r="L833" s="229">
        <v>0</v>
      </c>
      <c r="M833" s="235">
        <v>0</v>
      </c>
      <c r="N833" s="235">
        <v>0</v>
      </c>
      <c r="O833" s="229">
        <v>0</v>
      </c>
      <c r="P833" s="373">
        <v>0</v>
      </c>
      <c r="Q833" s="230">
        <v>0</v>
      </c>
    </row>
    <row r="834" spans="1:17" x14ac:dyDescent="0.25">
      <c r="A834" s="430"/>
      <c r="B834" s="430"/>
      <c r="C834" s="432"/>
      <c r="D834" s="433"/>
      <c r="E834" s="64" t="s">
        <v>234</v>
      </c>
      <c r="F834" s="213">
        <v>0</v>
      </c>
      <c r="G834" s="213">
        <v>0</v>
      </c>
      <c r="H834" s="213">
        <v>0</v>
      </c>
      <c r="I834" s="213">
        <v>0</v>
      </c>
      <c r="J834" s="213">
        <v>0</v>
      </c>
      <c r="K834" s="89">
        <v>0</v>
      </c>
      <c r="L834" s="89">
        <v>0</v>
      </c>
      <c r="M834" s="213">
        <v>0</v>
      </c>
      <c r="N834" s="213">
        <v>0</v>
      </c>
      <c r="O834" s="89">
        <v>0</v>
      </c>
      <c r="P834" s="372">
        <v>0</v>
      </c>
      <c r="Q834" s="212">
        <v>0</v>
      </c>
    </row>
    <row r="835" spans="1:17" x14ac:dyDescent="0.25">
      <c r="A835" s="429" t="s">
        <v>775</v>
      </c>
      <c r="B835" s="429" t="s">
        <v>776</v>
      </c>
      <c r="C835" s="431" t="s">
        <v>777</v>
      </c>
      <c r="D835" s="64" t="s">
        <v>203</v>
      </c>
      <c r="E835" s="64"/>
      <c r="F835" s="213">
        <f>F836</f>
        <v>770</v>
      </c>
      <c r="G835" s="213">
        <f t="shared" ref="G835:I836" si="343">G836</f>
        <v>0</v>
      </c>
      <c r="H835" s="213">
        <f t="shared" si="343"/>
        <v>0</v>
      </c>
      <c r="I835" s="213">
        <f t="shared" si="343"/>
        <v>770</v>
      </c>
      <c r="J835" s="213">
        <f>J836</f>
        <v>770</v>
      </c>
      <c r="K835" s="89">
        <f t="shared" ref="K835:M836" si="344">K836</f>
        <v>0</v>
      </c>
      <c r="L835" s="89">
        <f t="shared" si="344"/>
        <v>0</v>
      </c>
      <c r="M835" s="213">
        <f t="shared" si="344"/>
        <v>770</v>
      </c>
      <c r="N835" s="217">
        <f t="shared" ref="N835:N871" si="345">J835/F835*100</f>
        <v>100</v>
      </c>
      <c r="O835" s="215">
        <v>0</v>
      </c>
      <c r="P835" s="374">
        <v>0</v>
      </c>
      <c r="Q835" s="216">
        <f t="shared" ref="Q835:Q871" si="346">M835/I835*100</f>
        <v>100</v>
      </c>
    </row>
    <row r="836" spans="1:17" x14ac:dyDescent="0.25">
      <c r="A836" s="430"/>
      <c r="B836" s="430"/>
      <c r="C836" s="432"/>
      <c r="D836" s="412" t="s">
        <v>547</v>
      </c>
      <c r="E836" s="80" t="s">
        <v>233</v>
      </c>
      <c r="F836" s="235">
        <f>G836+H836+I836</f>
        <v>770</v>
      </c>
      <c r="G836" s="235">
        <f>G837</f>
        <v>0</v>
      </c>
      <c r="H836" s="235">
        <f t="shared" si="343"/>
        <v>0</v>
      </c>
      <c r="I836" s="235">
        <f t="shared" si="343"/>
        <v>770</v>
      </c>
      <c r="J836" s="235">
        <f>J837</f>
        <v>770</v>
      </c>
      <c r="K836" s="229">
        <f t="shared" si="344"/>
        <v>0</v>
      </c>
      <c r="L836" s="229">
        <f t="shared" si="344"/>
        <v>0</v>
      </c>
      <c r="M836" s="235">
        <f t="shared" si="344"/>
        <v>770</v>
      </c>
      <c r="N836" s="370">
        <f t="shared" si="345"/>
        <v>100</v>
      </c>
      <c r="O836" s="233">
        <v>0</v>
      </c>
      <c r="P836" s="378">
        <v>0</v>
      </c>
      <c r="Q836" s="234">
        <f t="shared" si="346"/>
        <v>100</v>
      </c>
    </row>
    <row r="837" spans="1:17" x14ac:dyDescent="0.25">
      <c r="A837" s="430"/>
      <c r="B837" s="430"/>
      <c r="C837" s="432"/>
      <c r="D837" s="433"/>
      <c r="E837" s="57" t="s">
        <v>739</v>
      </c>
      <c r="F837" s="213">
        <f>G837+H837+I837</f>
        <v>770</v>
      </c>
      <c r="G837" s="213">
        <v>0</v>
      </c>
      <c r="H837" s="213">
        <v>0</v>
      </c>
      <c r="I837" s="213">
        <v>770</v>
      </c>
      <c r="J837" s="213">
        <f>K837+L837+M837</f>
        <v>770</v>
      </c>
      <c r="K837" s="219">
        <v>0</v>
      </c>
      <c r="L837" s="219">
        <v>0</v>
      </c>
      <c r="M837" s="387">
        <v>770</v>
      </c>
      <c r="N837" s="217">
        <f t="shared" si="345"/>
        <v>100</v>
      </c>
      <c r="O837" s="215">
        <v>0</v>
      </c>
      <c r="P837" s="379">
        <v>0</v>
      </c>
      <c r="Q837" s="216">
        <f t="shared" si="346"/>
        <v>100</v>
      </c>
    </row>
    <row r="838" spans="1:17" x14ac:dyDescent="0.25">
      <c r="A838" s="434" t="s">
        <v>259</v>
      </c>
      <c r="B838" s="429" t="s">
        <v>778</v>
      </c>
      <c r="C838" s="431" t="s">
        <v>779</v>
      </c>
      <c r="D838" s="65" t="s">
        <v>203</v>
      </c>
      <c r="E838" s="65"/>
      <c r="F838" s="213">
        <f>G838+H838+I838</f>
        <v>15534.900000000001</v>
      </c>
      <c r="G838" s="213">
        <f t="shared" ref="G838:I838" si="347">G839</f>
        <v>0</v>
      </c>
      <c r="H838" s="213">
        <f t="shared" si="347"/>
        <v>10334.900000000001</v>
      </c>
      <c r="I838" s="213">
        <f t="shared" si="347"/>
        <v>5200</v>
      </c>
      <c r="J838" s="213">
        <f>K838+L838+M838</f>
        <v>6829.4</v>
      </c>
      <c r="K838" s="89">
        <f t="shared" ref="K838:M838" si="348">K839</f>
        <v>0</v>
      </c>
      <c r="L838" s="89">
        <f t="shared" si="348"/>
        <v>1827.5</v>
      </c>
      <c r="M838" s="213">
        <f t="shared" si="348"/>
        <v>5001.8999999999996</v>
      </c>
      <c r="N838" s="217">
        <f t="shared" si="345"/>
        <v>43.961660519218007</v>
      </c>
      <c r="O838" s="215">
        <v>0</v>
      </c>
      <c r="P838" s="374">
        <f t="shared" ref="P838:P839" si="349">L838/H838*100</f>
        <v>17.68280292987837</v>
      </c>
      <c r="Q838" s="216">
        <f t="shared" si="346"/>
        <v>96.190384615384602</v>
      </c>
    </row>
    <row r="839" spans="1:17" x14ac:dyDescent="0.25">
      <c r="A839" s="435"/>
      <c r="B839" s="430"/>
      <c r="C839" s="432"/>
      <c r="D839" s="436" t="s">
        <v>547</v>
      </c>
      <c r="E839" s="77" t="s">
        <v>233</v>
      </c>
      <c r="F839" s="235">
        <f>F840+F841+F842+F843+F844</f>
        <v>15534.900000000001</v>
      </c>
      <c r="G839" s="235">
        <f t="shared" ref="G839:I839" si="350">G840+G841+G842+G843+G844</f>
        <v>0</v>
      </c>
      <c r="H839" s="235">
        <f t="shared" si="350"/>
        <v>10334.900000000001</v>
      </c>
      <c r="I839" s="235">
        <f t="shared" si="350"/>
        <v>5200</v>
      </c>
      <c r="J839" s="235">
        <f>J840+J841+J842+J843+J844+J845</f>
        <v>6829.4</v>
      </c>
      <c r="K839" s="229">
        <f t="shared" ref="K839:M839" si="351">K840+K841+K842+K843+K844+K845</f>
        <v>0</v>
      </c>
      <c r="L839" s="229">
        <f t="shared" si="351"/>
        <v>1827.5</v>
      </c>
      <c r="M839" s="235">
        <f t="shared" si="351"/>
        <v>5001.8999999999996</v>
      </c>
      <c r="N839" s="370">
        <f t="shared" si="345"/>
        <v>43.961660519218007</v>
      </c>
      <c r="O839" s="233">
        <v>0</v>
      </c>
      <c r="P839" s="375">
        <f t="shared" si="349"/>
        <v>17.68280292987837</v>
      </c>
      <c r="Q839" s="234">
        <f t="shared" si="346"/>
        <v>96.190384615384602</v>
      </c>
    </row>
    <row r="840" spans="1:17" x14ac:dyDescent="0.25">
      <c r="A840" s="435"/>
      <c r="B840" s="430"/>
      <c r="C840" s="432"/>
      <c r="D840" s="437"/>
      <c r="E840" s="57" t="s">
        <v>742</v>
      </c>
      <c r="F840" s="213">
        <f>G840+H840+I840</f>
        <v>3000</v>
      </c>
      <c r="G840" s="213">
        <v>0</v>
      </c>
      <c r="H840" s="213">
        <f>H851</f>
        <v>3000</v>
      </c>
      <c r="I840" s="213">
        <f>I851</f>
        <v>0</v>
      </c>
      <c r="J840" s="213">
        <f>K840+L840+M840</f>
        <v>1740</v>
      </c>
      <c r="K840" s="89">
        <f>K851</f>
        <v>0</v>
      </c>
      <c r="L840" s="89">
        <f>L851</f>
        <v>1740</v>
      </c>
      <c r="M840" s="213">
        <f>M851</f>
        <v>0</v>
      </c>
      <c r="N840" s="217">
        <f t="shared" si="345"/>
        <v>57.999999999999993</v>
      </c>
      <c r="O840" s="215">
        <v>0</v>
      </c>
      <c r="P840" s="374">
        <f>L840/H840*100</f>
        <v>57.999999999999993</v>
      </c>
      <c r="Q840" s="216">
        <v>0</v>
      </c>
    </row>
    <row r="841" spans="1:17" x14ac:dyDescent="0.25">
      <c r="A841" s="435"/>
      <c r="B841" s="430"/>
      <c r="C841" s="432"/>
      <c r="D841" s="437"/>
      <c r="E841" s="57" t="s">
        <v>740</v>
      </c>
      <c r="F841" s="213">
        <f t="shared" ref="F841:F842" si="352">G841+H841+I841</f>
        <v>2557.8000000000002</v>
      </c>
      <c r="G841" s="213">
        <v>0</v>
      </c>
      <c r="H841" s="213">
        <v>2557.8000000000002</v>
      </c>
      <c r="I841" s="213">
        <v>0</v>
      </c>
      <c r="J841" s="213">
        <f t="shared" ref="J841:J842" si="353">K841+L841+M841</f>
        <v>0</v>
      </c>
      <c r="K841" s="89"/>
      <c r="L841" s="89">
        <f>L849</f>
        <v>0</v>
      </c>
      <c r="M841" s="213">
        <v>0</v>
      </c>
      <c r="N841" s="217">
        <f t="shared" si="345"/>
        <v>0</v>
      </c>
      <c r="O841" s="215">
        <v>0</v>
      </c>
      <c r="P841" s="374">
        <v>0</v>
      </c>
      <c r="Q841" s="216">
        <v>0</v>
      </c>
    </row>
    <row r="842" spans="1:17" x14ac:dyDescent="0.25">
      <c r="A842" s="435"/>
      <c r="B842" s="430"/>
      <c r="C842" s="432"/>
      <c r="D842" s="437"/>
      <c r="E842" s="57" t="s">
        <v>741</v>
      </c>
      <c r="F842" s="213">
        <f t="shared" si="352"/>
        <v>4689.6000000000004</v>
      </c>
      <c r="G842" s="213">
        <v>0</v>
      </c>
      <c r="H842" s="213">
        <v>4689.6000000000004</v>
      </c>
      <c r="I842" s="213">
        <v>0</v>
      </c>
      <c r="J842" s="213">
        <f t="shared" si="353"/>
        <v>0</v>
      </c>
      <c r="K842" s="89"/>
      <c r="L842" s="89">
        <f>L850</f>
        <v>0</v>
      </c>
      <c r="M842" s="213">
        <v>0</v>
      </c>
      <c r="N842" s="217">
        <f t="shared" si="345"/>
        <v>0</v>
      </c>
      <c r="O842" s="215">
        <v>0</v>
      </c>
      <c r="P842" s="374">
        <v>0</v>
      </c>
      <c r="Q842" s="216">
        <v>0</v>
      </c>
    </row>
    <row r="843" spans="1:17" x14ac:dyDescent="0.25">
      <c r="A843" s="435"/>
      <c r="B843" s="430"/>
      <c r="C843" s="432"/>
      <c r="D843" s="437"/>
      <c r="E843" s="57" t="s">
        <v>743</v>
      </c>
      <c r="F843" s="213">
        <f>G843+H843+I843</f>
        <v>5200</v>
      </c>
      <c r="G843" s="213">
        <f t="shared" ref="G843:I844" si="354">G852</f>
        <v>0</v>
      </c>
      <c r="H843" s="213">
        <f t="shared" si="354"/>
        <v>0</v>
      </c>
      <c r="I843" s="213">
        <f t="shared" si="354"/>
        <v>5200</v>
      </c>
      <c r="J843" s="213">
        <f>K843+L843+M843</f>
        <v>5001.8999999999996</v>
      </c>
      <c r="K843" s="89">
        <f t="shared" ref="J843:M845" si="355">K852</f>
        <v>0</v>
      </c>
      <c r="L843" s="89">
        <f t="shared" si="355"/>
        <v>0</v>
      </c>
      <c r="M843" s="213">
        <f>M852</f>
        <v>5001.8999999999996</v>
      </c>
      <c r="N843" s="217">
        <f t="shared" si="345"/>
        <v>96.190384615384602</v>
      </c>
      <c r="O843" s="215">
        <v>0</v>
      </c>
      <c r="P843" s="374">
        <v>0</v>
      </c>
      <c r="Q843" s="216">
        <f t="shared" si="346"/>
        <v>96.190384615384602</v>
      </c>
    </row>
    <row r="844" spans="1:17" x14ac:dyDescent="0.25">
      <c r="A844" s="435"/>
      <c r="B844" s="430"/>
      <c r="C844" s="432"/>
      <c r="D844" s="437"/>
      <c r="E844" s="57" t="s">
        <v>744</v>
      </c>
      <c r="F844" s="213">
        <f>G844+H844+I844</f>
        <v>87.5</v>
      </c>
      <c r="G844" s="213">
        <f t="shared" si="354"/>
        <v>0</v>
      </c>
      <c r="H844" s="213">
        <v>87.5</v>
      </c>
      <c r="I844" s="213">
        <f>I848</f>
        <v>0</v>
      </c>
      <c r="J844" s="213">
        <f>K844+L844+M844</f>
        <v>87.5</v>
      </c>
      <c r="K844" s="89">
        <f t="shared" si="355"/>
        <v>0</v>
      </c>
      <c r="L844" s="89">
        <f>L848</f>
        <v>87.5</v>
      </c>
      <c r="M844" s="213">
        <f>M848</f>
        <v>0</v>
      </c>
      <c r="N844" s="217">
        <f t="shared" si="345"/>
        <v>100</v>
      </c>
      <c r="O844" s="215">
        <v>0</v>
      </c>
      <c r="P844" s="374">
        <f>L844/H844*100</f>
        <v>100</v>
      </c>
      <c r="Q844" s="216">
        <v>0</v>
      </c>
    </row>
    <row r="845" spans="1:17" x14ac:dyDescent="0.25">
      <c r="A845" s="435"/>
      <c r="B845" s="430"/>
      <c r="C845" s="432"/>
      <c r="D845" s="437"/>
      <c r="E845" s="57"/>
      <c r="F845" s="213">
        <f>F854</f>
        <v>0</v>
      </c>
      <c r="G845" s="213">
        <v>0</v>
      </c>
      <c r="H845" s="213">
        <f>H854</f>
        <v>0</v>
      </c>
      <c r="I845" s="213">
        <v>0</v>
      </c>
      <c r="J845" s="213">
        <f t="shared" si="355"/>
        <v>0</v>
      </c>
      <c r="K845" s="89">
        <f t="shared" si="355"/>
        <v>0</v>
      </c>
      <c r="L845" s="89">
        <f t="shared" si="355"/>
        <v>0</v>
      </c>
      <c r="M845" s="213">
        <f t="shared" si="355"/>
        <v>0</v>
      </c>
      <c r="N845" s="217">
        <v>0</v>
      </c>
      <c r="O845" s="215">
        <v>0</v>
      </c>
      <c r="P845" s="374">
        <v>0</v>
      </c>
      <c r="Q845" s="216">
        <v>0</v>
      </c>
    </row>
    <row r="846" spans="1:17" x14ac:dyDescent="0.25">
      <c r="A846" s="429" t="s">
        <v>780</v>
      </c>
      <c r="B846" s="429" t="s">
        <v>781</v>
      </c>
      <c r="C846" s="431" t="s">
        <v>779</v>
      </c>
      <c r="D846" s="64" t="s">
        <v>203</v>
      </c>
      <c r="E846" s="64"/>
      <c r="F846" s="318">
        <f>G846+H846+I846</f>
        <v>15534.900000000001</v>
      </c>
      <c r="G846" s="318">
        <f t="shared" ref="G846:I846" si="356">G847</f>
        <v>0</v>
      </c>
      <c r="H846" s="318">
        <f t="shared" si="356"/>
        <v>10334.900000000001</v>
      </c>
      <c r="I846" s="318">
        <f t="shared" si="356"/>
        <v>5200</v>
      </c>
      <c r="J846" s="318">
        <f>K846+L846+M846</f>
        <v>6829.4</v>
      </c>
      <c r="K846" s="87">
        <f t="shared" ref="K846:M846" si="357">K847</f>
        <v>0</v>
      </c>
      <c r="L846" s="87">
        <f t="shared" si="357"/>
        <v>1827.5</v>
      </c>
      <c r="M846" s="318">
        <f t="shared" si="357"/>
        <v>5001.8999999999996</v>
      </c>
      <c r="N846" s="217">
        <f t="shared" si="345"/>
        <v>43.961660519218007</v>
      </c>
      <c r="O846" s="215">
        <v>0</v>
      </c>
      <c r="P846" s="374">
        <f t="shared" ref="P846:P848" si="358">L846/H846*100</f>
        <v>17.68280292987837</v>
      </c>
      <c r="Q846" s="216">
        <f t="shared" si="346"/>
        <v>96.190384615384602</v>
      </c>
    </row>
    <row r="847" spans="1:17" x14ac:dyDescent="0.25">
      <c r="A847" s="430"/>
      <c r="B847" s="430"/>
      <c r="C847" s="432"/>
      <c r="D847" s="412" t="s">
        <v>547</v>
      </c>
      <c r="E847" s="80" t="s">
        <v>233</v>
      </c>
      <c r="F847" s="352">
        <f>F848+F849+F850+F851+F852</f>
        <v>15534.900000000001</v>
      </c>
      <c r="G847" s="352">
        <f t="shared" ref="G847:I847" si="359">G848+G849+G850+G851+G852</f>
        <v>0</v>
      </c>
      <c r="H847" s="352">
        <f t="shared" si="359"/>
        <v>10334.900000000001</v>
      </c>
      <c r="I847" s="352">
        <f t="shared" si="359"/>
        <v>5200</v>
      </c>
      <c r="J847" s="352">
        <f>J848+J849+J850+J851+J852</f>
        <v>6829.4</v>
      </c>
      <c r="K847" s="205">
        <f t="shared" ref="K847:M847" si="360">K848+K849+K850+K851+K852</f>
        <v>0</v>
      </c>
      <c r="L847" s="205">
        <f t="shared" si="360"/>
        <v>1827.5</v>
      </c>
      <c r="M847" s="352">
        <f t="shared" si="360"/>
        <v>5001.8999999999996</v>
      </c>
      <c r="N847" s="370">
        <f t="shared" si="345"/>
        <v>43.961660519218007</v>
      </c>
      <c r="O847" s="233">
        <v>0</v>
      </c>
      <c r="P847" s="375">
        <f t="shared" si="358"/>
        <v>17.68280292987837</v>
      </c>
      <c r="Q847" s="232">
        <f t="shared" si="346"/>
        <v>96.190384615384602</v>
      </c>
    </row>
    <row r="848" spans="1:17" x14ac:dyDescent="0.25">
      <c r="A848" s="430"/>
      <c r="B848" s="430"/>
      <c r="C848" s="432"/>
      <c r="D848" s="413"/>
      <c r="E848" s="57" t="s">
        <v>744</v>
      </c>
      <c r="F848" s="318">
        <f>G848+H848+I848</f>
        <v>87.5</v>
      </c>
      <c r="G848" s="318">
        <v>0</v>
      </c>
      <c r="H848" s="318">
        <v>87.5</v>
      </c>
      <c r="I848" s="318">
        <v>0</v>
      </c>
      <c r="J848" s="318">
        <f t="shared" ref="J848:J856" si="361">K848+L848+M848</f>
        <v>87.5</v>
      </c>
      <c r="K848" s="87">
        <v>0</v>
      </c>
      <c r="L848" s="87">
        <v>87.5</v>
      </c>
      <c r="M848" s="318">
        <v>0</v>
      </c>
      <c r="N848" s="217">
        <f t="shared" si="345"/>
        <v>100</v>
      </c>
      <c r="O848" s="215">
        <v>0</v>
      </c>
      <c r="P848" s="374">
        <f t="shared" si="358"/>
        <v>100</v>
      </c>
      <c r="Q848" s="214">
        <v>0</v>
      </c>
    </row>
    <row r="849" spans="1:17" x14ac:dyDescent="0.25">
      <c r="A849" s="430"/>
      <c r="B849" s="430"/>
      <c r="C849" s="432"/>
      <c r="D849" s="413"/>
      <c r="E849" s="57" t="s">
        <v>740</v>
      </c>
      <c r="F849" s="318">
        <f t="shared" ref="F849:F850" si="362">G849+H849+I849</f>
        <v>2557.8000000000002</v>
      </c>
      <c r="G849" s="318">
        <v>0</v>
      </c>
      <c r="H849" s="318">
        <v>2557.8000000000002</v>
      </c>
      <c r="I849" s="318">
        <v>0</v>
      </c>
      <c r="J849" s="318">
        <f t="shared" si="361"/>
        <v>0</v>
      </c>
      <c r="K849" s="87">
        <v>0</v>
      </c>
      <c r="L849" s="87">
        <v>0</v>
      </c>
      <c r="M849" s="318">
        <v>0</v>
      </c>
      <c r="N849" s="217">
        <f t="shared" si="345"/>
        <v>0</v>
      </c>
      <c r="O849" s="215">
        <v>0</v>
      </c>
      <c r="P849" s="374">
        <v>0</v>
      </c>
      <c r="Q849" s="216">
        <f t="shared" ref="Q849:Q850" si="363">L849/H849*100</f>
        <v>0</v>
      </c>
    </row>
    <row r="850" spans="1:17" x14ac:dyDescent="0.25">
      <c r="A850" s="430"/>
      <c r="B850" s="430"/>
      <c r="C850" s="432"/>
      <c r="D850" s="413"/>
      <c r="E850" s="57" t="s">
        <v>741</v>
      </c>
      <c r="F850" s="318">
        <f t="shared" si="362"/>
        <v>4689.6000000000004</v>
      </c>
      <c r="G850" s="318">
        <v>0</v>
      </c>
      <c r="H850" s="318">
        <v>4689.6000000000004</v>
      </c>
      <c r="I850" s="318">
        <v>0</v>
      </c>
      <c r="J850" s="318">
        <f t="shared" si="361"/>
        <v>0</v>
      </c>
      <c r="K850" s="87">
        <v>0</v>
      </c>
      <c r="L850" s="87">
        <v>0</v>
      </c>
      <c r="M850" s="318">
        <v>0</v>
      </c>
      <c r="N850" s="217">
        <f t="shared" si="345"/>
        <v>0</v>
      </c>
      <c r="O850" s="215">
        <v>0</v>
      </c>
      <c r="P850" s="374">
        <v>0</v>
      </c>
      <c r="Q850" s="216">
        <f t="shared" si="363"/>
        <v>0</v>
      </c>
    </row>
    <row r="851" spans="1:17" x14ac:dyDescent="0.25">
      <c r="A851" s="430"/>
      <c r="B851" s="430"/>
      <c r="C851" s="432"/>
      <c r="D851" s="413"/>
      <c r="E851" s="57" t="s">
        <v>742</v>
      </c>
      <c r="F851" s="318">
        <f>G851+H851+I851</f>
        <v>3000</v>
      </c>
      <c r="G851" s="318">
        <v>0</v>
      </c>
      <c r="H851" s="318">
        <v>3000</v>
      </c>
      <c r="I851" s="318">
        <v>0</v>
      </c>
      <c r="J851" s="318">
        <f>K851+L851+M851</f>
        <v>1740</v>
      </c>
      <c r="K851" s="220">
        <v>0</v>
      </c>
      <c r="L851" s="220">
        <v>1740</v>
      </c>
      <c r="M851" s="387">
        <v>0</v>
      </c>
      <c r="N851" s="217">
        <f t="shared" si="345"/>
        <v>57.999999999999993</v>
      </c>
      <c r="O851" s="215">
        <v>0</v>
      </c>
      <c r="P851" s="374">
        <f t="shared" ref="P851" si="364">L851/H851*100</f>
        <v>57.999999999999993</v>
      </c>
      <c r="Q851" s="214">
        <v>0</v>
      </c>
    </row>
    <row r="852" spans="1:17" x14ac:dyDescent="0.25">
      <c r="A852" s="430"/>
      <c r="B852" s="430"/>
      <c r="C852" s="432"/>
      <c r="D852" s="433"/>
      <c r="E852" s="57" t="s">
        <v>743</v>
      </c>
      <c r="F852" s="318">
        <f>G852+H852+I852</f>
        <v>5200</v>
      </c>
      <c r="G852" s="318">
        <v>0</v>
      </c>
      <c r="H852" s="318">
        <v>0</v>
      </c>
      <c r="I852" s="318">
        <v>5200</v>
      </c>
      <c r="J852" s="318">
        <f t="shared" si="361"/>
        <v>5001.8999999999996</v>
      </c>
      <c r="K852" s="220">
        <v>0</v>
      </c>
      <c r="L852" s="220">
        <v>0</v>
      </c>
      <c r="M852" s="213">
        <v>5001.8999999999996</v>
      </c>
      <c r="N852" s="217">
        <f t="shared" si="345"/>
        <v>96.190384615384602</v>
      </c>
      <c r="O852" s="215">
        <v>0</v>
      </c>
      <c r="P852" s="374">
        <v>0</v>
      </c>
      <c r="Q852" s="216">
        <f t="shared" si="346"/>
        <v>96.190384615384602</v>
      </c>
    </row>
    <row r="853" spans="1:17" x14ac:dyDescent="0.25">
      <c r="A853" s="430"/>
      <c r="B853" s="430"/>
      <c r="C853" s="432"/>
      <c r="D853" s="433"/>
      <c r="E853" s="57"/>
      <c r="F853" s="318">
        <f t="shared" ref="F853:F856" si="365">G853+H853+I853</f>
        <v>0</v>
      </c>
      <c r="G853" s="318"/>
      <c r="H853" s="318"/>
      <c r="I853" s="318"/>
      <c r="J853" s="318">
        <f t="shared" si="361"/>
        <v>0</v>
      </c>
      <c r="K853" s="220"/>
      <c r="L853" s="220"/>
      <c r="M853" s="387"/>
      <c r="N853" s="217"/>
      <c r="O853" s="215">
        <v>0</v>
      </c>
      <c r="P853" s="374"/>
      <c r="Q853" s="216">
        <v>0</v>
      </c>
    </row>
    <row r="854" spans="1:17" x14ac:dyDescent="0.25">
      <c r="A854" s="430"/>
      <c r="B854" s="430"/>
      <c r="C854" s="432"/>
      <c r="D854" s="433"/>
      <c r="E854" s="57"/>
      <c r="F854" s="318">
        <f t="shared" si="365"/>
        <v>0</v>
      </c>
      <c r="G854" s="318"/>
      <c r="H854" s="318"/>
      <c r="I854" s="318"/>
      <c r="J854" s="318">
        <f t="shared" si="361"/>
        <v>0</v>
      </c>
      <c r="K854" s="220"/>
      <c r="L854" s="220"/>
      <c r="M854" s="387"/>
      <c r="N854" s="217"/>
      <c r="O854" s="215">
        <v>0</v>
      </c>
      <c r="P854" s="374"/>
      <c r="Q854" s="216">
        <v>0</v>
      </c>
    </row>
    <row r="855" spans="1:17" x14ac:dyDescent="0.25">
      <c r="A855" s="430"/>
      <c r="B855" s="430"/>
      <c r="C855" s="432"/>
      <c r="D855" s="433"/>
      <c r="E855" s="57"/>
      <c r="F855" s="318">
        <f t="shared" si="365"/>
        <v>0</v>
      </c>
      <c r="G855" s="318"/>
      <c r="H855" s="318"/>
      <c r="I855" s="318"/>
      <c r="J855" s="318">
        <f t="shared" si="361"/>
        <v>0</v>
      </c>
      <c r="K855" s="220"/>
      <c r="L855" s="220"/>
      <c r="M855" s="387"/>
      <c r="N855" s="217"/>
      <c r="O855" s="215">
        <v>0</v>
      </c>
      <c r="P855" s="374"/>
      <c r="Q855" s="216">
        <v>0</v>
      </c>
    </row>
    <row r="856" spans="1:17" x14ac:dyDescent="0.25">
      <c r="A856" s="430"/>
      <c r="B856" s="430"/>
      <c r="C856" s="432"/>
      <c r="D856" s="433"/>
      <c r="E856" s="57"/>
      <c r="F856" s="318">
        <f t="shared" si="365"/>
        <v>0</v>
      </c>
      <c r="G856" s="318"/>
      <c r="H856" s="318"/>
      <c r="I856" s="318"/>
      <c r="J856" s="318">
        <f t="shared" si="361"/>
        <v>0</v>
      </c>
      <c r="K856" s="220"/>
      <c r="L856" s="220"/>
      <c r="M856" s="387"/>
      <c r="N856" s="217"/>
      <c r="O856" s="215">
        <v>0</v>
      </c>
      <c r="P856" s="374"/>
      <c r="Q856" s="216"/>
    </row>
    <row r="857" spans="1:17" x14ac:dyDescent="0.25">
      <c r="A857" s="434" t="s">
        <v>262</v>
      </c>
      <c r="B857" s="429" t="s">
        <v>782</v>
      </c>
      <c r="C857" s="431" t="s">
        <v>783</v>
      </c>
      <c r="D857" s="65" t="s">
        <v>203</v>
      </c>
      <c r="E857" s="65"/>
      <c r="F857" s="208">
        <f>F858</f>
        <v>0</v>
      </c>
      <c r="G857" s="208">
        <f t="shared" ref="G857:I858" si="366">G858</f>
        <v>0</v>
      </c>
      <c r="H857" s="208">
        <f t="shared" si="366"/>
        <v>0</v>
      </c>
      <c r="I857" s="208">
        <f t="shared" si="366"/>
        <v>0</v>
      </c>
      <c r="J857" s="208">
        <f>J858</f>
        <v>0</v>
      </c>
      <c r="K857" s="208">
        <f t="shared" ref="K857:M859" si="367">K858</f>
        <v>0</v>
      </c>
      <c r="L857" s="208">
        <f t="shared" si="367"/>
        <v>0</v>
      </c>
      <c r="M857" s="208">
        <f t="shared" si="367"/>
        <v>0</v>
      </c>
      <c r="N857" s="217">
        <v>0</v>
      </c>
      <c r="O857" s="215">
        <v>0</v>
      </c>
      <c r="P857" s="374">
        <v>0</v>
      </c>
      <c r="Q857" s="216">
        <v>0</v>
      </c>
    </row>
    <row r="858" spans="1:17" x14ac:dyDescent="0.25">
      <c r="A858" s="435"/>
      <c r="B858" s="430"/>
      <c r="C858" s="432"/>
      <c r="D858" s="436" t="s">
        <v>547</v>
      </c>
      <c r="E858" s="77" t="s">
        <v>233</v>
      </c>
      <c r="F858" s="236">
        <f>G858+H858+I858</f>
        <v>0</v>
      </c>
      <c r="G858" s="236">
        <f>G859</f>
        <v>0</v>
      </c>
      <c r="H858" s="236">
        <f t="shared" si="366"/>
        <v>0</v>
      </c>
      <c r="I858" s="236">
        <f t="shared" si="366"/>
        <v>0</v>
      </c>
      <c r="J858" s="236">
        <f>J859</f>
        <v>0</v>
      </c>
      <c r="K858" s="236">
        <f t="shared" si="367"/>
        <v>0</v>
      </c>
      <c r="L858" s="236">
        <f t="shared" si="367"/>
        <v>0</v>
      </c>
      <c r="M858" s="236">
        <f t="shared" si="367"/>
        <v>0</v>
      </c>
      <c r="N858" s="370">
        <v>0</v>
      </c>
      <c r="O858" s="233">
        <v>0</v>
      </c>
      <c r="P858" s="375">
        <v>0</v>
      </c>
      <c r="Q858" s="234">
        <v>0</v>
      </c>
    </row>
    <row r="859" spans="1:17" x14ac:dyDescent="0.25">
      <c r="A859" s="435"/>
      <c r="B859" s="430"/>
      <c r="C859" s="432"/>
      <c r="D859" s="438"/>
      <c r="E859" s="57" t="s">
        <v>784</v>
      </c>
      <c r="F859" s="208">
        <f>G859+H859+I859</f>
        <v>0</v>
      </c>
      <c r="G859" s="208">
        <f>G860</f>
        <v>0</v>
      </c>
      <c r="H859" s="208">
        <f>H860</f>
        <v>0</v>
      </c>
      <c r="I859" s="208">
        <f>I860</f>
        <v>0</v>
      </c>
      <c r="J859" s="208">
        <f>K859+L859+M859</f>
        <v>0</v>
      </c>
      <c r="K859" s="208">
        <f>K860</f>
        <v>0</v>
      </c>
      <c r="L859" s="208">
        <f t="shared" si="367"/>
        <v>0</v>
      </c>
      <c r="M859" s="208">
        <f t="shared" si="367"/>
        <v>0</v>
      </c>
      <c r="N859" s="217">
        <v>0</v>
      </c>
      <c r="O859" s="215">
        <v>0</v>
      </c>
      <c r="P859" s="374">
        <v>0</v>
      </c>
      <c r="Q859" s="216">
        <v>0</v>
      </c>
    </row>
    <row r="860" spans="1:17" x14ac:dyDescent="0.25">
      <c r="A860" s="429" t="s">
        <v>785</v>
      </c>
      <c r="B860" s="429" t="s">
        <v>786</v>
      </c>
      <c r="C860" s="431" t="s">
        <v>783</v>
      </c>
      <c r="D860" s="64" t="s">
        <v>203</v>
      </c>
      <c r="E860" s="64"/>
      <c r="F860" s="213">
        <f>F861</f>
        <v>0</v>
      </c>
      <c r="G860" s="213">
        <f t="shared" ref="G860:M861" si="368">G861</f>
        <v>0</v>
      </c>
      <c r="H860" s="213">
        <f t="shared" si="368"/>
        <v>0</v>
      </c>
      <c r="I860" s="213">
        <f t="shared" si="368"/>
        <v>0</v>
      </c>
      <c r="J860" s="213">
        <f>J861</f>
        <v>0</v>
      </c>
      <c r="K860" s="213">
        <f t="shared" si="368"/>
        <v>0</v>
      </c>
      <c r="L860" s="213">
        <f t="shared" si="368"/>
        <v>0</v>
      </c>
      <c r="M860" s="213">
        <f t="shared" si="368"/>
        <v>0</v>
      </c>
      <c r="N860" s="217">
        <v>0</v>
      </c>
      <c r="O860" s="215">
        <v>0</v>
      </c>
      <c r="P860" s="374">
        <v>0</v>
      </c>
      <c r="Q860" s="216">
        <v>0</v>
      </c>
    </row>
    <row r="861" spans="1:17" x14ac:dyDescent="0.25">
      <c r="A861" s="430"/>
      <c r="B861" s="430"/>
      <c r="C861" s="432"/>
      <c r="D861" s="412" t="s">
        <v>547</v>
      </c>
      <c r="E861" s="80" t="s">
        <v>233</v>
      </c>
      <c r="F861" s="235">
        <f>F862</f>
        <v>0</v>
      </c>
      <c r="G861" s="235">
        <f t="shared" si="368"/>
        <v>0</v>
      </c>
      <c r="H861" s="235">
        <f t="shared" si="368"/>
        <v>0</v>
      </c>
      <c r="I861" s="235">
        <f t="shared" si="368"/>
        <v>0</v>
      </c>
      <c r="J861" s="235">
        <f>J862</f>
        <v>0</v>
      </c>
      <c r="K861" s="235">
        <f t="shared" si="368"/>
        <v>0</v>
      </c>
      <c r="L861" s="235">
        <f t="shared" si="368"/>
        <v>0</v>
      </c>
      <c r="M861" s="235">
        <f t="shared" si="368"/>
        <v>0</v>
      </c>
      <c r="N861" s="370">
        <v>0</v>
      </c>
      <c r="O861" s="233">
        <v>0</v>
      </c>
      <c r="P861" s="375">
        <v>0</v>
      </c>
      <c r="Q861" s="234">
        <v>0</v>
      </c>
    </row>
    <row r="862" spans="1:17" x14ac:dyDescent="0.25">
      <c r="A862" s="430"/>
      <c r="B862" s="430"/>
      <c r="C862" s="432"/>
      <c r="D862" s="433"/>
      <c r="E862" s="57"/>
      <c r="F862" s="213">
        <f>G862+H862+I862</f>
        <v>0</v>
      </c>
      <c r="G862" s="213">
        <v>0</v>
      </c>
      <c r="H862" s="213">
        <v>0</v>
      </c>
      <c r="I862" s="213">
        <v>0</v>
      </c>
      <c r="J862" s="213">
        <v>0</v>
      </c>
      <c r="K862" s="218">
        <v>0</v>
      </c>
      <c r="L862" s="218">
        <v>0</v>
      </c>
      <c r="M862" s="218">
        <v>0</v>
      </c>
      <c r="N862" s="217">
        <v>0</v>
      </c>
      <c r="O862" s="215">
        <v>0</v>
      </c>
      <c r="P862" s="374">
        <v>0</v>
      </c>
      <c r="Q862" s="216">
        <v>0</v>
      </c>
    </row>
    <row r="863" spans="1:17" x14ac:dyDescent="0.25">
      <c r="A863" s="434" t="s">
        <v>177</v>
      </c>
      <c r="B863" s="434" t="s">
        <v>787</v>
      </c>
      <c r="C863" s="439" t="s">
        <v>788</v>
      </c>
      <c r="D863" s="65" t="s">
        <v>203</v>
      </c>
      <c r="E863" s="65"/>
      <c r="F863" s="213">
        <f>F864</f>
        <v>6360.5999999999995</v>
      </c>
      <c r="G863" s="213">
        <f t="shared" ref="G863:I863" si="369">G864</f>
        <v>0</v>
      </c>
      <c r="H863" s="213">
        <f t="shared" si="369"/>
        <v>0</v>
      </c>
      <c r="I863" s="213">
        <f t="shared" si="369"/>
        <v>6360.5999999999995</v>
      </c>
      <c r="J863" s="213">
        <f>J864</f>
        <v>6159.4</v>
      </c>
      <c r="K863" s="89">
        <f t="shared" ref="K863:M863" si="370">K864</f>
        <v>0</v>
      </c>
      <c r="L863" s="89">
        <f t="shared" si="370"/>
        <v>0</v>
      </c>
      <c r="M863" s="213">
        <f t="shared" si="370"/>
        <v>6159.4</v>
      </c>
      <c r="N863" s="217">
        <f t="shared" si="345"/>
        <v>96.836776404741698</v>
      </c>
      <c r="O863" s="215">
        <v>0</v>
      </c>
      <c r="P863" s="374">
        <v>0</v>
      </c>
      <c r="Q863" s="216">
        <f t="shared" si="346"/>
        <v>96.836776404741698</v>
      </c>
    </row>
    <row r="864" spans="1:17" x14ac:dyDescent="0.25">
      <c r="A864" s="435"/>
      <c r="B864" s="435"/>
      <c r="C864" s="440"/>
      <c r="D864" s="436" t="s">
        <v>547</v>
      </c>
      <c r="E864" s="77" t="s">
        <v>233</v>
      </c>
      <c r="F864" s="235">
        <f>F869</f>
        <v>6360.5999999999995</v>
      </c>
      <c r="G864" s="235">
        <f t="shared" ref="G864:I866" si="371">G869</f>
        <v>0</v>
      </c>
      <c r="H864" s="235">
        <f t="shared" si="371"/>
        <v>0</v>
      </c>
      <c r="I864" s="235">
        <f t="shared" si="371"/>
        <v>6360.5999999999995</v>
      </c>
      <c r="J864" s="235">
        <f>J869</f>
        <v>6159.4</v>
      </c>
      <c r="K864" s="229">
        <f t="shared" ref="K864:M866" si="372">K869</f>
        <v>0</v>
      </c>
      <c r="L864" s="229">
        <f t="shared" si="372"/>
        <v>0</v>
      </c>
      <c r="M864" s="235">
        <f t="shared" si="372"/>
        <v>6159.4</v>
      </c>
      <c r="N864" s="370">
        <f t="shared" si="345"/>
        <v>96.836776404741698</v>
      </c>
      <c r="O864" s="233">
        <v>0</v>
      </c>
      <c r="P864" s="375">
        <v>0</v>
      </c>
      <c r="Q864" s="234">
        <f t="shared" si="346"/>
        <v>96.836776404741698</v>
      </c>
    </row>
    <row r="865" spans="1:17" x14ac:dyDescent="0.25">
      <c r="A865" s="435"/>
      <c r="B865" s="435"/>
      <c r="C865" s="440"/>
      <c r="D865" s="437"/>
      <c r="E865" s="57" t="s">
        <v>789</v>
      </c>
      <c r="F865" s="213">
        <f>F870</f>
        <v>5075.8999999999996</v>
      </c>
      <c r="G865" s="213">
        <f t="shared" si="371"/>
        <v>0</v>
      </c>
      <c r="H865" s="213">
        <f t="shared" si="371"/>
        <v>0</v>
      </c>
      <c r="I865" s="213">
        <f t="shared" si="371"/>
        <v>5075.8999999999996</v>
      </c>
      <c r="J865" s="213">
        <f>J870</f>
        <v>5006.3</v>
      </c>
      <c r="K865" s="89">
        <f t="shared" si="372"/>
        <v>0</v>
      </c>
      <c r="L865" s="89">
        <f t="shared" si="372"/>
        <v>0</v>
      </c>
      <c r="M865" s="213">
        <f t="shared" si="372"/>
        <v>5006.3</v>
      </c>
      <c r="N865" s="217">
        <f t="shared" si="345"/>
        <v>98.628814594456173</v>
      </c>
      <c r="O865" s="215">
        <v>0</v>
      </c>
      <c r="P865" s="374">
        <v>0</v>
      </c>
      <c r="Q865" s="216">
        <f t="shared" si="346"/>
        <v>98.628814594456173</v>
      </c>
    </row>
    <row r="866" spans="1:17" x14ac:dyDescent="0.25">
      <c r="A866" s="435"/>
      <c r="B866" s="435"/>
      <c r="C866" s="440"/>
      <c r="D866" s="437"/>
      <c r="E866" s="57" t="s">
        <v>790</v>
      </c>
      <c r="F866" s="213">
        <f>F871</f>
        <v>1284.4000000000001</v>
      </c>
      <c r="G866" s="213">
        <f t="shared" si="371"/>
        <v>0</v>
      </c>
      <c r="H866" s="213">
        <f t="shared" si="371"/>
        <v>0</v>
      </c>
      <c r="I866" s="213">
        <f>I871</f>
        <v>1284.4000000000001</v>
      </c>
      <c r="J866" s="213">
        <f>J871</f>
        <v>1153.0999999999999</v>
      </c>
      <c r="K866" s="89">
        <f t="shared" si="372"/>
        <v>0</v>
      </c>
      <c r="L866" s="89">
        <f t="shared" si="372"/>
        <v>0</v>
      </c>
      <c r="M866" s="213">
        <f t="shared" si="372"/>
        <v>1153.0999999999999</v>
      </c>
      <c r="N866" s="217">
        <f t="shared" si="345"/>
        <v>89.777327935222658</v>
      </c>
      <c r="O866" s="215">
        <v>0</v>
      </c>
      <c r="P866" s="374">
        <v>0</v>
      </c>
      <c r="Q866" s="216">
        <f t="shared" si="346"/>
        <v>89.777327935222658</v>
      </c>
    </row>
    <row r="867" spans="1:17" x14ac:dyDescent="0.25">
      <c r="A867" s="435"/>
      <c r="B867" s="435"/>
      <c r="C867" s="440"/>
      <c r="D867" s="438"/>
      <c r="E867" s="57" t="s">
        <v>791</v>
      </c>
      <c r="F867" s="213">
        <f>F872</f>
        <v>0.3</v>
      </c>
      <c r="G867" s="213">
        <v>0</v>
      </c>
      <c r="H867" s="213">
        <v>0</v>
      </c>
      <c r="I867" s="213">
        <f>I872</f>
        <v>0.3</v>
      </c>
      <c r="J867" s="213">
        <f>J872</f>
        <v>0</v>
      </c>
      <c r="K867" s="221">
        <v>0</v>
      </c>
      <c r="L867" s="221">
        <v>0</v>
      </c>
      <c r="M867" s="371">
        <f>M872</f>
        <v>0</v>
      </c>
      <c r="N867" s="217">
        <v>0</v>
      </c>
      <c r="O867" s="215">
        <v>0</v>
      </c>
      <c r="P867" s="374">
        <v>0</v>
      </c>
      <c r="Q867" s="216">
        <v>0</v>
      </c>
    </row>
    <row r="868" spans="1:17" x14ac:dyDescent="0.25">
      <c r="A868" s="434" t="s">
        <v>270</v>
      </c>
      <c r="B868" s="429" t="s">
        <v>792</v>
      </c>
      <c r="C868" s="431" t="s">
        <v>793</v>
      </c>
      <c r="D868" s="65" t="s">
        <v>203</v>
      </c>
      <c r="E868" s="65"/>
      <c r="F868" s="213">
        <f>F869</f>
        <v>6360.5999999999995</v>
      </c>
      <c r="G868" s="213">
        <f t="shared" ref="G868:I868" si="373">G869</f>
        <v>0</v>
      </c>
      <c r="H868" s="213">
        <f t="shared" si="373"/>
        <v>0</v>
      </c>
      <c r="I868" s="213">
        <f t="shared" si="373"/>
        <v>6360.5999999999995</v>
      </c>
      <c r="J868" s="213">
        <f>J869</f>
        <v>6159.4</v>
      </c>
      <c r="K868" s="89">
        <f t="shared" ref="K868:M868" si="374">K869</f>
        <v>0</v>
      </c>
      <c r="L868" s="89">
        <f t="shared" si="374"/>
        <v>0</v>
      </c>
      <c r="M868" s="213">
        <f t="shared" si="374"/>
        <v>6159.4</v>
      </c>
      <c r="N868" s="217">
        <f t="shared" si="345"/>
        <v>96.836776404741698</v>
      </c>
      <c r="O868" s="215">
        <v>0</v>
      </c>
      <c r="P868" s="374">
        <v>0</v>
      </c>
      <c r="Q868" s="216">
        <f t="shared" si="346"/>
        <v>96.836776404741698</v>
      </c>
    </row>
    <row r="869" spans="1:17" x14ac:dyDescent="0.25">
      <c r="A869" s="435"/>
      <c r="B869" s="430"/>
      <c r="C869" s="432"/>
      <c r="D869" s="436" t="s">
        <v>547</v>
      </c>
      <c r="E869" s="77" t="s">
        <v>233</v>
      </c>
      <c r="F869" s="235">
        <f>F870+F871+F872</f>
        <v>6360.5999999999995</v>
      </c>
      <c r="G869" s="235">
        <f t="shared" ref="G869:I869" si="375">G870+G871+G872</f>
        <v>0</v>
      </c>
      <c r="H869" s="235">
        <f t="shared" si="375"/>
        <v>0</v>
      </c>
      <c r="I869" s="235">
        <f t="shared" si="375"/>
        <v>6360.5999999999995</v>
      </c>
      <c r="J869" s="235">
        <f>J870+J871+J872</f>
        <v>6159.4</v>
      </c>
      <c r="K869" s="229">
        <f t="shared" ref="K869:M869" si="376">K870+K871+K872</f>
        <v>0</v>
      </c>
      <c r="L869" s="229">
        <f t="shared" si="376"/>
        <v>0</v>
      </c>
      <c r="M869" s="235">
        <f t="shared" si="376"/>
        <v>6159.4</v>
      </c>
      <c r="N869" s="370">
        <f t="shared" si="345"/>
        <v>96.836776404741698</v>
      </c>
      <c r="O869" s="233">
        <v>0</v>
      </c>
      <c r="P869" s="375">
        <v>0</v>
      </c>
      <c r="Q869" s="234">
        <f t="shared" si="346"/>
        <v>96.836776404741698</v>
      </c>
    </row>
    <row r="870" spans="1:17" x14ac:dyDescent="0.25">
      <c r="A870" s="435"/>
      <c r="B870" s="430"/>
      <c r="C870" s="432"/>
      <c r="D870" s="437"/>
      <c r="E870" s="57" t="s">
        <v>789</v>
      </c>
      <c r="F870" s="213">
        <f>G870+H870+I870</f>
        <v>5075.8999999999996</v>
      </c>
      <c r="G870" s="213">
        <f>G881</f>
        <v>0</v>
      </c>
      <c r="H870" s="213">
        <f t="shared" ref="H870:I871" si="377">H881</f>
        <v>0</v>
      </c>
      <c r="I870" s="213">
        <f t="shared" si="377"/>
        <v>5075.8999999999996</v>
      </c>
      <c r="J870" s="213">
        <f>K870+L870+M870</f>
        <v>5006.3</v>
      </c>
      <c r="K870" s="89">
        <f>K881</f>
        <v>0</v>
      </c>
      <c r="L870" s="89">
        <f t="shared" ref="L870:M871" si="378">L881</f>
        <v>0</v>
      </c>
      <c r="M870" s="213">
        <f t="shared" si="378"/>
        <v>5006.3</v>
      </c>
      <c r="N870" s="217">
        <f t="shared" si="345"/>
        <v>98.628814594456173</v>
      </c>
      <c r="O870" s="215">
        <v>0</v>
      </c>
      <c r="P870" s="374">
        <v>0</v>
      </c>
      <c r="Q870" s="216">
        <f t="shared" si="346"/>
        <v>98.628814594456173</v>
      </c>
    </row>
    <row r="871" spans="1:17" x14ac:dyDescent="0.25">
      <c r="A871" s="435"/>
      <c r="B871" s="430"/>
      <c r="C871" s="432"/>
      <c r="D871" s="437"/>
      <c r="E871" s="57" t="s">
        <v>790</v>
      </c>
      <c r="F871" s="213">
        <f t="shared" ref="F871:F872" si="379">G871+H871+I871</f>
        <v>1284.4000000000001</v>
      </c>
      <c r="G871" s="213">
        <f>G882</f>
        <v>0</v>
      </c>
      <c r="H871" s="213">
        <f t="shared" si="377"/>
        <v>0</v>
      </c>
      <c r="I871" s="213">
        <f t="shared" si="377"/>
        <v>1284.4000000000001</v>
      </c>
      <c r="J871" s="213">
        <f t="shared" ref="J871:J872" si="380">K871+L871+M871</f>
        <v>1153.0999999999999</v>
      </c>
      <c r="K871" s="89">
        <f>K882</f>
        <v>0</v>
      </c>
      <c r="L871" s="89">
        <f t="shared" si="378"/>
        <v>0</v>
      </c>
      <c r="M871" s="213">
        <f t="shared" si="378"/>
        <v>1153.0999999999999</v>
      </c>
      <c r="N871" s="217">
        <f t="shared" si="345"/>
        <v>89.777327935222658</v>
      </c>
      <c r="O871" s="215">
        <v>0</v>
      </c>
      <c r="P871" s="374">
        <v>0</v>
      </c>
      <c r="Q871" s="216">
        <f t="shared" si="346"/>
        <v>89.777327935222658</v>
      </c>
    </row>
    <row r="872" spans="1:17" ht="21.75" customHeight="1" x14ac:dyDescent="0.25">
      <c r="A872" s="435"/>
      <c r="B872" s="430"/>
      <c r="C872" s="432"/>
      <c r="D872" s="438"/>
      <c r="E872" s="57" t="s">
        <v>791</v>
      </c>
      <c r="F872" s="213">
        <f t="shared" si="379"/>
        <v>0.3</v>
      </c>
      <c r="G872" s="213">
        <v>0</v>
      </c>
      <c r="H872" s="213">
        <v>0</v>
      </c>
      <c r="I872" s="213">
        <f>I883</f>
        <v>0.3</v>
      </c>
      <c r="J872" s="213">
        <f t="shared" si="380"/>
        <v>0</v>
      </c>
      <c r="K872" s="221">
        <v>0</v>
      </c>
      <c r="L872" s="221">
        <v>0</v>
      </c>
      <c r="M872" s="371">
        <f>M883</f>
        <v>0</v>
      </c>
      <c r="N872" s="217">
        <v>0</v>
      </c>
      <c r="O872" s="215">
        <v>0</v>
      </c>
      <c r="P872" s="374">
        <v>0</v>
      </c>
      <c r="Q872" s="216">
        <v>0</v>
      </c>
    </row>
    <row r="873" spans="1:17" x14ac:dyDescent="0.25">
      <c r="A873" s="429" t="s">
        <v>794</v>
      </c>
      <c r="B873" s="429" t="s">
        <v>795</v>
      </c>
      <c r="C873" s="431" t="s">
        <v>793</v>
      </c>
      <c r="D873" s="64" t="s">
        <v>203</v>
      </c>
      <c r="E873" s="64"/>
      <c r="F873" s="213">
        <v>0</v>
      </c>
      <c r="G873" s="213">
        <v>0</v>
      </c>
      <c r="H873" s="213">
        <v>0</v>
      </c>
      <c r="I873" s="213">
        <v>0</v>
      </c>
      <c r="J873" s="213">
        <v>0</v>
      </c>
      <c r="K873" s="89">
        <v>0</v>
      </c>
      <c r="L873" s="89">
        <v>0</v>
      </c>
      <c r="M873" s="213">
        <v>0</v>
      </c>
      <c r="N873" s="213">
        <v>0</v>
      </c>
      <c r="O873" s="89">
        <v>0</v>
      </c>
      <c r="P873" s="372">
        <v>0</v>
      </c>
      <c r="Q873" s="212">
        <v>0</v>
      </c>
    </row>
    <row r="874" spans="1:17" x14ac:dyDescent="0.25">
      <c r="A874" s="430"/>
      <c r="B874" s="430"/>
      <c r="C874" s="432"/>
      <c r="D874" s="412" t="s">
        <v>547</v>
      </c>
      <c r="E874" s="80" t="s">
        <v>233</v>
      </c>
      <c r="F874" s="235">
        <v>0</v>
      </c>
      <c r="G874" s="235">
        <v>0</v>
      </c>
      <c r="H874" s="235">
        <v>0</v>
      </c>
      <c r="I874" s="235">
        <v>0</v>
      </c>
      <c r="J874" s="235">
        <v>0</v>
      </c>
      <c r="K874" s="229">
        <v>0</v>
      </c>
      <c r="L874" s="229">
        <v>0</v>
      </c>
      <c r="M874" s="235">
        <v>0</v>
      </c>
      <c r="N874" s="235">
        <v>0</v>
      </c>
      <c r="O874" s="229">
        <v>0</v>
      </c>
      <c r="P874" s="373">
        <v>0</v>
      </c>
      <c r="Q874" s="230">
        <v>0</v>
      </c>
    </row>
    <row r="875" spans="1:17" ht="33" customHeight="1" x14ac:dyDescent="0.25">
      <c r="A875" s="430"/>
      <c r="B875" s="430"/>
      <c r="C875" s="432"/>
      <c r="D875" s="433"/>
      <c r="E875" s="64" t="s">
        <v>234</v>
      </c>
      <c r="F875" s="213">
        <v>0</v>
      </c>
      <c r="G875" s="213">
        <v>0</v>
      </c>
      <c r="H875" s="213">
        <v>0</v>
      </c>
      <c r="I875" s="213">
        <v>0</v>
      </c>
      <c r="J875" s="213">
        <v>0</v>
      </c>
      <c r="K875" s="89">
        <v>0</v>
      </c>
      <c r="L875" s="89">
        <v>0</v>
      </c>
      <c r="M875" s="213">
        <v>0</v>
      </c>
      <c r="N875" s="213">
        <v>0</v>
      </c>
      <c r="O875" s="89">
        <v>0</v>
      </c>
      <c r="P875" s="372">
        <v>0</v>
      </c>
      <c r="Q875" s="212">
        <v>0</v>
      </c>
    </row>
    <row r="876" spans="1:17" x14ac:dyDescent="0.25">
      <c r="A876" s="429" t="s">
        <v>796</v>
      </c>
      <c r="B876" s="429" t="s">
        <v>797</v>
      </c>
      <c r="C876" s="431" t="s">
        <v>798</v>
      </c>
      <c r="D876" s="64" t="s">
        <v>203</v>
      </c>
      <c r="E876" s="64"/>
      <c r="F876" s="213">
        <v>0</v>
      </c>
      <c r="G876" s="213">
        <v>0</v>
      </c>
      <c r="H876" s="213">
        <v>0</v>
      </c>
      <c r="I876" s="213">
        <v>0</v>
      </c>
      <c r="J876" s="213">
        <v>0</v>
      </c>
      <c r="K876" s="89">
        <v>0</v>
      </c>
      <c r="L876" s="89">
        <v>0</v>
      </c>
      <c r="M876" s="213">
        <v>0</v>
      </c>
      <c r="N876" s="213">
        <v>0</v>
      </c>
      <c r="O876" s="89">
        <v>0</v>
      </c>
      <c r="P876" s="372">
        <v>0</v>
      </c>
      <c r="Q876" s="212">
        <v>0</v>
      </c>
    </row>
    <row r="877" spans="1:17" x14ac:dyDescent="0.25">
      <c r="A877" s="430"/>
      <c r="B877" s="430"/>
      <c r="C877" s="432"/>
      <c r="D877" s="412" t="s">
        <v>547</v>
      </c>
      <c r="E877" s="80" t="s">
        <v>233</v>
      </c>
      <c r="F877" s="235">
        <v>0</v>
      </c>
      <c r="G877" s="235">
        <v>0</v>
      </c>
      <c r="H877" s="235">
        <v>0</v>
      </c>
      <c r="I877" s="235">
        <v>0</v>
      </c>
      <c r="J877" s="235">
        <v>0</v>
      </c>
      <c r="K877" s="229">
        <v>0</v>
      </c>
      <c r="L877" s="229">
        <v>0</v>
      </c>
      <c r="M877" s="235">
        <v>0</v>
      </c>
      <c r="N877" s="235">
        <v>0</v>
      </c>
      <c r="O877" s="229">
        <v>0</v>
      </c>
      <c r="P877" s="373">
        <v>0</v>
      </c>
      <c r="Q877" s="230">
        <v>0</v>
      </c>
    </row>
    <row r="878" spans="1:17" x14ac:dyDescent="0.25">
      <c r="A878" s="430"/>
      <c r="B878" s="430"/>
      <c r="C878" s="432"/>
      <c r="D878" s="433"/>
      <c r="E878" s="64" t="s">
        <v>234</v>
      </c>
      <c r="F878" s="213">
        <v>0</v>
      </c>
      <c r="G878" s="213">
        <v>0</v>
      </c>
      <c r="H878" s="213">
        <v>0</v>
      </c>
      <c r="I878" s="213">
        <v>0</v>
      </c>
      <c r="J878" s="213">
        <v>0</v>
      </c>
      <c r="K878" s="89">
        <v>0</v>
      </c>
      <c r="L878" s="89">
        <v>0</v>
      </c>
      <c r="M878" s="213">
        <v>0</v>
      </c>
      <c r="N878" s="213">
        <v>0</v>
      </c>
      <c r="O878" s="89">
        <v>0</v>
      </c>
      <c r="P878" s="372">
        <v>0</v>
      </c>
      <c r="Q878" s="212">
        <v>0</v>
      </c>
    </row>
    <row r="879" spans="1:17" x14ac:dyDescent="0.25">
      <c r="A879" s="429" t="s">
        <v>799</v>
      </c>
      <c r="B879" s="429" t="s">
        <v>800</v>
      </c>
      <c r="C879" s="431" t="s">
        <v>801</v>
      </c>
      <c r="D879" s="64" t="s">
        <v>203</v>
      </c>
      <c r="E879" s="64"/>
      <c r="F879" s="213">
        <f>F880</f>
        <v>6360.5999999999995</v>
      </c>
      <c r="G879" s="213">
        <f t="shared" ref="G879:I879" si="381">G880</f>
        <v>0</v>
      </c>
      <c r="H879" s="213">
        <f t="shared" si="381"/>
        <v>0</v>
      </c>
      <c r="I879" s="213">
        <f t="shared" si="381"/>
        <v>6360.5999999999995</v>
      </c>
      <c r="J879" s="213">
        <f>J880</f>
        <v>6159.4</v>
      </c>
      <c r="K879" s="89">
        <f t="shared" ref="K879:M879" si="382">K880</f>
        <v>0</v>
      </c>
      <c r="L879" s="89">
        <f t="shared" si="382"/>
        <v>0</v>
      </c>
      <c r="M879" s="213">
        <f t="shared" si="382"/>
        <v>6159.4</v>
      </c>
      <c r="N879" s="217">
        <f t="shared" ref="N879:N883" si="383">J879/F879*100</f>
        <v>96.836776404741698</v>
      </c>
      <c r="O879" s="215">
        <v>0</v>
      </c>
      <c r="P879" s="374">
        <v>0</v>
      </c>
      <c r="Q879" s="216">
        <f t="shared" ref="Q879:Q883" si="384">M879/I879*100</f>
        <v>96.836776404741698</v>
      </c>
    </row>
    <row r="880" spans="1:17" x14ac:dyDescent="0.25">
      <c r="A880" s="430"/>
      <c r="B880" s="430"/>
      <c r="C880" s="432"/>
      <c r="D880" s="412" t="s">
        <v>547</v>
      </c>
      <c r="E880" s="80" t="s">
        <v>233</v>
      </c>
      <c r="F880" s="235">
        <f>G880+H880+I880</f>
        <v>6360.5999999999995</v>
      </c>
      <c r="G880" s="235">
        <f>G881+G882+G883</f>
        <v>0</v>
      </c>
      <c r="H880" s="235">
        <f t="shared" ref="H880:I880" si="385">H881+H882+H883</f>
        <v>0</v>
      </c>
      <c r="I880" s="235">
        <f t="shared" si="385"/>
        <v>6360.5999999999995</v>
      </c>
      <c r="J880" s="235">
        <f>J881+J882</f>
        <v>6159.4</v>
      </c>
      <c r="K880" s="229">
        <f t="shared" ref="K880:M880" si="386">K881+K882</f>
        <v>0</v>
      </c>
      <c r="L880" s="229">
        <f t="shared" si="386"/>
        <v>0</v>
      </c>
      <c r="M880" s="235">
        <f t="shared" si="386"/>
        <v>6159.4</v>
      </c>
      <c r="N880" s="370">
        <f t="shared" si="383"/>
        <v>96.836776404741698</v>
      </c>
      <c r="O880" s="233">
        <v>0</v>
      </c>
      <c r="P880" s="375">
        <v>0</v>
      </c>
      <c r="Q880" s="234">
        <f t="shared" si="384"/>
        <v>96.836776404741698</v>
      </c>
    </row>
    <row r="881" spans="1:17" x14ac:dyDescent="0.25">
      <c r="A881" s="430"/>
      <c r="B881" s="430"/>
      <c r="C881" s="432"/>
      <c r="D881" s="413"/>
      <c r="E881" s="57" t="s">
        <v>789</v>
      </c>
      <c r="F881" s="213">
        <f>G881+H881+I881</f>
        <v>5075.8999999999996</v>
      </c>
      <c r="G881" s="213">
        <v>0</v>
      </c>
      <c r="H881" s="213">
        <v>0</v>
      </c>
      <c r="I881" s="213">
        <v>5075.8999999999996</v>
      </c>
      <c r="J881" s="213">
        <f>K881+L881+M881</f>
        <v>5006.3</v>
      </c>
      <c r="K881" s="221">
        <v>0</v>
      </c>
      <c r="L881" s="221">
        <v>0</v>
      </c>
      <c r="M881" s="387">
        <v>5006.3</v>
      </c>
      <c r="N881" s="217">
        <f t="shared" si="383"/>
        <v>98.628814594456173</v>
      </c>
      <c r="O881" s="215">
        <v>0</v>
      </c>
      <c r="P881" s="374">
        <v>0</v>
      </c>
      <c r="Q881" s="216">
        <f t="shared" si="384"/>
        <v>98.628814594456173</v>
      </c>
    </row>
    <row r="882" spans="1:17" x14ac:dyDescent="0.25">
      <c r="A882" s="430"/>
      <c r="B882" s="430"/>
      <c r="C882" s="432"/>
      <c r="D882" s="413"/>
      <c r="E882" s="57" t="s">
        <v>790</v>
      </c>
      <c r="F882" s="213">
        <f t="shared" ref="F882:F883" si="387">G882+H882+I882</f>
        <v>1284.4000000000001</v>
      </c>
      <c r="G882" s="213">
        <v>0</v>
      </c>
      <c r="H882" s="213">
        <v>0</v>
      </c>
      <c r="I882" s="213">
        <v>1284.4000000000001</v>
      </c>
      <c r="J882" s="213">
        <f t="shared" ref="J882:J883" si="388">K882+L882+M882</f>
        <v>1153.0999999999999</v>
      </c>
      <c r="K882" s="221">
        <v>0</v>
      </c>
      <c r="L882" s="221">
        <v>0</v>
      </c>
      <c r="M882" s="387">
        <v>1153.0999999999999</v>
      </c>
      <c r="N882" s="217">
        <f t="shared" si="383"/>
        <v>89.777327935222658</v>
      </c>
      <c r="O882" s="215">
        <v>0</v>
      </c>
      <c r="P882" s="374">
        <v>0</v>
      </c>
      <c r="Q882" s="216">
        <f t="shared" si="384"/>
        <v>89.777327935222658</v>
      </c>
    </row>
    <row r="883" spans="1:17" x14ac:dyDescent="0.25">
      <c r="A883" s="430"/>
      <c r="B883" s="430"/>
      <c r="C883" s="432"/>
      <c r="D883" s="413"/>
      <c r="E883" s="57" t="s">
        <v>791</v>
      </c>
      <c r="F883" s="213">
        <f t="shared" si="387"/>
        <v>0.3</v>
      </c>
      <c r="G883" s="213">
        <v>0</v>
      </c>
      <c r="H883" s="213">
        <v>0</v>
      </c>
      <c r="I883" s="213">
        <v>0.3</v>
      </c>
      <c r="J883" s="213">
        <f t="shared" si="388"/>
        <v>0</v>
      </c>
      <c r="K883" s="219">
        <v>0</v>
      </c>
      <c r="L883" s="219">
        <v>0</v>
      </c>
      <c r="M883" s="388">
        <v>0</v>
      </c>
      <c r="N883" s="217">
        <f t="shared" si="383"/>
        <v>0</v>
      </c>
      <c r="O883" s="219">
        <v>0</v>
      </c>
      <c r="P883" s="380">
        <v>0</v>
      </c>
      <c r="Q883" s="222">
        <f t="shared" si="384"/>
        <v>0</v>
      </c>
    </row>
    <row r="884" spans="1:17" x14ac:dyDescent="0.25">
      <c r="A884" s="429" t="s">
        <v>802</v>
      </c>
      <c r="B884" s="429" t="s">
        <v>803</v>
      </c>
      <c r="C884" s="431" t="s">
        <v>804</v>
      </c>
      <c r="D884" s="64" t="s">
        <v>203</v>
      </c>
      <c r="E884" s="64"/>
      <c r="F884" s="213">
        <v>0</v>
      </c>
      <c r="G884" s="213">
        <v>0</v>
      </c>
      <c r="H884" s="213">
        <v>0</v>
      </c>
      <c r="I884" s="213">
        <v>0</v>
      </c>
      <c r="J884" s="371">
        <v>0</v>
      </c>
      <c r="K884" s="221">
        <v>0</v>
      </c>
      <c r="L884" s="221">
        <v>0</v>
      </c>
      <c r="M884" s="371">
        <v>0</v>
      </c>
      <c r="N884" s="371">
        <v>0</v>
      </c>
      <c r="O884" s="221">
        <v>0</v>
      </c>
      <c r="P884" s="381">
        <v>0</v>
      </c>
      <c r="Q884" s="223">
        <v>0</v>
      </c>
    </row>
    <row r="885" spans="1:17" x14ac:dyDescent="0.25">
      <c r="A885" s="430"/>
      <c r="B885" s="430"/>
      <c r="C885" s="432"/>
      <c r="D885" s="412" t="s">
        <v>547</v>
      </c>
      <c r="E885" s="80" t="s">
        <v>233</v>
      </c>
      <c r="F885" s="235">
        <v>0</v>
      </c>
      <c r="G885" s="235">
        <v>0</v>
      </c>
      <c r="H885" s="235">
        <v>0</v>
      </c>
      <c r="I885" s="235">
        <v>0</v>
      </c>
      <c r="J885" s="331">
        <v>0</v>
      </c>
      <c r="K885" s="176">
        <v>0</v>
      </c>
      <c r="L885" s="176">
        <v>0</v>
      </c>
      <c r="M885" s="331">
        <v>0</v>
      </c>
      <c r="N885" s="331">
        <v>0</v>
      </c>
      <c r="O885" s="176">
        <v>0</v>
      </c>
      <c r="P885" s="382">
        <v>0</v>
      </c>
      <c r="Q885" s="231">
        <v>0</v>
      </c>
    </row>
    <row r="886" spans="1:17" ht="38.25" customHeight="1" x14ac:dyDescent="0.25">
      <c r="A886" s="430"/>
      <c r="B886" s="430"/>
      <c r="C886" s="432"/>
      <c r="D886" s="433"/>
      <c r="E886" s="64" t="s">
        <v>234</v>
      </c>
      <c r="F886" s="213">
        <v>0</v>
      </c>
      <c r="G886" s="213">
        <v>0</v>
      </c>
      <c r="H886" s="213">
        <v>0</v>
      </c>
      <c r="I886" s="213">
        <v>0</v>
      </c>
      <c r="J886" s="371">
        <v>0</v>
      </c>
      <c r="K886" s="221">
        <v>0</v>
      </c>
      <c r="L886" s="221">
        <v>0</v>
      </c>
      <c r="M886" s="371">
        <v>0</v>
      </c>
      <c r="N886" s="371">
        <v>0</v>
      </c>
      <c r="O886" s="221">
        <v>0</v>
      </c>
      <c r="P886" s="381">
        <v>0</v>
      </c>
      <c r="Q886" s="223">
        <v>0</v>
      </c>
    </row>
    <row r="887" spans="1:17" x14ac:dyDescent="0.25">
      <c r="A887" s="429" t="s">
        <v>273</v>
      </c>
      <c r="B887" s="429" t="s">
        <v>805</v>
      </c>
      <c r="C887" s="431" t="s">
        <v>806</v>
      </c>
      <c r="D887" s="64" t="s">
        <v>203</v>
      </c>
      <c r="E887" s="64"/>
      <c r="F887" s="213">
        <v>0</v>
      </c>
      <c r="G887" s="213">
        <v>0</v>
      </c>
      <c r="H887" s="213">
        <v>0</v>
      </c>
      <c r="I887" s="213">
        <v>0</v>
      </c>
      <c r="J887" s="371">
        <v>0</v>
      </c>
      <c r="K887" s="221">
        <v>0</v>
      </c>
      <c r="L887" s="221">
        <v>0</v>
      </c>
      <c r="M887" s="371">
        <v>0</v>
      </c>
      <c r="N887" s="371">
        <v>0</v>
      </c>
      <c r="O887" s="221">
        <v>0</v>
      </c>
      <c r="P887" s="381">
        <v>0</v>
      </c>
      <c r="Q887" s="223">
        <v>0</v>
      </c>
    </row>
    <row r="888" spans="1:17" x14ac:dyDescent="0.25">
      <c r="A888" s="430"/>
      <c r="B888" s="430"/>
      <c r="C888" s="432"/>
      <c r="D888" s="412" t="s">
        <v>547</v>
      </c>
      <c r="E888" s="80" t="s">
        <v>233</v>
      </c>
      <c r="F888" s="235">
        <v>0</v>
      </c>
      <c r="G888" s="235">
        <v>0</v>
      </c>
      <c r="H888" s="235">
        <v>0</v>
      </c>
      <c r="I888" s="235">
        <v>0</v>
      </c>
      <c r="J888" s="331">
        <v>0</v>
      </c>
      <c r="K888" s="176">
        <v>0</v>
      </c>
      <c r="L888" s="176">
        <v>0</v>
      </c>
      <c r="M888" s="331">
        <v>0</v>
      </c>
      <c r="N888" s="331">
        <v>0</v>
      </c>
      <c r="O888" s="176">
        <v>0</v>
      </c>
      <c r="P888" s="382">
        <v>0</v>
      </c>
      <c r="Q888" s="231">
        <v>0</v>
      </c>
    </row>
    <row r="889" spans="1:17" ht="33" customHeight="1" x14ac:dyDescent="0.25">
      <c r="A889" s="430"/>
      <c r="B889" s="430"/>
      <c r="C889" s="432"/>
      <c r="D889" s="433"/>
      <c r="E889" s="64" t="s">
        <v>234</v>
      </c>
      <c r="F889" s="213">
        <v>0</v>
      </c>
      <c r="G889" s="213">
        <v>0</v>
      </c>
      <c r="H889" s="213">
        <v>0</v>
      </c>
      <c r="I889" s="213">
        <v>0</v>
      </c>
      <c r="J889" s="371">
        <v>0</v>
      </c>
      <c r="K889" s="221">
        <v>0</v>
      </c>
      <c r="L889" s="221">
        <v>0</v>
      </c>
      <c r="M889" s="371">
        <v>0</v>
      </c>
      <c r="N889" s="371">
        <v>0</v>
      </c>
      <c r="O889" s="221">
        <v>0</v>
      </c>
      <c r="P889" s="381">
        <v>0</v>
      </c>
      <c r="Q889" s="223">
        <v>0</v>
      </c>
    </row>
    <row r="890" spans="1:17" x14ac:dyDescent="0.25">
      <c r="A890" s="420" t="s">
        <v>807</v>
      </c>
      <c r="B890" s="420" t="s">
        <v>808</v>
      </c>
      <c r="C890" s="422" t="s">
        <v>806</v>
      </c>
      <c r="D890" s="64" t="s">
        <v>203</v>
      </c>
      <c r="E890" s="64"/>
      <c r="F890" s="213">
        <v>0</v>
      </c>
      <c r="G890" s="213">
        <v>0</v>
      </c>
      <c r="H890" s="213">
        <v>0</v>
      </c>
      <c r="I890" s="213">
        <v>0</v>
      </c>
      <c r="J890" s="371">
        <v>0</v>
      </c>
      <c r="K890" s="221">
        <v>0</v>
      </c>
      <c r="L890" s="221">
        <v>0</v>
      </c>
      <c r="M890" s="371">
        <v>0</v>
      </c>
      <c r="N890" s="371">
        <v>0</v>
      </c>
      <c r="O890" s="221">
        <v>0</v>
      </c>
      <c r="P890" s="381">
        <v>0</v>
      </c>
      <c r="Q890" s="223">
        <v>0</v>
      </c>
    </row>
    <row r="891" spans="1:17" x14ac:dyDescent="0.25">
      <c r="A891" s="421"/>
      <c r="B891" s="421"/>
      <c r="C891" s="423"/>
      <c r="D891" s="415" t="s">
        <v>547</v>
      </c>
      <c r="E891" s="64" t="s">
        <v>233</v>
      </c>
      <c r="F891" s="213">
        <v>0</v>
      </c>
      <c r="G891" s="213">
        <v>0</v>
      </c>
      <c r="H891" s="213">
        <v>0</v>
      </c>
      <c r="I891" s="213">
        <v>0</v>
      </c>
      <c r="J891" s="371">
        <v>0</v>
      </c>
      <c r="K891" s="221">
        <v>0</v>
      </c>
      <c r="L891" s="221">
        <v>0</v>
      </c>
      <c r="M891" s="371">
        <v>0</v>
      </c>
      <c r="N891" s="371">
        <v>0</v>
      </c>
      <c r="O891" s="221">
        <v>0</v>
      </c>
      <c r="P891" s="381">
        <v>0</v>
      </c>
      <c r="Q891" s="223">
        <v>0</v>
      </c>
    </row>
    <row r="892" spans="1:17" ht="53.25" customHeight="1" x14ac:dyDescent="0.25">
      <c r="A892" s="421"/>
      <c r="B892" s="421"/>
      <c r="C892" s="423"/>
      <c r="D892" s="424"/>
      <c r="E892" s="64" t="s">
        <v>234</v>
      </c>
      <c r="F892" s="213">
        <v>0</v>
      </c>
      <c r="G892" s="213">
        <v>0</v>
      </c>
      <c r="H892" s="213">
        <v>0</v>
      </c>
      <c r="I892" s="213">
        <v>0</v>
      </c>
      <c r="J892" s="371">
        <v>0</v>
      </c>
      <c r="K892" s="221">
        <v>0</v>
      </c>
      <c r="L892" s="221">
        <v>0</v>
      </c>
      <c r="M892" s="371">
        <v>0</v>
      </c>
      <c r="N892" s="371">
        <v>0</v>
      </c>
      <c r="O892" s="221">
        <v>0</v>
      </c>
      <c r="P892" s="383">
        <v>0</v>
      </c>
      <c r="Q892" s="367">
        <v>0</v>
      </c>
    </row>
    <row r="893" spans="1:17" x14ac:dyDescent="0.25">
      <c r="A893" s="425" t="s">
        <v>836</v>
      </c>
      <c r="B893" s="427" t="s">
        <v>809</v>
      </c>
      <c r="C893" s="428" t="s">
        <v>810</v>
      </c>
      <c r="D893" s="389" t="s">
        <v>201</v>
      </c>
      <c r="E893" s="389"/>
      <c r="F893" s="395">
        <v>7447.25</v>
      </c>
      <c r="G893" s="395">
        <v>0</v>
      </c>
      <c r="H893" s="395">
        <v>0</v>
      </c>
      <c r="I893" s="395">
        <v>7447.25</v>
      </c>
      <c r="J893" s="395">
        <v>6178.37</v>
      </c>
      <c r="K893" s="396">
        <v>0</v>
      </c>
      <c r="L893" s="396">
        <v>0</v>
      </c>
      <c r="M893" s="395">
        <v>6178.37</v>
      </c>
      <c r="N893" s="399">
        <f>J893/F893*100</f>
        <v>82.961764409681422</v>
      </c>
      <c r="O893" s="396">
        <v>0</v>
      </c>
      <c r="P893" s="397">
        <v>0</v>
      </c>
      <c r="Q893" s="400">
        <v>83</v>
      </c>
    </row>
    <row r="894" spans="1:17" ht="25.5" x14ac:dyDescent="0.25">
      <c r="A894" s="426"/>
      <c r="B894" s="427"/>
      <c r="C894" s="428"/>
      <c r="D894" s="60" t="s">
        <v>550</v>
      </c>
      <c r="E894" s="60"/>
      <c r="F894" s="303"/>
      <c r="G894" s="303"/>
      <c r="H894" s="303"/>
      <c r="I894" s="303"/>
      <c r="J894" s="303"/>
      <c r="K894" s="60"/>
      <c r="L894" s="60"/>
      <c r="M894" s="303"/>
      <c r="N894" s="303"/>
      <c r="O894" s="60"/>
      <c r="P894" s="384"/>
      <c r="Q894" s="369"/>
    </row>
    <row r="895" spans="1:17" ht="102" customHeight="1" x14ac:dyDescent="0.25">
      <c r="A895" s="426"/>
      <c r="B895" s="427"/>
      <c r="C895" s="428"/>
      <c r="D895" s="60" t="s">
        <v>811</v>
      </c>
      <c r="E895" s="60"/>
      <c r="F895" s="303"/>
      <c r="G895" s="303"/>
      <c r="H895" s="303"/>
      <c r="I895" s="303"/>
      <c r="J895" s="303"/>
      <c r="K895" s="60"/>
      <c r="L895" s="60"/>
      <c r="M895" s="303"/>
      <c r="N895" s="303"/>
      <c r="O895" s="60"/>
      <c r="P895" s="368"/>
      <c r="Q895" s="369"/>
    </row>
    <row r="896" spans="1:17" x14ac:dyDescent="0.25">
      <c r="A896" s="410" t="s">
        <v>26</v>
      </c>
      <c r="B896" s="418" t="s">
        <v>812</v>
      </c>
      <c r="C896" s="415" t="s">
        <v>813</v>
      </c>
      <c r="D896" s="80" t="s">
        <v>203</v>
      </c>
      <c r="E896" s="80"/>
      <c r="F896" s="390"/>
      <c r="G896" s="390"/>
      <c r="H896" s="390"/>
      <c r="I896" s="390"/>
      <c r="J896" s="390"/>
      <c r="K896" s="80"/>
      <c r="L896" s="80"/>
      <c r="M896" s="390"/>
      <c r="N896" s="390"/>
      <c r="O896" s="80"/>
      <c r="P896" s="391"/>
      <c r="Q896" s="392"/>
    </row>
    <row r="897" spans="1:17" x14ac:dyDescent="0.25">
      <c r="A897" s="410"/>
      <c r="B897" s="418"/>
      <c r="C897" s="415"/>
      <c r="D897" s="415" t="s">
        <v>550</v>
      </c>
      <c r="E897" s="64" t="s">
        <v>205</v>
      </c>
      <c r="F897" s="218">
        <v>2467.35</v>
      </c>
      <c r="G897" s="324">
        <v>0</v>
      </c>
      <c r="H897" s="324">
        <v>0</v>
      </c>
      <c r="I897" s="218">
        <f>I898</f>
        <v>2467.35</v>
      </c>
      <c r="J897" s="218">
        <f>J898</f>
        <v>1975.17</v>
      </c>
      <c r="K897" s="394">
        <v>0</v>
      </c>
      <c r="L897" s="394">
        <v>0</v>
      </c>
      <c r="M897" s="218">
        <f>M898</f>
        <v>1975.17</v>
      </c>
      <c r="N897" s="218">
        <v>80</v>
      </c>
      <c r="O897" s="394">
        <v>0</v>
      </c>
      <c r="P897" s="368">
        <v>0</v>
      </c>
      <c r="Q897" s="401">
        <v>80</v>
      </c>
    </row>
    <row r="898" spans="1:17" x14ac:dyDescent="0.25">
      <c r="A898" s="410"/>
      <c r="B898" s="418"/>
      <c r="C898" s="415"/>
      <c r="D898" s="415"/>
      <c r="E898" s="57" t="s">
        <v>814</v>
      </c>
      <c r="F898" s="218">
        <v>2467.35</v>
      </c>
      <c r="G898" s="324">
        <v>0</v>
      </c>
      <c r="H898" s="324">
        <v>0</v>
      </c>
      <c r="I898" s="218">
        <v>2467.35</v>
      </c>
      <c r="J898" s="218">
        <v>1975.17</v>
      </c>
      <c r="K898" s="394">
        <v>0</v>
      </c>
      <c r="L898" s="394">
        <v>0</v>
      </c>
      <c r="M898" s="218">
        <v>1975.17</v>
      </c>
      <c r="N898" s="218">
        <v>80</v>
      </c>
      <c r="O898" s="394">
        <v>0</v>
      </c>
      <c r="P898" s="368">
        <v>0</v>
      </c>
      <c r="Q898" s="401">
        <v>80</v>
      </c>
    </row>
    <row r="899" spans="1:17" x14ac:dyDescent="0.25">
      <c r="A899" s="410"/>
      <c r="B899" s="418"/>
      <c r="C899" s="415"/>
      <c r="D899" s="415"/>
      <c r="E899" s="64" t="s">
        <v>815</v>
      </c>
      <c r="F899" s="218"/>
      <c r="G899" s="324"/>
      <c r="H899" s="324"/>
      <c r="I899" s="218"/>
      <c r="J899" s="218"/>
      <c r="K899" s="394"/>
      <c r="L899" s="394"/>
      <c r="M899" s="218"/>
      <c r="N899" s="218"/>
      <c r="O899" s="394"/>
      <c r="P899" s="368"/>
      <c r="Q899" s="401"/>
    </row>
    <row r="900" spans="1:17" ht="38.25" x14ac:dyDescent="0.25">
      <c r="A900" s="410" t="s">
        <v>170</v>
      </c>
      <c r="B900" s="410" t="s">
        <v>816</v>
      </c>
      <c r="C900" s="239" t="s">
        <v>835</v>
      </c>
      <c r="D900" s="80" t="s">
        <v>203</v>
      </c>
      <c r="E900" s="80"/>
      <c r="F900" s="390"/>
      <c r="G900" s="269"/>
      <c r="H900" s="269"/>
      <c r="I900" s="390"/>
      <c r="J900" s="390"/>
      <c r="K900" s="393"/>
      <c r="L900" s="393"/>
      <c r="M900" s="390"/>
      <c r="N900" s="390"/>
      <c r="O900" s="393"/>
      <c r="P900" s="391"/>
      <c r="Q900" s="402"/>
    </row>
    <row r="901" spans="1:17" x14ac:dyDescent="0.25">
      <c r="A901" s="410"/>
      <c r="B901" s="410"/>
      <c r="C901" s="412" t="s">
        <v>817</v>
      </c>
      <c r="D901" s="415" t="s">
        <v>550</v>
      </c>
      <c r="E901" s="64" t="s">
        <v>205</v>
      </c>
      <c r="F901" s="218">
        <f>F902</f>
        <v>2467.35</v>
      </c>
      <c r="G901" s="324">
        <v>0</v>
      </c>
      <c r="H901" s="324">
        <v>0</v>
      </c>
      <c r="I901" s="218">
        <f>I902</f>
        <v>2467.35</v>
      </c>
      <c r="J901" s="218">
        <f>J902</f>
        <v>1975.17</v>
      </c>
      <c r="K901" s="394">
        <v>0</v>
      </c>
      <c r="L901" s="394">
        <v>0</v>
      </c>
      <c r="M901" s="218">
        <f>M902</f>
        <v>1975.17</v>
      </c>
      <c r="N901" s="218">
        <v>80</v>
      </c>
      <c r="O901" s="394">
        <v>0</v>
      </c>
      <c r="P901" s="368">
        <v>0</v>
      </c>
      <c r="Q901" s="401">
        <v>80</v>
      </c>
    </row>
    <row r="902" spans="1:17" x14ac:dyDescent="0.25">
      <c r="A902" s="410"/>
      <c r="B902" s="410"/>
      <c r="C902" s="413"/>
      <c r="D902" s="415"/>
      <c r="E902" s="57" t="s">
        <v>814</v>
      </c>
      <c r="F902" s="218">
        <v>2467.35</v>
      </c>
      <c r="G902" s="324">
        <v>0</v>
      </c>
      <c r="H902" s="324">
        <v>0</v>
      </c>
      <c r="I902" s="218">
        <v>2467.35</v>
      </c>
      <c r="J902" s="218">
        <v>1975.17</v>
      </c>
      <c r="K902" s="394">
        <v>0</v>
      </c>
      <c r="L902" s="394">
        <v>0</v>
      </c>
      <c r="M902" s="218">
        <v>1975.17</v>
      </c>
      <c r="N902" s="218">
        <v>80</v>
      </c>
      <c r="O902" s="394">
        <v>0</v>
      </c>
      <c r="P902" s="368">
        <v>0</v>
      </c>
      <c r="Q902" s="401">
        <v>80</v>
      </c>
    </row>
    <row r="903" spans="1:17" x14ac:dyDescent="0.25">
      <c r="A903" s="410"/>
      <c r="B903" s="410"/>
      <c r="C903" s="413"/>
      <c r="D903" s="415"/>
      <c r="E903" s="64" t="s">
        <v>815</v>
      </c>
      <c r="F903" s="218"/>
      <c r="G903" s="324"/>
      <c r="H903" s="324"/>
      <c r="I903" s="218"/>
      <c r="J903" s="218"/>
      <c r="K903" s="394"/>
      <c r="L903" s="394"/>
      <c r="M903" s="218"/>
      <c r="N903" s="218"/>
      <c r="O903" s="64"/>
      <c r="P903" s="368"/>
      <c r="Q903" s="369"/>
    </row>
    <row r="904" spans="1:17" x14ac:dyDescent="0.25">
      <c r="A904" s="410"/>
      <c r="B904" s="410"/>
      <c r="C904" s="414"/>
      <c r="D904" s="64" t="s">
        <v>811</v>
      </c>
      <c r="E904" s="64"/>
      <c r="F904" s="218"/>
      <c r="G904" s="324"/>
      <c r="H904" s="324"/>
      <c r="I904" s="218"/>
      <c r="J904" s="218"/>
      <c r="K904" s="394"/>
      <c r="L904" s="394"/>
      <c r="M904" s="218"/>
      <c r="N904" s="218"/>
      <c r="O904" s="64"/>
      <c r="P904" s="368"/>
      <c r="Q904" s="369"/>
    </row>
    <row r="905" spans="1:17" x14ac:dyDescent="0.25">
      <c r="A905" s="410" t="s">
        <v>171</v>
      </c>
      <c r="B905" s="410" t="s">
        <v>818</v>
      </c>
      <c r="C905" s="415" t="s">
        <v>819</v>
      </c>
      <c r="D905" s="80" t="s">
        <v>203</v>
      </c>
      <c r="E905" s="80"/>
      <c r="F905" s="390"/>
      <c r="G905" s="269"/>
      <c r="H905" s="269"/>
      <c r="I905" s="390"/>
      <c r="J905" s="390"/>
      <c r="K905" s="393"/>
      <c r="L905" s="393"/>
      <c r="M905" s="390"/>
      <c r="N905" s="390"/>
      <c r="O905" s="80"/>
      <c r="P905" s="391"/>
      <c r="Q905" s="392"/>
    </row>
    <row r="906" spans="1:17" x14ac:dyDescent="0.25">
      <c r="A906" s="410"/>
      <c r="B906" s="410"/>
      <c r="C906" s="415"/>
      <c r="D906" s="415" t="s">
        <v>550</v>
      </c>
      <c r="E906" s="64" t="s">
        <v>205</v>
      </c>
      <c r="F906" s="218"/>
      <c r="G906" s="324"/>
      <c r="H906" s="324"/>
      <c r="I906" s="218"/>
      <c r="J906" s="218"/>
      <c r="K906" s="394"/>
      <c r="L906" s="394"/>
      <c r="M906" s="218"/>
      <c r="N906" s="218"/>
      <c r="O906" s="64"/>
      <c r="P906" s="368"/>
      <c r="Q906" s="369"/>
    </row>
    <row r="907" spans="1:17" x14ac:dyDescent="0.25">
      <c r="A907" s="410"/>
      <c r="B907" s="410"/>
      <c r="C907" s="415"/>
      <c r="D907" s="415"/>
      <c r="E907" s="64" t="s">
        <v>234</v>
      </c>
      <c r="F907" s="218"/>
      <c r="G907" s="324"/>
      <c r="H907" s="324"/>
      <c r="I907" s="218"/>
      <c r="J907" s="218"/>
      <c r="K907" s="394"/>
      <c r="L907" s="394"/>
      <c r="M907" s="218"/>
      <c r="N907" s="218"/>
      <c r="O907" s="64"/>
      <c r="P907" s="368"/>
      <c r="Q907" s="369"/>
    </row>
    <row r="908" spans="1:17" x14ac:dyDescent="0.25">
      <c r="A908" s="410"/>
      <c r="B908" s="410"/>
      <c r="C908" s="415"/>
      <c r="D908" s="415"/>
      <c r="E908" s="64" t="s">
        <v>815</v>
      </c>
      <c r="F908" s="218"/>
      <c r="G908" s="324"/>
      <c r="H908" s="324"/>
      <c r="I908" s="218"/>
      <c r="J908" s="218"/>
      <c r="K908" s="394"/>
      <c r="L908" s="394"/>
      <c r="M908" s="218"/>
      <c r="N908" s="218"/>
      <c r="O908" s="64"/>
      <c r="P908" s="368"/>
      <c r="Q908" s="369"/>
    </row>
    <row r="909" spans="1:17" x14ac:dyDescent="0.25">
      <c r="A909" s="410" t="s">
        <v>172</v>
      </c>
      <c r="B909" s="410" t="s">
        <v>820</v>
      </c>
      <c r="C909" s="415" t="s">
        <v>821</v>
      </c>
      <c r="D909" s="80" t="s">
        <v>203</v>
      </c>
      <c r="E909" s="80"/>
      <c r="F909" s="390"/>
      <c r="G909" s="269"/>
      <c r="H909" s="269"/>
      <c r="I909" s="390"/>
      <c r="J909" s="390"/>
      <c r="K909" s="393"/>
      <c r="L909" s="393"/>
      <c r="M909" s="390"/>
      <c r="N909" s="390"/>
      <c r="O909" s="80"/>
      <c r="P909" s="391"/>
      <c r="Q909" s="392"/>
    </row>
    <row r="910" spans="1:17" x14ac:dyDescent="0.25">
      <c r="A910" s="410"/>
      <c r="B910" s="410"/>
      <c r="C910" s="415"/>
      <c r="D910" s="415" t="s">
        <v>550</v>
      </c>
      <c r="E910" s="64" t="s">
        <v>205</v>
      </c>
      <c r="F910" s="218"/>
      <c r="G910" s="324"/>
      <c r="H910" s="324"/>
      <c r="I910" s="218"/>
      <c r="J910" s="218"/>
      <c r="K910" s="394"/>
      <c r="L910" s="394"/>
      <c r="M910" s="218"/>
      <c r="N910" s="218"/>
      <c r="O910" s="64"/>
      <c r="P910" s="368"/>
      <c r="Q910" s="369"/>
    </row>
    <row r="911" spans="1:17" x14ac:dyDescent="0.25">
      <c r="A911" s="410"/>
      <c r="B911" s="410"/>
      <c r="C911" s="415"/>
      <c r="D911" s="415"/>
      <c r="E911" s="64" t="s">
        <v>234</v>
      </c>
      <c r="F911" s="218"/>
      <c r="G911" s="324"/>
      <c r="H911" s="324"/>
      <c r="I911" s="218"/>
      <c r="J911" s="218"/>
      <c r="K911" s="394"/>
      <c r="L911" s="394"/>
      <c r="M911" s="218"/>
      <c r="N911" s="218"/>
      <c r="O911" s="64"/>
      <c r="P911" s="368"/>
      <c r="Q911" s="369"/>
    </row>
    <row r="912" spans="1:17" x14ac:dyDescent="0.25">
      <c r="A912" s="410"/>
      <c r="B912" s="410"/>
      <c r="C912" s="415"/>
      <c r="D912" s="415"/>
      <c r="E912" s="64" t="s">
        <v>815</v>
      </c>
      <c r="F912" s="218"/>
      <c r="G912" s="324"/>
      <c r="H912" s="324"/>
      <c r="I912" s="218"/>
      <c r="J912" s="218"/>
      <c r="K912" s="394"/>
      <c r="L912" s="394"/>
      <c r="M912" s="218"/>
      <c r="N912" s="218"/>
      <c r="O912" s="64"/>
      <c r="P912" s="368"/>
      <c r="Q912" s="369"/>
    </row>
    <row r="913" spans="1:17" ht="51" x14ac:dyDescent="0.25">
      <c r="A913" s="418" t="s">
        <v>174</v>
      </c>
      <c r="B913" s="418" t="s">
        <v>822</v>
      </c>
      <c r="C913" s="64" t="s">
        <v>823</v>
      </c>
      <c r="D913" s="80" t="s">
        <v>203</v>
      </c>
      <c r="E913" s="80"/>
      <c r="F913" s="390"/>
      <c r="G913" s="269"/>
      <c r="H913" s="269"/>
      <c r="I913" s="390"/>
      <c r="J913" s="390"/>
      <c r="K913" s="393"/>
      <c r="L913" s="393"/>
      <c r="M913" s="390"/>
      <c r="N913" s="390"/>
      <c r="O913" s="80"/>
      <c r="P913" s="391"/>
      <c r="Q913" s="392"/>
    </row>
    <row r="914" spans="1:17" x14ac:dyDescent="0.25">
      <c r="A914" s="418"/>
      <c r="B914" s="418"/>
      <c r="C914" s="412" t="s">
        <v>824</v>
      </c>
      <c r="D914" s="415" t="s">
        <v>550</v>
      </c>
      <c r="E914" s="64" t="s">
        <v>205</v>
      </c>
      <c r="F914" s="218"/>
      <c r="G914" s="324"/>
      <c r="H914" s="324"/>
      <c r="I914" s="218"/>
      <c r="J914" s="218"/>
      <c r="K914" s="394"/>
      <c r="L914" s="394"/>
      <c r="M914" s="218"/>
      <c r="N914" s="218"/>
      <c r="O914" s="64"/>
      <c r="P914" s="368"/>
      <c r="Q914" s="369"/>
    </row>
    <row r="915" spans="1:17" x14ac:dyDescent="0.25">
      <c r="A915" s="418"/>
      <c r="B915" s="418"/>
      <c r="C915" s="413"/>
      <c r="D915" s="415"/>
      <c r="E915" s="64" t="s">
        <v>234</v>
      </c>
      <c r="F915" s="218"/>
      <c r="G915" s="324"/>
      <c r="H915" s="324"/>
      <c r="I915" s="218"/>
      <c r="J915" s="218"/>
      <c r="K915" s="394"/>
      <c r="L915" s="394"/>
      <c r="M915" s="218"/>
      <c r="N915" s="218"/>
      <c r="O915" s="64"/>
      <c r="P915" s="368"/>
      <c r="Q915" s="369"/>
    </row>
    <row r="916" spans="1:17" x14ac:dyDescent="0.25">
      <c r="A916" s="418"/>
      <c r="B916" s="418"/>
      <c r="C916" s="414"/>
      <c r="D916" s="415"/>
      <c r="E916" s="64" t="s">
        <v>815</v>
      </c>
      <c r="F916" s="218"/>
      <c r="G916" s="324"/>
      <c r="H916" s="324"/>
      <c r="I916" s="218"/>
      <c r="J916" s="218"/>
      <c r="K916" s="394"/>
      <c r="L916" s="394"/>
      <c r="M916" s="218"/>
      <c r="N916" s="218"/>
      <c r="O916" s="64"/>
      <c r="P916" s="368"/>
      <c r="Q916" s="369"/>
    </row>
    <row r="917" spans="1:17" x14ac:dyDescent="0.25">
      <c r="A917" s="418"/>
      <c r="B917" s="418"/>
      <c r="C917" s="240"/>
      <c r="D917" s="64" t="s">
        <v>811</v>
      </c>
      <c r="E917" s="64"/>
      <c r="F917" s="218"/>
      <c r="G917" s="324"/>
      <c r="H917" s="324"/>
      <c r="I917" s="218"/>
      <c r="J917" s="218"/>
      <c r="K917" s="394"/>
      <c r="L917" s="394"/>
      <c r="M917" s="218"/>
      <c r="N917" s="218"/>
      <c r="O917" s="64"/>
      <c r="P917" s="368"/>
      <c r="Q917" s="369"/>
    </row>
    <row r="918" spans="1:17" x14ac:dyDescent="0.25">
      <c r="A918" s="410" t="s">
        <v>175</v>
      </c>
      <c r="B918" s="410" t="s">
        <v>825</v>
      </c>
      <c r="C918" s="415" t="s">
        <v>826</v>
      </c>
      <c r="D918" s="64" t="s">
        <v>203</v>
      </c>
      <c r="E918" s="64"/>
      <c r="F918" s="218"/>
      <c r="G918" s="324"/>
      <c r="H918" s="324"/>
      <c r="I918" s="218"/>
      <c r="J918" s="218"/>
      <c r="K918" s="394"/>
      <c r="L918" s="394"/>
      <c r="M918" s="218"/>
      <c r="N918" s="218"/>
      <c r="O918" s="64"/>
      <c r="P918" s="368"/>
      <c r="Q918" s="369"/>
    </row>
    <row r="919" spans="1:17" x14ac:dyDescent="0.25">
      <c r="A919" s="410"/>
      <c r="B919" s="410"/>
      <c r="C919" s="415"/>
      <c r="D919" s="415" t="s">
        <v>550</v>
      </c>
      <c r="E919" s="64" t="s">
        <v>205</v>
      </c>
      <c r="F919" s="218"/>
      <c r="G919" s="324"/>
      <c r="H919" s="324"/>
      <c r="I919" s="218"/>
      <c r="J919" s="218"/>
      <c r="K919" s="394"/>
      <c r="L919" s="394"/>
      <c r="M919" s="218"/>
      <c r="N919" s="218"/>
      <c r="O919" s="64"/>
      <c r="P919" s="368"/>
      <c r="Q919" s="369"/>
    </row>
    <row r="920" spans="1:17" x14ac:dyDescent="0.25">
      <c r="A920" s="410"/>
      <c r="B920" s="410"/>
      <c r="C920" s="415"/>
      <c r="D920" s="415"/>
      <c r="E920" s="64" t="s">
        <v>234</v>
      </c>
      <c r="F920" s="218"/>
      <c r="G920" s="324"/>
      <c r="H920" s="324"/>
      <c r="I920" s="218"/>
      <c r="J920" s="218"/>
      <c r="K920" s="394"/>
      <c r="L920" s="394"/>
      <c r="M920" s="218"/>
      <c r="N920" s="218"/>
      <c r="O920" s="64"/>
      <c r="P920" s="368"/>
      <c r="Q920" s="369"/>
    </row>
    <row r="921" spans="1:17" x14ac:dyDescent="0.25">
      <c r="A921" s="410"/>
      <c r="B921" s="410"/>
      <c r="C921" s="415"/>
      <c r="D921" s="415"/>
      <c r="E921" s="64" t="s">
        <v>815</v>
      </c>
      <c r="F921" s="218"/>
      <c r="G921" s="324"/>
      <c r="H921" s="324"/>
      <c r="I921" s="218"/>
      <c r="J921" s="218"/>
      <c r="K921" s="394"/>
      <c r="L921" s="394"/>
      <c r="M921" s="218"/>
      <c r="N921" s="218"/>
      <c r="O921" s="64"/>
      <c r="P921" s="368"/>
      <c r="Q921" s="369"/>
    </row>
    <row r="922" spans="1:17" x14ac:dyDescent="0.25">
      <c r="A922" s="410"/>
      <c r="B922" s="410"/>
      <c r="C922" s="415"/>
      <c r="D922" s="64" t="s">
        <v>811</v>
      </c>
      <c r="E922" s="64"/>
      <c r="F922" s="218"/>
      <c r="G922" s="324"/>
      <c r="H922" s="324"/>
      <c r="I922" s="218"/>
      <c r="J922" s="218"/>
      <c r="K922" s="64"/>
      <c r="L922" s="64"/>
      <c r="M922" s="218"/>
      <c r="N922" s="218"/>
      <c r="O922" s="64"/>
      <c r="P922" s="368"/>
      <c r="Q922" s="369"/>
    </row>
    <row r="923" spans="1:17" x14ac:dyDescent="0.25">
      <c r="A923" s="410" t="s">
        <v>176</v>
      </c>
      <c r="B923" s="410" t="s">
        <v>827</v>
      </c>
      <c r="C923" s="415" t="s">
        <v>828</v>
      </c>
      <c r="D923" s="80" t="s">
        <v>203</v>
      </c>
      <c r="E923" s="80"/>
      <c r="F923" s="390"/>
      <c r="G923" s="269"/>
      <c r="H923" s="269"/>
      <c r="I923" s="390"/>
      <c r="J923" s="390"/>
      <c r="K923" s="80"/>
      <c r="L923" s="80"/>
      <c r="M923" s="390"/>
      <c r="N923" s="390"/>
      <c r="O923" s="80"/>
      <c r="P923" s="391"/>
      <c r="Q923" s="392"/>
    </row>
    <row r="924" spans="1:17" x14ac:dyDescent="0.25">
      <c r="A924" s="410"/>
      <c r="B924" s="410"/>
      <c r="C924" s="415"/>
      <c r="D924" s="415" t="s">
        <v>550</v>
      </c>
      <c r="E924" s="64" t="s">
        <v>205</v>
      </c>
      <c r="F924" s="218"/>
      <c r="G924" s="324"/>
      <c r="H924" s="324"/>
      <c r="I924" s="218"/>
      <c r="J924" s="218"/>
      <c r="K924" s="64"/>
      <c r="L924" s="64"/>
      <c r="M924" s="218"/>
      <c r="N924" s="218"/>
      <c r="O924" s="64"/>
      <c r="P924" s="368"/>
      <c r="Q924" s="369"/>
    </row>
    <row r="925" spans="1:17" x14ac:dyDescent="0.25">
      <c r="A925" s="410"/>
      <c r="B925" s="410"/>
      <c r="C925" s="415"/>
      <c r="D925" s="415"/>
      <c r="E925" s="64" t="s">
        <v>234</v>
      </c>
      <c r="F925" s="218"/>
      <c r="G925" s="324"/>
      <c r="H925" s="324"/>
      <c r="I925" s="218"/>
      <c r="J925" s="218"/>
      <c r="K925" s="64"/>
      <c r="L925" s="64"/>
      <c r="M925" s="218"/>
      <c r="N925" s="218"/>
      <c r="O925" s="64"/>
      <c r="P925" s="368"/>
      <c r="Q925" s="369"/>
    </row>
    <row r="926" spans="1:17" x14ac:dyDescent="0.25">
      <c r="A926" s="410"/>
      <c r="B926" s="410"/>
      <c r="C926" s="415"/>
      <c r="D926" s="415"/>
      <c r="E926" s="64" t="s">
        <v>815</v>
      </c>
      <c r="F926" s="218"/>
      <c r="G926" s="324"/>
      <c r="H926" s="324"/>
      <c r="I926" s="218"/>
      <c r="J926" s="218"/>
      <c r="K926" s="64"/>
      <c r="L926" s="64"/>
      <c r="M926" s="218"/>
      <c r="N926" s="218"/>
      <c r="O926" s="64"/>
      <c r="P926" s="368"/>
      <c r="Q926" s="369"/>
    </row>
    <row r="927" spans="1:17" x14ac:dyDescent="0.25">
      <c r="A927" s="418" t="s">
        <v>177</v>
      </c>
      <c r="B927" s="418" t="s">
        <v>787</v>
      </c>
      <c r="C927" s="415" t="s">
        <v>829</v>
      </c>
      <c r="D927" s="80" t="s">
        <v>203</v>
      </c>
      <c r="E927" s="80"/>
      <c r="F927" s="390"/>
      <c r="G927" s="269"/>
      <c r="H927" s="269"/>
      <c r="I927" s="390"/>
      <c r="J927" s="390"/>
      <c r="K927" s="80"/>
      <c r="L927" s="80"/>
      <c r="M927" s="390"/>
      <c r="N927" s="390"/>
      <c r="O927" s="80"/>
      <c r="P927" s="391"/>
      <c r="Q927" s="392"/>
    </row>
    <row r="928" spans="1:17" x14ac:dyDescent="0.25">
      <c r="A928" s="418"/>
      <c r="B928" s="418"/>
      <c r="C928" s="415"/>
      <c r="D928" s="415" t="s">
        <v>550</v>
      </c>
      <c r="E928" s="64" t="s">
        <v>205</v>
      </c>
      <c r="F928" s="218">
        <f>F929+F930</f>
        <v>4979.8999999999996</v>
      </c>
      <c r="G928" s="324">
        <v>0</v>
      </c>
      <c r="H928" s="324">
        <v>0</v>
      </c>
      <c r="I928" s="218">
        <f>F928</f>
        <v>4979.8999999999996</v>
      </c>
      <c r="J928" s="218">
        <f>J929+J930</f>
        <v>4203.2</v>
      </c>
      <c r="K928" s="394">
        <v>0</v>
      </c>
      <c r="L928" s="394">
        <v>0</v>
      </c>
      <c r="M928" s="218">
        <f>J928</f>
        <v>4203.2</v>
      </c>
      <c r="N928" s="218">
        <v>84</v>
      </c>
      <c r="O928" s="394">
        <v>0</v>
      </c>
      <c r="P928" s="368">
        <v>0</v>
      </c>
      <c r="Q928" s="401">
        <v>84</v>
      </c>
    </row>
    <row r="929" spans="1:17" x14ac:dyDescent="0.25">
      <c r="A929" s="418"/>
      <c r="B929" s="418"/>
      <c r="C929" s="415"/>
      <c r="D929" s="415"/>
      <c r="E929" s="57" t="s">
        <v>830</v>
      </c>
      <c r="F929" s="218">
        <v>4280.6099999999997</v>
      </c>
      <c r="G929" s="324">
        <v>0</v>
      </c>
      <c r="H929" s="324">
        <v>0</v>
      </c>
      <c r="I929" s="218">
        <f>F929</f>
        <v>4280.6099999999997</v>
      </c>
      <c r="J929" s="218">
        <v>3760.83</v>
      </c>
      <c r="K929" s="394">
        <v>0</v>
      </c>
      <c r="L929" s="394">
        <v>0</v>
      </c>
      <c r="M929" s="218">
        <f>J929</f>
        <v>3760.83</v>
      </c>
      <c r="N929" s="218">
        <v>88</v>
      </c>
      <c r="O929" s="394">
        <v>0</v>
      </c>
      <c r="P929" s="368">
        <v>0</v>
      </c>
      <c r="Q929" s="401">
        <v>88</v>
      </c>
    </row>
    <row r="930" spans="1:17" x14ac:dyDescent="0.25">
      <c r="A930" s="418"/>
      <c r="B930" s="418"/>
      <c r="C930" s="415"/>
      <c r="D930" s="415"/>
      <c r="E930" s="419" t="s">
        <v>831</v>
      </c>
      <c r="F930" s="408">
        <v>699.29</v>
      </c>
      <c r="G930" s="417">
        <v>0</v>
      </c>
      <c r="H930" s="417">
        <v>0</v>
      </c>
      <c r="I930" s="408">
        <f>F930</f>
        <v>699.29</v>
      </c>
      <c r="J930" s="408">
        <v>442.37</v>
      </c>
      <c r="K930" s="409">
        <v>0</v>
      </c>
      <c r="L930" s="409">
        <v>0</v>
      </c>
      <c r="M930" s="408">
        <f>J930</f>
        <v>442.37</v>
      </c>
      <c r="N930" s="408">
        <v>63</v>
      </c>
      <c r="O930" s="409">
        <v>0</v>
      </c>
      <c r="P930" s="406">
        <v>0</v>
      </c>
      <c r="Q930" s="404">
        <v>63</v>
      </c>
    </row>
    <row r="931" spans="1:17" x14ac:dyDescent="0.25">
      <c r="A931" s="418"/>
      <c r="B931" s="418"/>
      <c r="C931" s="415"/>
      <c r="D931" s="415"/>
      <c r="E931" s="419"/>
      <c r="F931" s="408"/>
      <c r="G931" s="417"/>
      <c r="H931" s="417"/>
      <c r="I931" s="408"/>
      <c r="J931" s="408"/>
      <c r="K931" s="409"/>
      <c r="L931" s="409"/>
      <c r="M931" s="408"/>
      <c r="N931" s="408"/>
      <c r="O931" s="409"/>
      <c r="P931" s="407"/>
      <c r="Q931" s="405"/>
    </row>
    <row r="932" spans="1:17" ht="63.75" x14ac:dyDescent="0.25">
      <c r="A932" s="410" t="s">
        <v>178</v>
      </c>
      <c r="B932" s="411" t="s">
        <v>832</v>
      </c>
      <c r="C932" s="64" t="s">
        <v>833</v>
      </c>
      <c r="D932" s="80" t="s">
        <v>203</v>
      </c>
      <c r="E932" s="80" t="s">
        <v>205</v>
      </c>
      <c r="F932" s="390">
        <f>F933+F934</f>
        <v>4979.8999999999996</v>
      </c>
      <c r="G932" s="269">
        <v>0</v>
      </c>
      <c r="H932" s="269">
        <v>0</v>
      </c>
      <c r="I932" s="390">
        <f>I933+I934</f>
        <v>4979.8999999999996</v>
      </c>
      <c r="J932" s="390">
        <f>J933+J934</f>
        <v>4203.2</v>
      </c>
      <c r="K932" s="393">
        <v>0</v>
      </c>
      <c r="L932" s="393">
        <v>0</v>
      </c>
      <c r="M932" s="390">
        <f>M933+M934</f>
        <v>4203.2</v>
      </c>
      <c r="N932" s="390">
        <v>84</v>
      </c>
      <c r="O932" s="393">
        <v>0</v>
      </c>
      <c r="P932" s="391">
        <v>0</v>
      </c>
      <c r="Q932" s="402">
        <v>84</v>
      </c>
    </row>
    <row r="933" spans="1:17" x14ac:dyDescent="0.25">
      <c r="A933" s="410"/>
      <c r="B933" s="411"/>
      <c r="C933" s="412" t="s">
        <v>834</v>
      </c>
      <c r="D933" s="415" t="s">
        <v>550</v>
      </c>
      <c r="E933" s="57" t="s">
        <v>830</v>
      </c>
      <c r="F933" s="218">
        <v>4280.6099999999997</v>
      </c>
      <c r="G933" s="324">
        <v>0</v>
      </c>
      <c r="H933" s="324">
        <v>0</v>
      </c>
      <c r="I933" s="218">
        <v>4280.6099999999997</v>
      </c>
      <c r="J933" s="218">
        <v>3760.83</v>
      </c>
      <c r="K933" s="394">
        <v>0</v>
      </c>
      <c r="L933" s="394">
        <v>0</v>
      </c>
      <c r="M933" s="218">
        <v>3760.83</v>
      </c>
      <c r="N933" s="218">
        <v>88</v>
      </c>
      <c r="O933" s="394">
        <v>0</v>
      </c>
      <c r="P933" s="368">
        <v>0</v>
      </c>
      <c r="Q933" s="401">
        <v>88</v>
      </c>
    </row>
    <row r="934" spans="1:17" x14ac:dyDescent="0.25">
      <c r="A934" s="410"/>
      <c r="B934" s="411"/>
      <c r="C934" s="413"/>
      <c r="D934" s="415"/>
      <c r="E934" s="416" t="s">
        <v>831</v>
      </c>
      <c r="F934" s="408">
        <v>699.29</v>
      </c>
      <c r="G934" s="417">
        <v>0</v>
      </c>
      <c r="H934" s="417">
        <v>0</v>
      </c>
      <c r="I934" s="408">
        <v>699.29</v>
      </c>
      <c r="J934" s="408">
        <v>442.37</v>
      </c>
      <c r="K934" s="409">
        <v>0</v>
      </c>
      <c r="L934" s="409">
        <v>0</v>
      </c>
      <c r="M934" s="408">
        <v>442.37</v>
      </c>
      <c r="N934" s="408">
        <v>63</v>
      </c>
      <c r="O934" s="409">
        <v>0</v>
      </c>
      <c r="P934" s="406">
        <v>0</v>
      </c>
      <c r="Q934" s="404">
        <v>63</v>
      </c>
    </row>
    <row r="935" spans="1:17" x14ac:dyDescent="0.25">
      <c r="A935" s="410"/>
      <c r="B935" s="411"/>
      <c r="C935" s="413"/>
      <c r="D935" s="415"/>
      <c r="E935" s="416"/>
      <c r="F935" s="408"/>
      <c r="G935" s="417"/>
      <c r="H935" s="417"/>
      <c r="I935" s="408"/>
      <c r="J935" s="408"/>
      <c r="K935" s="409"/>
      <c r="L935" s="409"/>
      <c r="M935" s="408"/>
      <c r="N935" s="408"/>
      <c r="O935" s="409"/>
      <c r="P935" s="407"/>
      <c r="Q935" s="405"/>
    </row>
    <row r="936" spans="1:17" x14ac:dyDescent="0.25">
      <c r="A936" s="410"/>
      <c r="B936" s="411"/>
      <c r="C936" s="414"/>
      <c r="D936" s="415"/>
      <c r="E936" s="64"/>
      <c r="F936" s="218"/>
      <c r="G936" s="218"/>
      <c r="H936" s="218"/>
      <c r="I936" s="218"/>
      <c r="J936" s="218"/>
      <c r="K936" s="64"/>
      <c r="L936" s="64"/>
      <c r="M936" s="218"/>
      <c r="N936" s="218"/>
      <c r="O936" s="64"/>
      <c r="P936" s="368"/>
      <c r="Q936" s="369"/>
    </row>
    <row r="937" spans="1:17" x14ac:dyDescent="0.25">
      <c r="C937" s="241"/>
      <c r="D937" s="241"/>
      <c r="E937" s="241"/>
      <c r="F937" s="304"/>
      <c r="G937" s="304"/>
      <c r="H937" s="304"/>
      <c r="I937" s="304"/>
      <c r="J937" s="304"/>
      <c r="K937" s="242"/>
      <c r="L937" s="242"/>
      <c r="M937" s="304"/>
      <c r="N937" s="304"/>
      <c r="O937" s="242"/>
      <c r="P937" s="242"/>
      <c r="Q937" s="238"/>
    </row>
    <row r="938" spans="1:17" x14ac:dyDescent="0.25">
      <c r="C938" s="241"/>
      <c r="D938" s="241"/>
      <c r="E938" s="241"/>
      <c r="F938" s="304"/>
      <c r="G938" s="304"/>
      <c r="H938" s="304"/>
      <c r="I938" s="304"/>
      <c r="J938" s="304"/>
      <c r="K938" s="242"/>
      <c r="L938" s="242"/>
      <c r="M938" s="304"/>
      <c r="N938" s="304"/>
      <c r="O938" s="242"/>
      <c r="P938" s="242"/>
    </row>
  </sheetData>
  <mergeCells count="1309">
    <mergeCell ref="A610:A613"/>
    <mergeCell ref="B610:B613"/>
    <mergeCell ref="C610:C613"/>
    <mergeCell ref="D611:D613"/>
    <mergeCell ref="A599:A601"/>
    <mergeCell ref="B599:B601"/>
    <mergeCell ref="C599:C601"/>
    <mergeCell ref="D600:D601"/>
    <mergeCell ref="A602:A604"/>
    <mergeCell ref="B602:B604"/>
    <mergeCell ref="C602:C604"/>
    <mergeCell ref="D603:D604"/>
    <mergeCell ref="A622:A626"/>
    <mergeCell ref="B622:B626"/>
    <mergeCell ref="C622:C626"/>
    <mergeCell ref="D623:D626"/>
    <mergeCell ref="A614:A616"/>
    <mergeCell ref="B614:B616"/>
    <mergeCell ref="C614:C616"/>
    <mergeCell ref="D615:D616"/>
    <mergeCell ref="A617:A621"/>
    <mergeCell ref="B617:B621"/>
    <mergeCell ref="C617:C621"/>
    <mergeCell ref="D618:D621"/>
    <mergeCell ref="A593:A595"/>
    <mergeCell ref="B593:B595"/>
    <mergeCell ref="C593:C595"/>
    <mergeCell ref="D594:D595"/>
    <mergeCell ref="A596:A598"/>
    <mergeCell ref="B596:B598"/>
    <mergeCell ref="C596:C598"/>
    <mergeCell ref="D597:D598"/>
    <mergeCell ref="A587:A589"/>
    <mergeCell ref="B587:B589"/>
    <mergeCell ref="C587:C589"/>
    <mergeCell ref="D588:D589"/>
    <mergeCell ref="A590:A592"/>
    <mergeCell ref="B590:B592"/>
    <mergeCell ref="C590:C592"/>
    <mergeCell ref="D591:D592"/>
    <mergeCell ref="A605:A609"/>
    <mergeCell ref="B605:B609"/>
    <mergeCell ref="C605:C609"/>
    <mergeCell ref="D606:D609"/>
    <mergeCell ref="A564:A566"/>
    <mergeCell ref="B564:B566"/>
    <mergeCell ref="C564:C566"/>
    <mergeCell ref="D565:D566"/>
    <mergeCell ref="A548:A557"/>
    <mergeCell ref="B548:B557"/>
    <mergeCell ref="C548:C557"/>
    <mergeCell ref="D549:D557"/>
    <mergeCell ref="A558:A560"/>
    <mergeCell ref="B558:B560"/>
    <mergeCell ref="C558:C560"/>
    <mergeCell ref="D559:D560"/>
    <mergeCell ref="A575:A583"/>
    <mergeCell ref="B575:B583"/>
    <mergeCell ref="C575:C583"/>
    <mergeCell ref="D576:D583"/>
    <mergeCell ref="A584:A586"/>
    <mergeCell ref="B584:B586"/>
    <mergeCell ref="C584:C586"/>
    <mergeCell ref="D585:D586"/>
    <mergeCell ref="A567:A570"/>
    <mergeCell ref="B567:B570"/>
    <mergeCell ref="C567:C570"/>
    <mergeCell ref="D568:D570"/>
    <mergeCell ref="A571:A574"/>
    <mergeCell ref="B571:B574"/>
    <mergeCell ref="C571:C574"/>
    <mergeCell ref="D572:D574"/>
    <mergeCell ref="A533:A544"/>
    <mergeCell ref="B533:B544"/>
    <mergeCell ref="C533:C544"/>
    <mergeCell ref="D534:D544"/>
    <mergeCell ref="A545:A547"/>
    <mergeCell ref="B545:B547"/>
    <mergeCell ref="C545:C547"/>
    <mergeCell ref="D546:D547"/>
    <mergeCell ref="A527:A529"/>
    <mergeCell ref="B527:B529"/>
    <mergeCell ref="C527:C529"/>
    <mergeCell ref="D528:D529"/>
    <mergeCell ref="A530:A532"/>
    <mergeCell ref="B530:B532"/>
    <mergeCell ref="C530:C532"/>
    <mergeCell ref="D531:D532"/>
    <mergeCell ref="A561:A563"/>
    <mergeCell ref="B561:B563"/>
    <mergeCell ref="C561:C563"/>
    <mergeCell ref="D562:D563"/>
    <mergeCell ref="C348:C350"/>
    <mergeCell ref="D349:D350"/>
    <mergeCell ref="M521:M522"/>
    <mergeCell ref="N521:N522"/>
    <mergeCell ref="O521:O522"/>
    <mergeCell ref="P521:P522"/>
    <mergeCell ref="Q521:Q522"/>
    <mergeCell ref="A523:A526"/>
    <mergeCell ref="B523:B526"/>
    <mergeCell ref="C523:C526"/>
    <mergeCell ref="D524:D526"/>
    <mergeCell ref="G521:G522"/>
    <mergeCell ref="H521:H522"/>
    <mergeCell ref="I521:I522"/>
    <mergeCell ref="J521:J522"/>
    <mergeCell ref="K521:K522"/>
    <mergeCell ref="L521:L522"/>
    <mergeCell ref="A520:A522"/>
    <mergeCell ref="B520:B522"/>
    <mergeCell ref="C520:C522"/>
    <mergeCell ref="D521:D522"/>
    <mergeCell ref="E521:E522"/>
    <mergeCell ref="F521:F522"/>
    <mergeCell ref="D357:D358"/>
    <mergeCell ref="E357:E358"/>
    <mergeCell ref="D365:D369"/>
    <mergeCell ref="F353:F356"/>
    <mergeCell ref="G353:G356"/>
    <mergeCell ref="H353:H356"/>
    <mergeCell ref="I353:I356"/>
    <mergeCell ref="J353:J356"/>
    <mergeCell ref="F357:F358"/>
    <mergeCell ref="A322:A326"/>
    <mergeCell ref="B322:B326"/>
    <mergeCell ref="C322:C326"/>
    <mergeCell ref="A327:A342"/>
    <mergeCell ref="B327:B342"/>
    <mergeCell ref="J357:J358"/>
    <mergeCell ref="K357:K358"/>
    <mergeCell ref="L357:L358"/>
    <mergeCell ref="M357:M358"/>
    <mergeCell ref="N357:N358"/>
    <mergeCell ref="O357:O358"/>
    <mergeCell ref="K353:K356"/>
    <mergeCell ref="L353:L356"/>
    <mergeCell ref="M353:M356"/>
    <mergeCell ref="O353:O356"/>
    <mergeCell ref="Q353:Q356"/>
    <mergeCell ref="A357:A362"/>
    <mergeCell ref="B357:B362"/>
    <mergeCell ref="C357:C362"/>
    <mergeCell ref="A351:A356"/>
    <mergeCell ref="B351:B356"/>
    <mergeCell ref="C351:C356"/>
    <mergeCell ref="D352:D356"/>
    <mergeCell ref="E353:E356"/>
    <mergeCell ref="C345:C347"/>
    <mergeCell ref="B345:B347"/>
    <mergeCell ref="C327:C342"/>
    <mergeCell ref="D328:D342"/>
    <mergeCell ref="A345:A347"/>
    <mergeCell ref="D346:D347"/>
    <mergeCell ref="A348:A350"/>
    <mergeCell ref="B348:B350"/>
    <mergeCell ref="G357:G358"/>
    <mergeCell ref="H357:H358"/>
    <mergeCell ref="I357:I358"/>
    <mergeCell ref="P357:P358"/>
    <mergeCell ref="Q357:Q358"/>
    <mergeCell ref="D359:D362"/>
    <mergeCell ref="E359:E362"/>
    <mergeCell ref="F359:F362"/>
    <mergeCell ref="A363:A369"/>
    <mergeCell ref="B363:B369"/>
    <mergeCell ref="C363:C369"/>
    <mergeCell ref="D363:D364"/>
    <mergeCell ref="E363:E364"/>
    <mergeCell ref="L363:L364"/>
    <mergeCell ref="M363:M364"/>
    <mergeCell ref="N363:N364"/>
    <mergeCell ref="O363:O364"/>
    <mergeCell ref="P363:P364"/>
    <mergeCell ref="Q363:Q364"/>
    <mergeCell ref="F363:F364"/>
    <mergeCell ref="G363:G364"/>
    <mergeCell ref="H363:H364"/>
    <mergeCell ref="I363:I364"/>
    <mergeCell ref="J363:J364"/>
    <mergeCell ref="K363:K364"/>
    <mergeCell ref="G359:G362"/>
    <mergeCell ref="H359:H362"/>
    <mergeCell ref="I359:I362"/>
    <mergeCell ref="J359:J362"/>
    <mergeCell ref="K359:K362"/>
    <mergeCell ref="L359:L362"/>
    <mergeCell ref="I372:I373"/>
    <mergeCell ref="J372:J373"/>
    <mergeCell ref="K372:K373"/>
    <mergeCell ref="L372:L373"/>
    <mergeCell ref="M372:M373"/>
    <mergeCell ref="N372:N373"/>
    <mergeCell ref="M359:M362"/>
    <mergeCell ref="N359:N362"/>
    <mergeCell ref="O359:O362"/>
    <mergeCell ref="P359:P362"/>
    <mergeCell ref="Q359:Q362"/>
    <mergeCell ref="Q377:Q378"/>
    <mergeCell ref="A372:A375"/>
    <mergeCell ref="B372:B375"/>
    <mergeCell ref="C372:C375"/>
    <mergeCell ref="D372:D373"/>
    <mergeCell ref="E372:E373"/>
    <mergeCell ref="F372:F373"/>
    <mergeCell ref="G372:G373"/>
    <mergeCell ref="H372:H373"/>
    <mergeCell ref="J377:J378"/>
    <mergeCell ref="K377:K378"/>
    <mergeCell ref="L377:L378"/>
    <mergeCell ref="M377:M378"/>
    <mergeCell ref="N377:N378"/>
    <mergeCell ref="O377:O378"/>
    <mergeCell ref="O372:O373"/>
    <mergeCell ref="P372:P373"/>
    <mergeCell ref="Q372:Q373"/>
    <mergeCell ref="D374:D375"/>
    <mergeCell ref="A376:A378"/>
    <mergeCell ref="B376:B378"/>
    <mergeCell ref="C376:C378"/>
    <mergeCell ref="D377:D378"/>
    <mergeCell ref="E377:E378"/>
    <mergeCell ref="F377:F378"/>
    <mergeCell ref="G377:G378"/>
    <mergeCell ref="H377:H378"/>
    <mergeCell ref="I377:I378"/>
    <mergeCell ref="J383:J384"/>
    <mergeCell ref="K383:K384"/>
    <mergeCell ref="L383:L384"/>
    <mergeCell ref="M383:M384"/>
    <mergeCell ref="N383:N384"/>
    <mergeCell ref="O383:O384"/>
    <mergeCell ref="P379:P380"/>
    <mergeCell ref="A382:A384"/>
    <mergeCell ref="B382:B384"/>
    <mergeCell ref="C382:C384"/>
    <mergeCell ref="D383:D384"/>
    <mergeCell ref="E383:E384"/>
    <mergeCell ref="F383:F384"/>
    <mergeCell ref="G383:G384"/>
    <mergeCell ref="P377:P378"/>
    <mergeCell ref="D389:D390"/>
    <mergeCell ref="E389:E390"/>
    <mergeCell ref="A391:A393"/>
    <mergeCell ref="B391:B393"/>
    <mergeCell ref="C391:C393"/>
    <mergeCell ref="H383:H384"/>
    <mergeCell ref="I383:I384"/>
    <mergeCell ref="O386:O387"/>
    <mergeCell ref="P386:P387"/>
    <mergeCell ref="Q386:Q387"/>
    <mergeCell ref="A379:A381"/>
    <mergeCell ref="B379:B381"/>
    <mergeCell ref="C379:C381"/>
    <mergeCell ref="D379:D380"/>
    <mergeCell ref="E379:E380"/>
    <mergeCell ref="N379:N380"/>
    <mergeCell ref="O379:O380"/>
    <mergeCell ref="I386:I387"/>
    <mergeCell ref="J386:J387"/>
    <mergeCell ref="K386:K387"/>
    <mergeCell ref="L386:L387"/>
    <mergeCell ref="M386:M387"/>
    <mergeCell ref="N386:N387"/>
    <mergeCell ref="P383:P384"/>
    <mergeCell ref="P394:P395"/>
    <mergeCell ref="Q394:Q395"/>
    <mergeCell ref="F394:F395"/>
    <mergeCell ref="G394:G395"/>
    <mergeCell ref="H394:H395"/>
    <mergeCell ref="I394:I395"/>
    <mergeCell ref="J394:J395"/>
    <mergeCell ref="K394:K395"/>
    <mergeCell ref="M391:M392"/>
    <mergeCell ref="N391:N392"/>
    <mergeCell ref="O391:O392"/>
    <mergeCell ref="P391:P392"/>
    <mergeCell ref="Q391:Q392"/>
    <mergeCell ref="L391:L392"/>
    <mergeCell ref="Q383:Q384"/>
    <mergeCell ref="A385:A387"/>
    <mergeCell ref="B385:B387"/>
    <mergeCell ref="C385:C387"/>
    <mergeCell ref="D386:D387"/>
    <mergeCell ref="E386:E387"/>
    <mergeCell ref="F386:F387"/>
    <mergeCell ref="G386:G387"/>
    <mergeCell ref="H386:H387"/>
    <mergeCell ref="F391:F392"/>
    <mergeCell ref="G391:G392"/>
    <mergeCell ref="H391:H392"/>
    <mergeCell ref="I391:I392"/>
    <mergeCell ref="J391:J392"/>
    <mergeCell ref="K391:K392"/>
    <mergeCell ref="A388:A390"/>
    <mergeCell ref="B388:B390"/>
    <mergeCell ref="C388:C390"/>
    <mergeCell ref="A394:A396"/>
    <mergeCell ref="B394:B396"/>
    <mergeCell ref="C394:C396"/>
    <mergeCell ref="D394:D395"/>
    <mergeCell ref="E394:E395"/>
    <mergeCell ref="L397:L398"/>
    <mergeCell ref="M397:M398"/>
    <mergeCell ref="N397:N398"/>
    <mergeCell ref="O397:O398"/>
    <mergeCell ref="A397:A399"/>
    <mergeCell ref="B397:B399"/>
    <mergeCell ref="C397:C399"/>
    <mergeCell ref="D397:D398"/>
    <mergeCell ref="E397:E398"/>
    <mergeCell ref="D391:D392"/>
    <mergeCell ref="E391:E392"/>
    <mergeCell ref="L394:L395"/>
    <mergeCell ref="M394:M395"/>
    <mergeCell ref="N394:N395"/>
    <mergeCell ref="O394:O395"/>
    <mergeCell ref="P397:P398"/>
    <mergeCell ref="Q397:Q398"/>
    <mergeCell ref="F397:F398"/>
    <mergeCell ref="G397:G398"/>
    <mergeCell ref="H397:H398"/>
    <mergeCell ref="I397:I398"/>
    <mergeCell ref="J397:J398"/>
    <mergeCell ref="K397:K398"/>
    <mergeCell ref="M400:M401"/>
    <mergeCell ref="N400:N401"/>
    <mergeCell ref="O400:O401"/>
    <mergeCell ref="P400:P401"/>
    <mergeCell ref="Q400:Q401"/>
    <mergeCell ref="G400:G401"/>
    <mergeCell ref="H400:H401"/>
    <mergeCell ref="I400:I401"/>
    <mergeCell ref="J400:J401"/>
    <mergeCell ref="K400:K401"/>
    <mergeCell ref="L400:L401"/>
    <mergeCell ref="O403:O404"/>
    <mergeCell ref="P403:P404"/>
    <mergeCell ref="Q403:Q404"/>
    <mergeCell ref="F403:F404"/>
    <mergeCell ref="G403:G404"/>
    <mergeCell ref="H403:H404"/>
    <mergeCell ref="I403:I404"/>
    <mergeCell ref="J403:J404"/>
    <mergeCell ref="K403:K404"/>
    <mergeCell ref="A400:A402"/>
    <mergeCell ref="B400:B402"/>
    <mergeCell ref="C400:C402"/>
    <mergeCell ref="D400:D401"/>
    <mergeCell ref="E400:E401"/>
    <mergeCell ref="F400:F401"/>
    <mergeCell ref="L403:L404"/>
    <mergeCell ref="M403:M404"/>
    <mergeCell ref="N403:N404"/>
    <mergeCell ref="A403:A405"/>
    <mergeCell ref="B403:B405"/>
    <mergeCell ref="C403:C405"/>
    <mergeCell ref="D403:D404"/>
    <mergeCell ref="E403:E404"/>
    <mergeCell ref="G406:G407"/>
    <mergeCell ref="H406:H407"/>
    <mergeCell ref="I406:I407"/>
    <mergeCell ref="J406:J407"/>
    <mergeCell ref="K406:K407"/>
    <mergeCell ref="L406:L407"/>
    <mergeCell ref="A406:A408"/>
    <mergeCell ref="B406:B408"/>
    <mergeCell ref="C406:C408"/>
    <mergeCell ref="D406:D407"/>
    <mergeCell ref="E406:E407"/>
    <mergeCell ref="F406:F407"/>
    <mergeCell ref="F409:F410"/>
    <mergeCell ref="G409:G410"/>
    <mergeCell ref="H409:H410"/>
    <mergeCell ref="I409:I410"/>
    <mergeCell ref="J409:J410"/>
    <mergeCell ref="K409:K410"/>
    <mergeCell ref="A412:A414"/>
    <mergeCell ref="B412:B414"/>
    <mergeCell ref="C412:C414"/>
    <mergeCell ref="D412:D413"/>
    <mergeCell ref="E412:E413"/>
    <mergeCell ref="F412:F413"/>
    <mergeCell ref="M406:M407"/>
    <mergeCell ref="N406:N407"/>
    <mergeCell ref="O406:O407"/>
    <mergeCell ref="P406:P407"/>
    <mergeCell ref="Q406:Q407"/>
    <mergeCell ref="K415:K416"/>
    <mergeCell ref="L415:L416"/>
    <mergeCell ref="M415:M416"/>
    <mergeCell ref="M412:M413"/>
    <mergeCell ref="N412:N413"/>
    <mergeCell ref="O412:O413"/>
    <mergeCell ref="P412:P413"/>
    <mergeCell ref="Q412:Q413"/>
    <mergeCell ref="A415:A417"/>
    <mergeCell ref="B415:B417"/>
    <mergeCell ref="C415:C417"/>
    <mergeCell ref="D415:D416"/>
    <mergeCell ref="E415:E416"/>
    <mergeCell ref="F415:F416"/>
    <mergeCell ref="G415:G416"/>
    <mergeCell ref="A409:A411"/>
    <mergeCell ref="B409:B411"/>
    <mergeCell ref="C409:C411"/>
    <mergeCell ref="D409:D410"/>
    <mergeCell ref="E409:E410"/>
    <mergeCell ref="G412:G413"/>
    <mergeCell ref="H412:H413"/>
    <mergeCell ref="I412:I413"/>
    <mergeCell ref="J412:J413"/>
    <mergeCell ref="K412:K413"/>
    <mergeCell ref="L412:L413"/>
    <mergeCell ref="L409:L410"/>
    <mergeCell ref="M409:M410"/>
    <mergeCell ref="N409:N410"/>
    <mergeCell ref="O409:O410"/>
    <mergeCell ref="P409:P410"/>
    <mergeCell ref="Q409:Q410"/>
    <mergeCell ref="I418:I419"/>
    <mergeCell ref="J418:J419"/>
    <mergeCell ref="K418:K419"/>
    <mergeCell ref="L418:L419"/>
    <mergeCell ref="M418:M419"/>
    <mergeCell ref="N418:N419"/>
    <mergeCell ref="N415:N416"/>
    <mergeCell ref="O415:O416"/>
    <mergeCell ref="P415:P416"/>
    <mergeCell ref="Q415:Q416"/>
    <mergeCell ref="P421:P422"/>
    <mergeCell ref="Q421:Q422"/>
    <mergeCell ref="A418:A420"/>
    <mergeCell ref="B418:B420"/>
    <mergeCell ref="C418:C420"/>
    <mergeCell ref="D418:D419"/>
    <mergeCell ref="E418:E419"/>
    <mergeCell ref="F418:F419"/>
    <mergeCell ref="G418:G419"/>
    <mergeCell ref="H418:H419"/>
    <mergeCell ref="J421:J422"/>
    <mergeCell ref="K421:K422"/>
    <mergeCell ref="L421:L422"/>
    <mergeCell ref="M421:M422"/>
    <mergeCell ref="N421:N422"/>
    <mergeCell ref="O421:O422"/>
    <mergeCell ref="O418:O419"/>
    <mergeCell ref="P418:P419"/>
    <mergeCell ref="Q418:Q419"/>
    <mergeCell ref="H415:H416"/>
    <mergeCell ref="I415:I416"/>
    <mergeCell ref="J415:J416"/>
    <mergeCell ref="A424:A427"/>
    <mergeCell ref="B424:B427"/>
    <mergeCell ref="C424:C427"/>
    <mergeCell ref="D425:D427"/>
    <mergeCell ref="A428:A429"/>
    <mergeCell ref="B428:B429"/>
    <mergeCell ref="C428:C429"/>
    <mergeCell ref="A430:A435"/>
    <mergeCell ref="B430:B435"/>
    <mergeCell ref="I430:I431"/>
    <mergeCell ref="A421:A423"/>
    <mergeCell ref="B421:B423"/>
    <mergeCell ref="C421:C423"/>
    <mergeCell ref="D421:D422"/>
    <mergeCell ref="E421:E422"/>
    <mergeCell ref="F421:F422"/>
    <mergeCell ref="G421:G422"/>
    <mergeCell ref="H421:H422"/>
    <mergeCell ref="I421:I422"/>
    <mergeCell ref="C430:C431"/>
    <mergeCell ref="D430:D431"/>
    <mergeCell ref="E430:E431"/>
    <mergeCell ref="F430:F431"/>
    <mergeCell ref="G430:G431"/>
    <mergeCell ref="H430:H431"/>
    <mergeCell ref="P430:P431"/>
    <mergeCell ref="Q430:Q431"/>
    <mergeCell ref="C432:C435"/>
    <mergeCell ref="D433:D435"/>
    <mergeCell ref="A436:A440"/>
    <mergeCell ref="B436:B440"/>
    <mergeCell ref="C436:C440"/>
    <mergeCell ref="D436:D437"/>
    <mergeCell ref="E436:E437"/>
    <mergeCell ref="D438:D440"/>
    <mergeCell ref="J430:J431"/>
    <mergeCell ref="K430:K431"/>
    <mergeCell ref="L430:L431"/>
    <mergeCell ref="M430:M431"/>
    <mergeCell ref="N430:N431"/>
    <mergeCell ref="O430:O431"/>
    <mergeCell ref="E439:E440"/>
    <mergeCell ref="E444:E445"/>
    <mergeCell ref="A446:A449"/>
    <mergeCell ref="B446:B449"/>
    <mergeCell ref="C446:C449"/>
    <mergeCell ref="D448:D449"/>
    <mergeCell ref="Q454:Q455"/>
    <mergeCell ref="D456:D457"/>
    <mergeCell ref="A459:A462"/>
    <mergeCell ref="B459:B462"/>
    <mergeCell ref="C459:C462"/>
    <mergeCell ref="D461:D462"/>
    <mergeCell ref="E454:E455"/>
    <mergeCell ref="K454:K455"/>
    <mergeCell ref="L454:L455"/>
    <mergeCell ref="M454:M455"/>
    <mergeCell ref="N454:N455"/>
    <mergeCell ref="O454:O455"/>
    <mergeCell ref="P454:P455"/>
    <mergeCell ref="A450:A453"/>
    <mergeCell ref="B450:B453"/>
    <mergeCell ref="C450:C453"/>
    <mergeCell ref="D452:D453"/>
    <mergeCell ref="A454:A458"/>
    <mergeCell ref="B454:B458"/>
    <mergeCell ref="C454:C458"/>
    <mergeCell ref="D454:D455"/>
    <mergeCell ref="A441:A445"/>
    <mergeCell ref="B441:B445"/>
    <mergeCell ref="C441:C445"/>
    <mergeCell ref="D443:D445"/>
    <mergeCell ref="D485:D488"/>
    <mergeCell ref="F454:F455"/>
    <mergeCell ref="G454:G455"/>
    <mergeCell ref="H454:H455"/>
    <mergeCell ref="I454:I455"/>
    <mergeCell ref="J454:J455"/>
    <mergeCell ref="A471:A474"/>
    <mergeCell ref="B471:B474"/>
    <mergeCell ref="C471:C474"/>
    <mergeCell ref="D473:D474"/>
    <mergeCell ref="A475:A488"/>
    <mergeCell ref="B475:B488"/>
    <mergeCell ref="C475:C488"/>
    <mergeCell ref="D475:D476"/>
    <mergeCell ref="D477:D481"/>
    <mergeCell ref="D482:D484"/>
    <mergeCell ref="A463:A466"/>
    <mergeCell ref="B463:B466"/>
    <mergeCell ref="C463:C466"/>
    <mergeCell ref="D465:D466"/>
    <mergeCell ref="A467:A470"/>
    <mergeCell ref="B467:B470"/>
    <mergeCell ref="C467:C470"/>
    <mergeCell ref="D469:D470"/>
    <mergeCell ref="A489:A503"/>
    <mergeCell ref="B489:B503"/>
    <mergeCell ref="C489:C503"/>
    <mergeCell ref="D489:D490"/>
    <mergeCell ref="E489:E490"/>
    <mergeCell ref="D491:D496"/>
    <mergeCell ref="D497:D499"/>
    <mergeCell ref="D500:D503"/>
    <mergeCell ref="L489:L490"/>
    <mergeCell ref="M489:M490"/>
    <mergeCell ref="N489:N490"/>
    <mergeCell ref="O489:O490"/>
    <mergeCell ref="P489:P490"/>
    <mergeCell ref="Q489:Q490"/>
    <mergeCell ref="F489:F490"/>
    <mergeCell ref="G489:G490"/>
    <mergeCell ref="H489:H490"/>
    <mergeCell ref="I489:I490"/>
    <mergeCell ref="J489:J490"/>
    <mergeCell ref="K489:K490"/>
    <mergeCell ref="M508:M509"/>
    <mergeCell ref="N508:N509"/>
    <mergeCell ref="O508:O509"/>
    <mergeCell ref="P508:P509"/>
    <mergeCell ref="Q508:Q509"/>
    <mergeCell ref="A504:A507"/>
    <mergeCell ref="B504:B507"/>
    <mergeCell ref="C504:C507"/>
    <mergeCell ref="D504:D505"/>
    <mergeCell ref="E504:E505"/>
    <mergeCell ref="G508:G509"/>
    <mergeCell ref="H508:H509"/>
    <mergeCell ref="I508:I509"/>
    <mergeCell ref="J508:J509"/>
    <mergeCell ref="K508:K509"/>
    <mergeCell ref="L508:L509"/>
    <mergeCell ref="L504:L505"/>
    <mergeCell ref="M504:M505"/>
    <mergeCell ref="N504:N505"/>
    <mergeCell ref="O504:O505"/>
    <mergeCell ref="P504:P505"/>
    <mergeCell ref="Q504:Q505"/>
    <mergeCell ref="F504:F505"/>
    <mergeCell ref="G504:G505"/>
    <mergeCell ref="H504:H505"/>
    <mergeCell ref="I504:I505"/>
    <mergeCell ref="J504:J505"/>
    <mergeCell ref="K504:K505"/>
    <mergeCell ref="D506:D507"/>
    <mergeCell ref="O514:O515"/>
    <mergeCell ref="P514:P515"/>
    <mergeCell ref="A513:A515"/>
    <mergeCell ref="B513:B515"/>
    <mergeCell ref="C513:C515"/>
    <mergeCell ref="D514:D515"/>
    <mergeCell ref="Q514:Q515"/>
    <mergeCell ref="A516:A519"/>
    <mergeCell ref="B516:B519"/>
    <mergeCell ref="C516:C519"/>
    <mergeCell ref="D517:D519"/>
    <mergeCell ref="N353:N356"/>
    <mergeCell ref="P353:P356"/>
    <mergeCell ref="A511:A512"/>
    <mergeCell ref="B511:B512"/>
    <mergeCell ref="C511:C512"/>
    <mergeCell ref="K514:K515"/>
    <mergeCell ref="L514:L515"/>
    <mergeCell ref="M514:M515"/>
    <mergeCell ref="N514:N515"/>
    <mergeCell ref="A508:A510"/>
    <mergeCell ref="B508:B510"/>
    <mergeCell ref="C508:C510"/>
    <mergeCell ref="D508:D509"/>
    <mergeCell ref="E508:E509"/>
    <mergeCell ref="F508:F509"/>
    <mergeCell ref="E514:E515"/>
    <mergeCell ref="F514:F515"/>
    <mergeCell ref="G514:G515"/>
    <mergeCell ref="H514:H515"/>
    <mergeCell ref="I514:I515"/>
    <mergeCell ref="J514:J515"/>
    <mergeCell ref="A313:A315"/>
    <mergeCell ref="B313:B315"/>
    <mergeCell ref="C313:C315"/>
    <mergeCell ref="D314:D315"/>
    <mergeCell ref="A316:A318"/>
    <mergeCell ref="B316:B318"/>
    <mergeCell ref="C316:C318"/>
    <mergeCell ref="D317:D318"/>
    <mergeCell ref="A303:A305"/>
    <mergeCell ref="B303:B305"/>
    <mergeCell ref="C303:C305"/>
    <mergeCell ref="D304:D305"/>
    <mergeCell ref="A308:A310"/>
    <mergeCell ref="B308:B310"/>
    <mergeCell ref="C308:C310"/>
    <mergeCell ref="D309:D310"/>
    <mergeCell ref="A319:A321"/>
    <mergeCell ref="B319:B321"/>
    <mergeCell ref="C319:C321"/>
    <mergeCell ref="D320:D321"/>
    <mergeCell ref="A281:A290"/>
    <mergeCell ref="B281:B290"/>
    <mergeCell ref="C281:C290"/>
    <mergeCell ref="D282:D290"/>
    <mergeCell ref="A272:A274"/>
    <mergeCell ref="B272:B274"/>
    <mergeCell ref="C272:C274"/>
    <mergeCell ref="D273:D274"/>
    <mergeCell ref="A275:A277"/>
    <mergeCell ref="B275:B277"/>
    <mergeCell ref="C275:C277"/>
    <mergeCell ref="D276:D277"/>
    <mergeCell ref="A297:A299"/>
    <mergeCell ref="B297:B299"/>
    <mergeCell ref="C297:C299"/>
    <mergeCell ref="D298:D299"/>
    <mergeCell ref="A300:A302"/>
    <mergeCell ref="B300:B302"/>
    <mergeCell ref="C300:C302"/>
    <mergeCell ref="D301:D302"/>
    <mergeCell ref="A291:A293"/>
    <mergeCell ref="B291:B293"/>
    <mergeCell ref="C291:C293"/>
    <mergeCell ref="D292:D293"/>
    <mergeCell ref="A294:A296"/>
    <mergeCell ref="B294:B296"/>
    <mergeCell ref="C294:C296"/>
    <mergeCell ref="D295:D296"/>
    <mergeCell ref="A266:A268"/>
    <mergeCell ref="B266:B268"/>
    <mergeCell ref="C266:C268"/>
    <mergeCell ref="D267:D268"/>
    <mergeCell ref="A269:A271"/>
    <mergeCell ref="B269:B271"/>
    <mergeCell ref="C269:C271"/>
    <mergeCell ref="D270:D271"/>
    <mergeCell ref="A260:A262"/>
    <mergeCell ref="B260:B262"/>
    <mergeCell ref="C260:C262"/>
    <mergeCell ref="D261:D262"/>
    <mergeCell ref="A263:A265"/>
    <mergeCell ref="B263:B265"/>
    <mergeCell ref="C263:C265"/>
    <mergeCell ref="D264:D265"/>
    <mergeCell ref="A278:A280"/>
    <mergeCell ref="B278:B280"/>
    <mergeCell ref="C278:C280"/>
    <mergeCell ref="D279:D280"/>
    <mergeCell ref="A245:A247"/>
    <mergeCell ref="B245:B247"/>
    <mergeCell ref="C245:C247"/>
    <mergeCell ref="D246:D247"/>
    <mergeCell ref="A236:A238"/>
    <mergeCell ref="B236:B238"/>
    <mergeCell ref="C236:C238"/>
    <mergeCell ref="D237:D238"/>
    <mergeCell ref="A239:A241"/>
    <mergeCell ref="B239:B241"/>
    <mergeCell ref="C239:C241"/>
    <mergeCell ref="D240:D241"/>
    <mergeCell ref="A254:A256"/>
    <mergeCell ref="B254:B256"/>
    <mergeCell ref="C254:C256"/>
    <mergeCell ref="D255:D256"/>
    <mergeCell ref="A257:A259"/>
    <mergeCell ref="B257:B259"/>
    <mergeCell ref="C257:C259"/>
    <mergeCell ref="D258:D259"/>
    <mergeCell ref="A248:A250"/>
    <mergeCell ref="B248:B250"/>
    <mergeCell ref="C248:C250"/>
    <mergeCell ref="D249:D250"/>
    <mergeCell ref="A251:A253"/>
    <mergeCell ref="B251:B253"/>
    <mergeCell ref="C251:C253"/>
    <mergeCell ref="D252:D253"/>
    <mergeCell ref="A230:A232"/>
    <mergeCell ref="B230:B232"/>
    <mergeCell ref="C230:C232"/>
    <mergeCell ref="D231:D232"/>
    <mergeCell ref="A233:A235"/>
    <mergeCell ref="B233:B235"/>
    <mergeCell ref="C233:C235"/>
    <mergeCell ref="D234:D235"/>
    <mergeCell ref="A224:A226"/>
    <mergeCell ref="B224:B226"/>
    <mergeCell ref="C224:C226"/>
    <mergeCell ref="D225:D226"/>
    <mergeCell ref="A227:A229"/>
    <mergeCell ref="B227:B229"/>
    <mergeCell ref="C227:C229"/>
    <mergeCell ref="D228:D229"/>
    <mergeCell ref="A242:A244"/>
    <mergeCell ref="B242:B244"/>
    <mergeCell ref="C242:C244"/>
    <mergeCell ref="D243:D244"/>
    <mergeCell ref="A209:A211"/>
    <mergeCell ref="B209:B211"/>
    <mergeCell ref="C209:C211"/>
    <mergeCell ref="D210:D211"/>
    <mergeCell ref="A200:A202"/>
    <mergeCell ref="B200:B202"/>
    <mergeCell ref="C200:C202"/>
    <mergeCell ref="D201:D202"/>
    <mergeCell ref="A203:A205"/>
    <mergeCell ref="B203:B205"/>
    <mergeCell ref="C203:C205"/>
    <mergeCell ref="D204:D205"/>
    <mergeCell ref="A218:A220"/>
    <mergeCell ref="B218:B220"/>
    <mergeCell ref="C218:C220"/>
    <mergeCell ref="D219:D220"/>
    <mergeCell ref="A221:A223"/>
    <mergeCell ref="B221:B223"/>
    <mergeCell ref="C221:C223"/>
    <mergeCell ref="D222:D223"/>
    <mergeCell ref="A212:A214"/>
    <mergeCell ref="B212:B214"/>
    <mergeCell ref="C212:C214"/>
    <mergeCell ref="D213:D214"/>
    <mergeCell ref="A215:A217"/>
    <mergeCell ref="B215:B217"/>
    <mergeCell ref="C215:C217"/>
    <mergeCell ref="D216:D217"/>
    <mergeCell ref="A194:A196"/>
    <mergeCell ref="B194:B196"/>
    <mergeCell ref="C194:C196"/>
    <mergeCell ref="D195:D196"/>
    <mergeCell ref="A197:A199"/>
    <mergeCell ref="B197:B199"/>
    <mergeCell ref="C197:C199"/>
    <mergeCell ref="D198:D199"/>
    <mergeCell ref="A188:A190"/>
    <mergeCell ref="B188:B190"/>
    <mergeCell ref="C188:C190"/>
    <mergeCell ref="D189:D190"/>
    <mergeCell ref="A191:A193"/>
    <mergeCell ref="B191:B193"/>
    <mergeCell ref="C191:C193"/>
    <mergeCell ref="D192:D193"/>
    <mergeCell ref="A206:A208"/>
    <mergeCell ref="B206:B208"/>
    <mergeCell ref="C206:C208"/>
    <mergeCell ref="D207:D208"/>
    <mergeCell ref="A166:A169"/>
    <mergeCell ref="B166:B169"/>
    <mergeCell ref="C166:C169"/>
    <mergeCell ref="A170:A173"/>
    <mergeCell ref="B170:B173"/>
    <mergeCell ref="C170:C173"/>
    <mergeCell ref="A158:A161"/>
    <mergeCell ref="B158:B161"/>
    <mergeCell ref="C158:C161"/>
    <mergeCell ref="A162:A165"/>
    <mergeCell ref="B162:B165"/>
    <mergeCell ref="C162:C165"/>
    <mergeCell ref="A182:A184"/>
    <mergeCell ref="B182:B184"/>
    <mergeCell ref="C182:C184"/>
    <mergeCell ref="D183:D184"/>
    <mergeCell ref="A185:A187"/>
    <mergeCell ref="B185:B187"/>
    <mergeCell ref="C185:C187"/>
    <mergeCell ref="D186:D187"/>
    <mergeCell ref="A174:A179"/>
    <mergeCell ref="B174:B179"/>
    <mergeCell ref="C174:C179"/>
    <mergeCell ref="A180:A181"/>
    <mergeCell ref="B180:B181"/>
    <mergeCell ref="C180:C181"/>
    <mergeCell ref="A128:A131"/>
    <mergeCell ref="B128:B131"/>
    <mergeCell ref="C128:C131"/>
    <mergeCell ref="A126:A127"/>
    <mergeCell ref="B126:B127"/>
    <mergeCell ref="C126:C127"/>
    <mergeCell ref="A120:A121"/>
    <mergeCell ref="B120:B121"/>
    <mergeCell ref="C120:C125"/>
    <mergeCell ref="A147:A152"/>
    <mergeCell ref="B147:B152"/>
    <mergeCell ref="C147:C152"/>
    <mergeCell ref="D150:D152"/>
    <mergeCell ref="A153:A157"/>
    <mergeCell ref="B153:B157"/>
    <mergeCell ref="C153:C157"/>
    <mergeCell ref="A132:A139"/>
    <mergeCell ref="B132:B139"/>
    <mergeCell ref="C132:C139"/>
    <mergeCell ref="D135:D137"/>
    <mergeCell ref="A140:A146"/>
    <mergeCell ref="B140:B146"/>
    <mergeCell ref="C140:C146"/>
    <mergeCell ref="D143:D146"/>
    <mergeCell ref="B94:B97"/>
    <mergeCell ref="A78:A79"/>
    <mergeCell ref="B78:B79"/>
    <mergeCell ref="C78:C97"/>
    <mergeCell ref="A98:A99"/>
    <mergeCell ref="B98:B99"/>
    <mergeCell ref="C98:C119"/>
    <mergeCell ref="D98:D119"/>
    <mergeCell ref="A100:A105"/>
    <mergeCell ref="B100:B105"/>
    <mergeCell ref="A106:A107"/>
    <mergeCell ref="B106:B107"/>
    <mergeCell ref="A108:A109"/>
    <mergeCell ref="B108:B109"/>
    <mergeCell ref="D120:D125"/>
    <mergeCell ref="A122:A125"/>
    <mergeCell ref="B122:B125"/>
    <mergeCell ref="A110:A112"/>
    <mergeCell ref="B110:B112"/>
    <mergeCell ref="A113:A116"/>
    <mergeCell ref="B113:B116"/>
    <mergeCell ref="A117:A119"/>
    <mergeCell ref="B117:B119"/>
    <mergeCell ref="C64:C73"/>
    <mergeCell ref="D64:D73"/>
    <mergeCell ref="A66:A67"/>
    <mergeCell ref="B66:B67"/>
    <mergeCell ref="A68:A69"/>
    <mergeCell ref="B68:B69"/>
    <mergeCell ref="A70:A73"/>
    <mergeCell ref="B70:B73"/>
    <mergeCell ref="A59:A60"/>
    <mergeCell ref="B59:B60"/>
    <mergeCell ref="A61:A63"/>
    <mergeCell ref="B61:B63"/>
    <mergeCell ref="A64:A65"/>
    <mergeCell ref="B64:B65"/>
    <mergeCell ref="D78:D97"/>
    <mergeCell ref="A80:A83"/>
    <mergeCell ref="B80:B83"/>
    <mergeCell ref="A84:A85"/>
    <mergeCell ref="B84:B85"/>
    <mergeCell ref="A86:A87"/>
    <mergeCell ref="B86:B87"/>
    <mergeCell ref="A74:A75"/>
    <mergeCell ref="B74:B75"/>
    <mergeCell ref="C74:C77"/>
    <mergeCell ref="D74:D77"/>
    <mergeCell ref="A76:A77"/>
    <mergeCell ref="B76:B77"/>
    <mergeCell ref="A88:A89"/>
    <mergeCell ref="B88:B89"/>
    <mergeCell ref="A90:A93"/>
    <mergeCell ref="B90:B93"/>
    <mergeCell ref="A94:A97"/>
    <mergeCell ref="D30:D47"/>
    <mergeCell ref="A48:A49"/>
    <mergeCell ref="B48:B49"/>
    <mergeCell ref="C48:C63"/>
    <mergeCell ref="D48:D63"/>
    <mergeCell ref="A50:A51"/>
    <mergeCell ref="B50:B51"/>
    <mergeCell ref="D10:D15"/>
    <mergeCell ref="A13:A15"/>
    <mergeCell ref="B13:B15"/>
    <mergeCell ref="A16:A28"/>
    <mergeCell ref="B16:B28"/>
    <mergeCell ref="C17:C28"/>
    <mergeCell ref="D17:D28"/>
    <mergeCell ref="A52:A54"/>
    <mergeCell ref="B52:B54"/>
    <mergeCell ref="A55:A56"/>
    <mergeCell ref="B55:B56"/>
    <mergeCell ref="A57:A58"/>
    <mergeCell ref="B57:B58"/>
    <mergeCell ref="A29:A47"/>
    <mergeCell ref="B29:B47"/>
    <mergeCell ref="C30:C47"/>
    <mergeCell ref="O6:Q6"/>
    <mergeCell ref="A1:P1"/>
    <mergeCell ref="A2:P2"/>
    <mergeCell ref="A3:P3"/>
    <mergeCell ref="A4:A7"/>
    <mergeCell ref="B4:B7"/>
    <mergeCell ref="C4:C7"/>
    <mergeCell ref="D4:D7"/>
    <mergeCell ref="E4:E7"/>
    <mergeCell ref="F4:M4"/>
    <mergeCell ref="N4:Q5"/>
    <mergeCell ref="A9:E9"/>
    <mergeCell ref="A10:A12"/>
    <mergeCell ref="B10:B12"/>
    <mergeCell ref="C10:C15"/>
    <mergeCell ref="F5:I5"/>
    <mergeCell ref="J5:M5"/>
    <mergeCell ref="G6:I6"/>
    <mergeCell ref="K6:M6"/>
    <mergeCell ref="N6:N7"/>
    <mergeCell ref="A638:A640"/>
    <mergeCell ref="B638:B640"/>
    <mergeCell ref="C638:C640"/>
    <mergeCell ref="D639:D640"/>
    <mergeCell ref="A641:A643"/>
    <mergeCell ref="B641:B643"/>
    <mergeCell ref="C641:C643"/>
    <mergeCell ref="D642:D643"/>
    <mergeCell ref="A644:A646"/>
    <mergeCell ref="B644:B646"/>
    <mergeCell ref="C644:C646"/>
    <mergeCell ref="D645:D646"/>
    <mergeCell ref="A627:A628"/>
    <mergeCell ref="B627:B628"/>
    <mergeCell ref="C627:C628"/>
    <mergeCell ref="A629:A634"/>
    <mergeCell ref="B629:B634"/>
    <mergeCell ref="C629:C634"/>
    <mergeCell ref="D630:D634"/>
    <mergeCell ref="A635:A637"/>
    <mergeCell ref="B635:B637"/>
    <mergeCell ref="C635:C637"/>
    <mergeCell ref="D636:D637"/>
    <mergeCell ref="A656:A658"/>
    <mergeCell ref="B656:B658"/>
    <mergeCell ref="C656:C658"/>
    <mergeCell ref="D657:D658"/>
    <mergeCell ref="A659:A661"/>
    <mergeCell ref="B659:B661"/>
    <mergeCell ref="C659:C661"/>
    <mergeCell ref="D660:D661"/>
    <mergeCell ref="A662:A664"/>
    <mergeCell ref="B662:B664"/>
    <mergeCell ref="C662:C664"/>
    <mergeCell ref="D663:D664"/>
    <mergeCell ref="A647:A649"/>
    <mergeCell ref="B647:B649"/>
    <mergeCell ref="C647:C649"/>
    <mergeCell ref="D648:D649"/>
    <mergeCell ref="A650:A652"/>
    <mergeCell ref="B650:B652"/>
    <mergeCell ref="C650:C652"/>
    <mergeCell ref="D651:D652"/>
    <mergeCell ref="A653:A655"/>
    <mergeCell ref="B653:B655"/>
    <mergeCell ref="C653:C655"/>
    <mergeCell ref="D654:D655"/>
    <mergeCell ref="A674:A676"/>
    <mergeCell ref="B674:B676"/>
    <mergeCell ref="C674:C676"/>
    <mergeCell ref="D675:D676"/>
    <mergeCell ref="A677:A679"/>
    <mergeCell ref="B677:B679"/>
    <mergeCell ref="C677:C679"/>
    <mergeCell ref="D678:D679"/>
    <mergeCell ref="A680:A682"/>
    <mergeCell ref="B680:B682"/>
    <mergeCell ref="C680:C682"/>
    <mergeCell ref="D681:D682"/>
    <mergeCell ref="A665:A667"/>
    <mergeCell ref="B665:B667"/>
    <mergeCell ref="C665:C667"/>
    <mergeCell ref="D666:D667"/>
    <mergeCell ref="A668:A670"/>
    <mergeCell ref="B668:B670"/>
    <mergeCell ref="C668:C670"/>
    <mergeCell ref="D669:D670"/>
    <mergeCell ref="A671:A673"/>
    <mergeCell ref="B671:B673"/>
    <mergeCell ref="C671:C673"/>
    <mergeCell ref="D672:D673"/>
    <mergeCell ref="A692:A694"/>
    <mergeCell ref="B692:B694"/>
    <mergeCell ref="C692:C694"/>
    <mergeCell ref="D693:D694"/>
    <mergeCell ref="A695:A697"/>
    <mergeCell ref="B695:B697"/>
    <mergeCell ref="C695:C697"/>
    <mergeCell ref="D696:D697"/>
    <mergeCell ref="A698:A700"/>
    <mergeCell ref="B698:B700"/>
    <mergeCell ref="C698:C700"/>
    <mergeCell ref="D699:D700"/>
    <mergeCell ref="A683:A685"/>
    <mergeCell ref="B683:B685"/>
    <mergeCell ref="C683:C685"/>
    <mergeCell ref="D684:D685"/>
    <mergeCell ref="A686:A688"/>
    <mergeCell ref="B686:B688"/>
    <mergeCell ref="C686:C688"/>
    <mergeCell ref="D687:D688"/>
    <mergeCell ref="A689:A691"/>
    <mergeCell ref="B689:B691"/>
    <mergeCell ref="C689:C691"/>
    <mergeCell ref="D690:D691"/>
    <mergeCell ref="A710:A715"/>
    <mergeCell ref="B710:B715"/>
    <mergeCell ref="C710:C715"/>
    <mergeCell ref="D711:D715"/>
    <mergeCell ref="A716:A718"/>
    <mergeCell ref="B716:B718"/>
    <mergeCell ref="C716:C718"/>
    <mergeCell ref="D717:D718"/>
    <mergeCell ref="A719:A724"/>
    <mergeCell ref="B719:B724"/>
    <mergeCell ref="C719:C724"/>
    <mergeCell ref="D720:D724"/>
    <mergeCell ref="A701:A703"/>
    <mergeCell ref="B701:B703"/>
    <mergeCell ref="C701:C703"/>
    <mergeCell ref="D702:D703"/>
    <mergeCell ref="A704:A706"/>
    <mergeCell ref="B704:B706"/>
    <mergeCell ref="C704:C706"/>
    <mergeCell ref="D705:D706"/>
    <mergeCell ref="A707:A709"/>
    <mergeCell ref="B707:B709"/>
    <mergeCell ref="C707:C709"/>
    <mergeCell ref="D708:D709"/>
    <mergeCell ref="A734:A736"/>
    <mergeCell ref="B734:B736"/>
    <mergeCell ref="C734:C736"/>
    <mergeCell ref="D735:D736"/>
    <mergeCell ref="A737:A739"/>
    <mergeCell ref="B737:B739"/>
    <mergeCell ref="C737:C739"/>
    <mergeCell ref="D738:D739"/>
    <mergeCell ref="A740:A742"/>
    <mergeCell ref="B740:B742"/>
    <mergeCell ref="C740:C742"/>
    <mergeCell ref="D741:D742"/>
    <mergeCell ref="A725:A727"/>
    <mergeCell ref="B725:B727"/>
    <mergeCell ref="C725:C727"/>
    <mergeCell ref="D726:D727"/>
    <mergeCell ref="A728:A730"/>
    <mergeCell ref="B728:B730"/>
    <mergeCell ref="C728:C730"/>
    <mergeCell ref="D729:D730"/>
    <mergeCell ref="A731:A733"/>
    <mergeCell ref="B731:B733"/>
    <mergeCell ref="C731:C733"/>
    <mergeCell ref="D732:D733"/>
    <mergeCell ref="A752:A754"/>
    <mergeCell ref="B752:B754"/>
    <mergeCell ref="C752:C754"/>
    <mergeCell ref="D753:D754"/>
    <mergeCell ref="A755:A757"/>
    <mergeCell ref="B755:B757"/>
    <mergeCell ref="C755:C757"/>
    <mergeCell ref="D756:D757"/>
    <mergeCell ref="A758:A760"/>
    <mergeCell ref="B758:B760"/>
    <mergeCell ref="C758:C760"/>
    <mergeCell ref="D759:D760"/>
    <mergeCell ref="A743:A745"/>
    <mergeCell ref="B743:B745"/>
    <mergeCell ref="C743:C745"/>
    <mergeCell ref="D744:D745"/>
    <mergeCell ref="A746:A748"/>
    <mergeCell ref="B746:B748"/>
    <mergeCell ref="C746:C748"/>
    <mergeCell ref="D747:D748"/>
    <mergeCell ref="A749:A751"/>
    <mergeCell ref="B749:B751"/>
    <mergeCell ref="C749:C751"/>
    <mergeCell ref="D750:D751"/>
    <mergeCell ref="A770:A772"/>
    <mergeCell ref="B770:B772"/>
    <mergeCell ref="C770:C772"/>
    <mergeCell ref="D771:D772"/>
    <mergeCell ref="A773:A775"/>
    <mergeCell ref="B773:B775"/>
    <mergeCell ref="C773:C775"/>
    <mergeCell ref="D774:D775"/>
    <mergeCell ref="A776:A778"/>
    <mergeCell ref="B776:B778"/>
    <mergeCell ref="C776:C778"/>
    <mergeCell ref="D777:D778"/>
    <mergeCell ref="A761:A763"/>
    <mergeCell ref="B761:B763"/>
    <mergeCell ref="C761:C763"/>
    <mergeCell ref="D762:D763"/>
    <mergeCell ref="A764:A766"/>
    <mergeCell ref="B764:B766"/>
    <mergeCell ref="C764:C766"/>
    <mergeCell ref="D765:D766"/>
    <mergeCell ref="A767:A769"/>
    <mergeCell ref="B767:B769"/>
    <mergeCell ref="C767:C769"/>
    <mergeCell ref="D768:D769"/>
    <mergeCell ref="A797:A799"/>
    <mergeCell ref="B797:B799"/>
    <mergeCell ref="C797:C799"/>
    <mergeCell ref="D798:D799"/>
    <mergeCell ref="A800:A802"/>
    <mergeCell ref="B800:B802"/>
    <mergeCell ref="C800:C802"/>
    <mergeCell ref="D801:D802"/>
    <mergeCell ref="A803:A806"/>
    <mergeCell ref="B803:B806"/>
    <mergeCell ref="C803:C806"/>
    <mergeCell ref="D804:D806"/>
    <mergeCell ref="A779:A781"/>
    <mergeCell ref="B779:B781"/>
    <mergeCell ref="C779:C781"/>
    <mergeCell ref="D780:D781"/>
    <mergeCell ref="A782:A784"/>
    <mergeCell ref="B782:B784"/>
    <mergeCell ref="C782:C784"/>
    <mergeCell ref="D783:D784"/>
    <mergeCell ref="A785:A796"/>
    <mergeCell ref="B785:B796"/>
    <mergeCell ref="C785:C796"/>
    <mergeCell ref="D786:D796"/>
    <mergeCell ref="A817:A819"/>
    <mergeCell ref="B817:B819"/>
    <mergeCell ref="C817:C819"/>
    <mergeCell ref="D818:D819"/>
    <mergeCell ref="A820:A822"/>
    <mergeCell ref="B820:B822"/>
    <mergeCell ref="C820:C822"/>
    <mergeCell ref="D821:D822"/>
    <mergeCell ref="A823:A825"/>
    <mergeCell ref="B823:B825"/>
    <mergeCell ref="C823:C825"/>
    <mergeCell ref="D824:D825"/>
    <mergeCell ref="A807:A809"/>
    <mergeCell ref="B807:B809"/>
    <mergeCell ref="C807:C809"/>
    <mergeCell ref="D808:D809"/>
    <mergeCell ref="A810:A813"/>
    <mergeCell ref="B810:B813"/>
    <mergeCell ref="C810:C813"/>
    <mergeCell ref="D811:D813"/>
    <mergeCell ref="A814:A816"/>
    <mergeCell ref="B814:B816"/>
    <mergeCell ref="C814:C816"/>
    <mergeCell ref="D815:D816"/>
    <mergeCell ref="A835:A837"/>
    <mergeCell ref="B835:B837"/>
    <mergeCell ref="C835:C837"/>
    <mergeCell ref="D836:D837"/>
    <mergeCell ref="A838:A845"/>
    <mergeCell ref="B838:B845"/>
    <mergeCell ref="C838:C845"/>
    <mergeCell ref="D839:D845"/>
    <mergeCell ref="A846:A856"/>
    <mergeCell ref="B846:B856"/>
    <mergeCell ref="C846:C856"/>
    <mergeCell ref="D847:D856"/>
    <mergeCell ref="A826:A828"/>
    <mergeCell ref="B826:B828"/>
    <mergeCell ref="C826:C828"/>
    <mergeCell ref="D827:D828"/>
    <mergeCell ref="A829:A831"/>
    <mergeCell ref="B829:B831"/>
    <mergeCell ref="C829:C831"/>
    <mergeCell ref="D830:D831"/>
    <mergeCell ref="A832:A834"/>
    <mergeCell ref="B832:B834"/>
    <mergeCell ref="C832:C834"/>
    <mergeCell ref="D833:D834"/>
    <mergeCell ref="A868:A872"/>
    <mergeCell ref="B868:B872"/>
    <mergeCell ref="C868:C872"/>
    <mergeCell ref="D869:D872"/>
    <mergeCell ref="A873:A875"/>
    <mergeCell ref="B873:B875"/>
    <mergeCell ref="C873:C875"/>
    <mergeCell ref="D874:D875"/>
    <mergeCell ref="A876:A878"/>
    <mergeCell ref="B876:B878"/>
    <mergeCell ref="C876:C878"/>
    <mergeCell ref="D877:D878"/>
    <mergeCell ref="A857:A859"/>
    <mergeCell ref="B857:B859"/>
    <mergeCell ref="C857:C859"/>
    <mergeCell ref="D858:D859"/>
    <mergeCell ref="A860:A862"/>
    <mergeCell ref="B860:B862"/>
    <mergeCell ref="C860:C862"/>
    <mergeCell ref="D861:D862"/>
    <mergeCell ref="A863:A867"/>
    <mergeCell ref="B863:B867"/>
    <mergeCell ref="C863:C867"/>
    <mergeCell ref="D864:D867"/>
    <mergeCell ref="A890:A892"/>
    <mergeCell ref="B890:B892"/>
    <mergeCell ref="C890:C892"/>
    <mergeCell ref="D891:D892"/>
    <mergeCell ref="A893:A895"/>
    <mergeCell ref="B893:B895"/>
    <mergeCell ref="C893:C895"/>
    <mergeCell ref="A896:A899"/>
    <mergeCell ref="B896:B899"/>
    <mergeCell ref="C896:C899"/>
    <mergeCell ref="D897:D899"/>
    <mergeCell ref="A879:A883"/>
    <mergeCell ref="B879:B883"/>
    <mergeCell ref="C879:C883"/>
    <mergeCell ref="D880:D883"/>
    <mergeCell ref="A884:A886"/>
    <mergeCell ref="B884:B886"/>
    <mergeCell ref="C884:C886"/>
    <mergeCell ref="D885:D886"/>
    <mergeCell ref="A887:A889"/>
    <mergeCell ref="B887:B889"/>
    <mergeCell ref="C887:C889"/>
    <mergeCell ref="D888:D889"/>
    <mergeCell ref="H930:H931"/>
    <mergeCell ref="I930:I931"/>
    <mergeCell ref="A913:A917"/>
    <mergeCell ref="B913:B917"/>
    <mergeCell ref="C914:C916"/>
    <mergeCell ref="D914:D916"/>
    <mergeCell ref="A918:A922"/>
    <mergeCell ref="B918:B922"/>
    <mergeCell ref="C918:C922"/>
    <mergeCell ref="D919:D921"/>
    <mergeCell ref="A923:A926"/>
    <mergeCell ref="B923:B926"/>
    <mergeCell ref="C923:C926"/>
    <mergeCell ref="D924:D926"/>
    <mergeCell ref="A900:A904"/>
    <mergeCell ref="B900:B904"/>
    <mergeCell ref="C901:C904"/>
    <mergeCell ref="D901:D903"/>
    <mergeCell ref="A905:A908"/>
    <mergeCell ref="B905:B908"/>
    <mergeCell ref="C905:C908"/>
    <mergeCell ref="D906:D908"/>
    <mergeCell ref="A909:A912"/>
    <mergeCell ref="B909:B912"/>
    <mergeCell ref="C909:C912"/>
    <mergeCell ref="D910:D912"/>
    <mergeCell ref="Q934:Q935"/>
    <mergeCell ref="P934:P935"/>
    <mergeCell ref="Q930:Q931"/>
    <mergeCell ref="P930:P931"/>
    <mergeCell ref="J930:J931"/>
    <mergeCell ref="K930:K931"/>
    <mergeCell ref="L930:L931"/>
    <mergeCell ref="M930:M931"/>
    <mergeCell ref="N930:N931"/>
    <mergeCell ref="O930:O931"/>
    <mergeCell ref="A932:A936"/>
    <mergeCell ref="B932:B936"/>
    <mergeCell ref="C933:C936"/>
    <mergeCell ref="D933:D936"/>
    <mergeCell ref="E934:E935"/>
    <mergeCell ref="F934:F935"/>
    <mergeCell ref="G934:G935"/>
    <mergeCell ref="H934:H935"/>
    <mergeCell ref="I934:I935"/>
    <mergeCell ref="J934:J935"/>
    <mergeCell ref="K934:K935"/>
    <mergeCell ref="L934:L935"/>
    <mergeCell ref="M934:M935"/>
    <mergeCell ref="N934:N935"/>
    <mergeCell ref="O934:O935"/>
    <mergeCell ref="A927:A931"/>
    <mergeCell ref="B927:B931"/>
    <mergeCell ref="C927:C931"/>
    <mergeCell ref="D928:D931"/>
    <mergeCell ref="E930:E931"/>
    <mergeCell ref="F930:F931"/>
    <mergeCell ref="G930:G931"/>
  </mergeCells>
  <hyperlinks>
    <hyperlink ref="N4" location="P7070" display="P7070"/>
  </hyperlinks>
  <pageMargins left="0.25" right="0.25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2022-10-27T07:27:27Z</cp:lastPrinted>
  <dcterms:created xsi:type="dcterms:W3CDTF">2022-10-26T06:13:33Z</dcterms:created>
  <dcterms:modified xsi:type="dcterms:W3CDTF">2022-10-27T07:38:02Z</dcterms:modified>
</cp:coreProperties>
</file>