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dnikova\Desktop\отчёт  муниципаль. програм. за 2016 год\сводный отчет по мун. прог. 2016\"/>
    </mc:Choice>
  </mc:AlternateContent>
  <bookViews>
    <workbookView xWindow="0" yWindow="0" windowWidth="28770" windowHeight="12000"/>
  </bookViews>
  <sheets>
    <sheet name="Свод" sheetId="1" r:id="rId1"/>
    <sheet name="Реестр" sheetId="2" r:id="rId2"/>
    <sheet name="Реестр поселений" sheetId="3" r:id="rId3"/>
  </sheets>
  <definedNames>
    <definedName name="_GoBack" localSheetId="0">Свод!$C$39</definedName>
  </definedNames>
  <calcPr calcId="162913"/>
</workbook>
</file>

<file path=xl/calcChain.xml><?xml version="1.0" encoding="utf-8"?>
<calcChain xmlns="http://schemas.openxmlformats.org/spreadsheetml/2006/main">
  <c r="O275" i="1" l="1"/>
  <c r="O229" i="1"/>
  <c r="O193" i="1"/>
  <c r="O133" i="1"/>
  <c r="O118" i="1"/>
  <c r="S218" i="1" l="1"/>
  <c r="S226" i="1"/>
  <c r="S214" i="1"/>
  <c r="F229" i="1"/>
  <c r="G229" i="1"/>
  <c r="H229" i="1"/>
  <c r="I229" i="1"/>
  <c r="J229" i="1"/>
  <c r="K229" i="1"/>
  <c r="L229" i="1"/>
  <c r="M229" i="1"/>
  <c r="E234" i="1"/>
  <c r="D234" i="1"/>
  <c r="E235" i="1"/>
  <c r="O235" i="1" s="1"/>
  <c r="D235" i="1"/>
  <c r="E233" i="1"/>
  <c r="D233" i="1"/>
  <c r="E231" i="1"/>
  <c r="E229" i="1" s="1"/>
  <c r="D231" i="1"/>
  <c r="D229" i="1" s="1"/>
  <c r="E222" i="1"/>
  <c r="F222" i="1"/>
  <c r="G222" i="1"/>
  <c r="H222" i="1"/>
  <c r="I222" i="1"/>
  <c r="J222" i="1"/>
  <c r="K222" i="1"/>
  <c r="L222" i="1"/>
  <c r="M222" i="1"/>
  <c r="N222" i="1"/>
  <c r="O222" i="1"/>
  <c r="D222" i="1"/>
  <c r="E212" i="1"/>
  <c r="F212" i="1"/>
  <c r="G212" i="1"/>
  <c r="H212" i="1"/>
  <c r="I212" i="1"/>
  <c r="J212" i="1"/>
  <c r="K212" i="1"/>
  <c r="L212" i="1"/>
  <c r="M212" i="1"/>
  <c r="N212" i="1"/>
  <c r="O212" i="1"/>
  <c r="D212" i="1"/>
  <c r="F207" i="1"/>
  <c r="G207" i="1"/>
  <c r="H207" i="1"/>
  <c r="I207" i="1"/>
  <c r="J207" i="1"/>
  <c r="K207" i="1"/>
  <c r="L207" i="1"/>
  <c r="M207" i="1"/>
  <c r="E211" i="1"/>
  <c r="E207" i="1" s="1"/>
  <c r="D211" i="1"/>
  <c r="S206" i="1"/>
  <c r="S205" i="1"/>
  <c r="F196" i="1"/>
  <c r="F193" i="1" s="1"/>
  <c r="G196" i="1"/>
  <c r="H196" i="1"/>
  <c r="I196" i="1"/>
  <c r="J196" i="1"/>
  <c r="J193" i="1" s="1"/>
  <c r="K196" i="1"/>
  <c r="L196" i="1"/>
  <c r="L193" i="1" s="1"/>
  <c r="M196" i="1"/>
  <c r="E204" i="1"/>
  <c r="E205" i="1"/>
  <c r="E206" i="1"/>
  <c r="D205" i="1"/>
  <c r="D206" i="1"/>
  <c r="D204" i="1"/>
  <c r="E203" i="1"/>
  <c r="D203" i="1"/>
  <c r="E202" i="1"/>
  <c r="D202" i="1"/>
  <c r="E201" i="1"/>
  <c r="D201" i="1"/>
  <c r="E200" i="1"/>
  <c r="D200" i="1"/>
  <c r="E198" i="1"/>
  <c r="D198" i="1"/>
  <c r="M193" i="1" l="1"/>
  <c r="K193" i="1"/>
  <c r="G193" i="1"/>
  <c r="O211" i="1"/>
  <c r="O233" i="1"/>
  <c r="I193" i="1"/>
  <c r="H193" i="1"/>
  <c r="O231" i="1"/>
  <c r="O205" i="1"/>
  <c r="D207" i="1"/>
  <c r="E196" i="1"/>
  <c r="E193" i="1" s="1"/>
  <c r="O200" i="1"/>
  <c r="O201" i="1"/>
  <c r="O202" i="1"/>
  <c r="O203" i="1"/>
  <c r="D196" i="1"/>
  <c r="O198" i="1"/>
  <c r="O196" i="1" l="1"/>
  <c r="O207" i="1"/>
  <c r="D193" i="1"/>
  <c r="S52" i="1" l="1"/>
  <c r="S46" i="1"/>
  <c r="K71" i="1" l="1"/>
  <c r="F133" i="1" l="1"/>
  <c r="G133" i="1"/>
  <c r="H133" i="1"/>
  <c r="I133" i="1"/>
  <c r="J133" i="1"/>
  <c r="K133" i="1"/>
  <c r="L133" i="1"/>
  <c r="M133" i="1"/>
  <c r="F118" i="1"/>
  <c r="G118" i="1"/>
  <c r="H118" i="1"/>
  <c r="I118" i="1"/>
  <c r="J118" i="1"/>
  <c r="K118" i="1"/>
  <c r="L118" i="1"/>
  <c r="M118" i="1"/>
  <c r="F110" i="1"/>
  <c r="G110" i="1"/>
  <c r="H110" i="1"/>
  <c r="I110" i="1"/>
  <c r="J110" i="1"/>
  <c r="K110" i="1"/>
  <c r="L110" i="1"/>
  <c r="M110" i="1"/>
  <c r="F85" i="1"/>
  <c r="G85" i="1"/>
  <c r="H85" i="1"/>
  <c r="I85" i="1"/>
  <c r="J85" i="1"/>
  <c r="K85" i="1"/>
  <c r="L85" i="1"/>
  <c r="M85" i="1"/>
  <c r="F71" i="1"/>
  <c r="G71" i="1"/>
  <c r="H71" i="1"/>
  <c r="I71" i="1"/>
  <c r="J71" i="1"/>
  <c r="L71" i="1"/>
  <c r="M71" i="1"/>
  <c r="F144" i="1"/>
  <c r="G144" i="1"/>
  <c r="H144" i="1"/>
  <c r="I144" i="1"/>
  <c r="J144" i="1"/>
  <c r="K144" i="1"/>
  <c r="L144" i="1"/>
  <c r="M144" i="1"/>
  <c r="E149" i="1"/>
  <c r="D149" i="1"/>
  <c r="E146" i="1"/>
  <c r="E144" i="1" s="1"/>
  <c r="D146" i="1"/>
  <c r="E140" i="1"/>
  <c r="E141" i="1"/>
  <c r="E142" i="1"/>
  <c r="E143" i="1"/>
  <c r="D140" i="1"/>
  <c r="O140" i="1" s="1"/>
  <c r="D141" i="1"/>
  <c r="O141" i="1" s="1"/>
  <c r="D142" i="1"/>
  <c r="O142" i="1" s="1"/>
  <c r="D143" i="1"/>
  <c r="O143" i="1" s="1"/>
  <c r="E139" i="1"/>
  <c r="D139" i="1"/>
  <c r="E138" i="1"/>
  <c r="D138" i="1"/>
  <c r="E135" i="1"/>
  <c r="D135" i="1"/>
  <c r="E132" i="1"/>
  <c r="D132" i="1"/>
  <c r="E131" i="1"/>
  <c r="D131" i="1"/>
  <c r="O139" i="1" l="1"/>
  <c r="O131" i="1"/>
  <c r="O132" i="1"/>
  <c r="O135" i="1"/>
  <c r="D144" i="1"/>
  <c r="O144" i="1" s="1"/>
  <c r="O146" i="1"/>
  <c r="E133" i="1"/>
  <c r="O149" i="1"/>
  <c r="D133" i="1"/>
  <c r="E127" i="1"/>
  <c r="D127" i="1"/>
  <c r="E126" i="1"/>
  <c r="D126" i="1"/>
  <c r="E123" i="1"/>
  <c r="D123" i="1"/>
  <c r="E120" i="1"/>
  <c r="E118" i="1" s="1"/>
  <c r="D120" i="1"/>
  <c r="D118" i="1" s="1"/>
  <c r="E117" i="1"/>
  <c r="D117" i="1"/>
  <c r="E116" i="1"/>
  <c r="D116" i="1"/>
  <c r="E112" i="1"/>
  <c r="E110" i="1" s="1"/>
  <c r="D112" i="1"/>
  <c r="F96" i="1"/>
  <c r="F69" i="1" s="1"/>
  <c r="G96" i="1"/>
  <c r="G69" i="1" s="1"/>
  <c r="H96" i="1"/>
  <c r="H69" i="1" s="1"/>
  <c r="I96" i="1"/>
  <c r="I69" i="1" s="1"/>
  <c r="J96" i="1"/>
  <c r="J69" i="1" s="1"/>
  <c r="K96" i="1"/>
  <c r="K69" i="1" s="1"/>
  <c r="L96" i="1"/>
  <c r="L69" i="1" s="1"/>
  <c r="M96" i="1"/>
  <c r="M69" i="1" s="1"/>
  <c r="E109" i="1"/>
  <c r="D109" i="1"/>
  <c r="E106" i="1"/>
  <c r="D106" i="1"/>
  <c r="E104" i="1"/>
  <c r="D104" i="1"/>
  <c r="S165" i="1"/>
  <c r="E102" i="1"/>
  <c r="D102" i="1"/>
  <c r="S101" i="1"/>
  <c r="S100" i="1"/>
  <c r="E100" i="1"/>
  <c r="D100" i="1"/>
  <c r="E98" i="1"/>
  <c r="D98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7" i="1"/>
  <c r="E85" i="1" s="1"/>
  <c r="D87" i="1"/>
  <c r="D85" i="1" s="1"/>
  <c r="E78" i="1"/>
  <c r="D78" i="1"/>
  <c r="S75" i="1"/>
  <c r="E73" i="1"/>
  <c r="D73" i="1"/>
  <c r="O109" i="1" l="1"/>
  <c r="O126" i="1"/>
  <c r="O127" i="1"/>
  <c r="O95" i="1"/>
  <c r="O100" i="1"/>
  <c r="O112" i="1"/>
  <c r="D110" i="1"/>
  <c r="O110" i="1" s="1"/>
  <c r="E96" i="1"/>
  <c r="O104" i="1"/>
  <c r="E71" i="1"/>
  <c r="O123" i="1"/>
  <c r="E69" i="1"/>
  <c r="O90" i="1"/>
  <c r="O73" i="1"/>
  <c r="D71" i="1"/>
  <c r="O87" i="1"/>
  <c r="O85" i="1"/>
  <c r="O120" i="1"/>
  <c r="O106" i="1"/>
  <c r="O116" i="1"/>
  <c r="O78" i="1"/>
  <c r="O89" i="1"/>
  <c r="O91" i="1"/>
  <c r="O92" i="1"/>
  <c r="O94" i="1"/>
  <c r="O98" i="1"/>
  <c r="D96" i="1"/>
  <c r="O71" i="1" l="1"/>
  <c r="O96" i="1"/>
  <c r="D69" i="1"/>
  <c r="O69" i="1" s="1"/>
  <c r="S191" i="1" l="1"/>
  <c r="S187" i="1"/>
  <c r="S180" i="1"/>
  <c r="S240" i="1" l="1"/>
  <c r="S310" i="1"/>
  <c r="D304" i="1" l="1"/>
  <c r="S277" i="1"/>
  <c r="F300" i="1" l="1"/>
  <c r="G300" i="1"/>
  <c r="H300" i="1"/>
  <c r="I300" i="1"/>
  <c r="J300" i="1"/>
  <c r="K300" i="1"/>
  <c r="L300" i="1"/>
  <c r="M300" i="1"/>
  <c r="E308" i="1"/>
  <c r="F308" i="1"/>
  <c r="G308" i="1"/>
  <c r="H308" i="1"/>
  <c r="I308" i="1"/>
  <c r="J308" i="1"/>
  <c r="K308" i="1"/>
  <c r="L308" i="1"/>
  <c r="M308" i="1"/>
  <c r="N308" i="1"/>
  <c r="O308" i="1"/>
  <c r="D308" i="1"/>
  <c r="E305" i="1"/>
  <c r="F305" i="1"/>
  <c r="G305" i="1"/>
  <c r="H305" i="1"/>
  <c r="I305" i="1"/>
  <c r="J305" i="1"/>
  <c r="K305" i="1"/>
  <c r="L305" i="1"/>
  <c r="M305" i="1"/>
  <c r="N305" i="1"/>
  <c r="O305" i="1"/>
  <c r="D305" i="1"/>
  <c r="E304" i="1"/>
  <c r="O304" i="1" s="1"/>
  <c r="E302" i="1"/>
  <c r="D302" i="1"/>
  <c r="D300" i="1" s="1"/>
  <c r="F295" i="1"/>
  <c r="G295" i="1"/>
  <c r="H295" i="1"/>
  <c r="I295" i="1"/>
  <c r="J295" i="1"/>
  <c r="K295" i="1"/>
  <c r="L295" i="1"/>
  <c r="M295" i="1"/>
  <c r="N295" i="1"/>
  <c r="O295" i="1"/>
  <c r="E297" i="1"/>
  <c r="E295" i="1" s="1"/>
  <c r="D297" i="1"/>
  <c r="D295" i="1" s="1"/>
  <c r="F286" i="1"/>
  <c r="G286" i="1"/>
  <c r="H286" i="1"/>
  <c r="I286" i="1"/>
  <c r="J286" i="1"/>
  <c r="K286" i="1"/>
  <c r="L286" i="1"/>
  <c r="M286" i="1"/>
  <c r="N286" i="1"/>
  <c r="O286" i="1"/>
  <c r="E289" i="1"/>
  <c r="E290" i="1"/>
  <c r="E291" i="1"/>
  <c r="E292" i="1"/>
  <c r="E293" i="1"/>
  <c r="E294" i="1"/>
  <c r="D289" i="1"/>
  <c r="D290" i="1"/>
  <c r="D291" i="1"/>
  <c r="D292" i="1"/>
  <c r="D293" i="1"/>
  <c r="D294" i="1"/>
  <c r="E288" i="1"/>
  <c r="E286" i="1" s="1"/>
  <c r="D288" i="1"/>
  <c r="F275" i="1"/>
  <c r="G275" i="1"/>
  <c r="H275" i="1"/>
  <c r="I275" i="1"/>
  <c r="J275" i="1"/>
  <c r="K275" i="1"/>
  <c r="L275" i="1"/>
  <c r="M275" i="1"/>
  <c r="E284" i="1"/>
  <c r="E283" i="1"/>
  <c r="E282" i="1"/>
  <c r="E281" i="1"/>
  <c r="D281" i="1"/>
  <c r="D282" i="1"/>
  <c r="D283" i="1"/>
  <c r="D284" i="1"/>
  <c r="E285" i="1"/>
  <c r="D285" i="1"/>
  <c r="O285" i="1" s="1"/>
  <c r="E280" i="1"/>
  <c r="D280" i="1"/>
  <c r="E279" i="1"/>
  <c r="D279" i="1"/>
  <c r="O279" i="1" s="1"/>
  <c r="E277" i="1"/>
  <c r="D277" i="1"/>
  <c r="F258" i="1"/>
  <c r="G258" i="1"/>
  <c r="H258" i="1"/>
  <c r="I258" i="1"/>
  <c r="J258" i="1"/>
  <c r="K258" i="1"/>
  <c r="L258" i="1"/>
  <c r="M258" i="1"/>
  <c r="N258" i="1"/>
  <c r="E260" i="1"/>
  <c r="D260" i="1"/>
  <c r="E265" i="1"/>
  <c r="D265" i="1"/>
  <c r="E272" i="1"/>
  <c r="D272" i="1"/>
  <c r="E269" i="1"/>
  <c r="D269" i="1"/>
  <c r="F253" i="1"/>
  <c r="G253" i="1"/>
  <c r="H253" i="1"/>
  <c r="I253" i="1"/>
  <c r="J253" i="1"/>
  <c r="K253" i="1"/>
  <c r="L253" i="1"/>
  <c r="M253" i="1"/>
  <c r="E256" i="1"/>
  <c r="E257" i="1"/>
  <c r="D256" i="1"/>
  <c r="D257" i="1"/>
  <c r="E255" i="1"/>
  <c r="D255" i="1"/>
  <c r="F245" i="1"/>
  <c r="G245" i="1"/>
  <c r="H245" i="1"/>
  <c r="I245" i="1"/>
  <c r="J245" i="1"/>
  <c r="K245" i="1"/>
  <c r="L245" i="1"/>
  <c r="M245" i="1"/>
  <c r="E251" i="1"/>
  <c r="D251" i="1"/>
  <c r="E250" i="1"/>
  <c r="D250" i="1"/>
  <c r="E249" i="1"/>
  <c r="D249" i="1"/>
  <c r="E244" i="1"/>
  <c r="D244" i="1"/>
  <c r="E243" i="1"/>
  <c r="D243" i="1"/>
  <c r="E242" i="1"/>
  <c r="D242" i="1"/>
  <c r="E240" i="1"/>
  <c r="D240" i="1"/>
  <c r="F238" i="1"/>
  <c r="G238" i="1"/>
  <c r="H238" i="1"/>
  <c r="I238" i="1"/>
  <c r="J238" i="1"/>
  <c r="K238" i="1"/>
  <c r="L238" i="1"/>
  <c r="M238" i="1"/>
  <c r="E252" i="1"/>
  <c r="D252" i="1"/>
  <c r="E247" i="1"/>
  <c r="D247" i="1"/>
  <c r="F167" i="1"/>
  <c r="G167" i="1"/>
  <c r="H167" i="1"/>
  <c r="I167" i="1"/>
  <c r="J167" i="1"/>
  <c r="K167" i="1"/>
  <c r="L167" i="1"/>
  <c r="F185" i="1"/>
  <c r="G185" i="1"/>
  <c r="H185" i="1"/>
  <c r="I185" i="1"/>
  <c r="J185" i="1"/>
  <c r="K185" i="1"/>
  <c r="L185" i="1"/>
  <c r="M185" i="1"/>
  <c r="N185" i="1"/>
  <c r="F189" i="1"/>
  <c r="G189" i="1"/>
  <c r="H189" i="1"/>
  <c r="I189" i="1"/>
  <c r="J189" i="1"/>
  <c r="K189" i="1"/>
  <c r="L189" i="1"/>
  <c r="M189" i="1"/>
  <c r="M167" i="1"/>
  <c r="M151" i="1" s="1"/>
  <c r="E191" i="1"/>
  <c r="E189" i="1" s="1"/>
  <c r="D191" i="1"/>
  <c r="D189" i="1" s="1"/>
  <c r="E176" i="1"/>
  <c r="D176" i="1"/>
  <c r="E169" i="1"/>
  <c r="D169" i="1"/>
  <c r="E187" i="1"/>
  <c r="E185" i="1" s="1"/>
  <c r="D187" i="1"/>
  <c r="D185" i="1" s="1"/>
  <c r="E181" i="1"/>
  <c r="D181" i="1"/>
  <c r="F50" i="1"/>
  <c r="G50" i="1"/>
  <c r="H50" i="1"/>
  <c r="I50" i="1"/>
  <c r="J50" i="1"/>
  <c r="K50" i="1"/>
  <c r="L50" i="1"/>
  <c r="M50" i="1"/>
  <c r="E52" i="1"/>
  <c r="D52" i="1"/>
  <c r="E54" i="1"/>
  <c r="D54" i="1"/>
  <c r="E57" i="1"/>
  <c r="D57" i="1"/>
  <c r="D55" i="1" s="1"/>
  <c r="E55" i="1"/>
  <c r="F55" i="1"/>
  <c r="G55" i="1"/>
  <c r="H55" i="1"/>
  <c r="I55" i="1"/>
  <c r="J55" i="1"/>
  <c r="K55" i="1"/>
  <c r="L55" i="1"/>
  <c r="M55" i="1"/>
  <c r="N55" i="1"/>
  <c r="F65" i="1"/>
  <c r="G65" i="1"/>
  <c r="H65" i="1"/>
  <c r="I65" i="1"/>
  <c r="J65" i="1"/>
  <c r="K65" i="1"/>
  <c r="L65" i="1"/>
  <c r="M65" i="1"/>
  <c r="N65" i="1"/>
  <c r="E67" i="1"/>
  <c r="E65" i="1" s="1"/>
  <c r="D67" i="1"/>
  <c r="D65" i="1" s="1"/>
  <c r="F61" i="1"/>
  <c r="G61" i="1"/>
  <c r="H61" i="1"/>
  <c r="I61" i="1"/>
  <c r="J61" i="1"/>
  <c r="K61" i="1"/>
  <c r="L61" i="1"/>
  <c r="M61" i="1"/>
  <c r="N61" i="1"/>
  <c r="E63" i="1"/>
  <c r="E61" i="1" s="1"/>
  <c r="D63" i="1"/>
  <c r="D61" i="1" s="1"/>
  <c r="M46" i="1" l="1"/>
  <c r="K46" i="1"/>
  <c r="I46" i="1"/>
  <c r="G46" i="1"/>
  <c r="O240" i="1"/>
  <c r="D50" i="1"/>
  <c r="D46" i="1" s="1"/>
  <c r="E59" i="1"/>
  <c r="M59" i="1"/>
  <c r="K59" i="1"/>
  <c r="I59" i="1"/>
  <c r="G59" i="1"/>
  <c r="J151" i="1"/>
  <c r="H151" i="1"/>
  <c r="F151" i="1"/>
  <c r="O247" i="1"/>
  <c r="F236" i="1"/>
  <c r="D286" i="1"/>
  <c r="L59" i="1"/>
  <c r="J59" i="1"/>
  <c r="H59" i="1"/>
  <c r="F59" i="1"/>
  <c r="E50" i="1"/>
  <c r="E46" i="1" s="1"/>
  <c r="O46" i="1" s="1"/>
  <c r="D167" i="1"/>
  <c r="L236" i="1"/>
  <c r="J236" i="1"/>
  <c r="H236" i="1"/>
  <c r="D59" i="1"/>
  <c r="O59" i="1" s="1"/>
  <c r="L46" i="1"/>
  <c r="J46" i="1"/>
  <c r="H46" i="1"/>
  <c r="F46" i="1"/>
  <c r="E167" i="1"/>
  <c r="E151" i="1" s="1"/>
  <c r="O280" i="1"/>
  <c r="O282" i="1"/>
  <c r="O302" i="1"/>
  <c r="E300" i="1"/>
  <c r="O300" i="1" s="1"/>
  <c r="E275" i="1"/>
  <c r="D275" i="1"/>
  <c r="D151" i="1"/>
  <c r="O63" i="1"/>
  <c r="O61" i="1" s="1"/>
  <c r="O57" i="1"/>
  <c r="O55" i="1" s="1"/>
  <c r="O187" i="1"/>
  <c r="O185" i="1" s="1"/>
  <c r="L151" i="1"/>
  <c r="O67" i="1"/>
  <c r="O65" i="1" s="1"/>
  <c r="O52" i="1"/>
  <c r="O176" i="1"/>
  <c r="K151" i="1"/>
  <c r="I151" i="1"/>
  <c r="G151" i="1"/>
  <c r="M236" i="1"/>
  <c r="K236" i="1"/>
  <c r="I236" i="1"/>
  <c r="G236" i="1"/>
  <c r="O277" i="1"/>
  <c r="E258" i="1"/>
  <c r="O269" i="1"/>
  <c r="O258" i="1" s="1"/>
  <c r="D258" i="1"/>
  <c r="E253" i="1"/>
  <c r="E245" i="1"/>
  <c r="O252" i="1"/>
  <c r="D245" i="1"/>
  <c r="O245" i="1" s="1"/>
  <c r="D253" i="1"/>
  <c r="D238" i="1"/>
  <c r="E238" i="1"/>
  <c r="O189" i="1"/>
  <c r="O181" i="1"/>
  <c r="O169" i="1"/>
  <c r="O50" i="1" l="1"/>
  <c r="O167" i="1"/>
  <c r="O238" i="1"/>
  <c r="O151" i="1"/>
  <c r="D236" i="1"/>
  <c r="E236" i="1"/>
  <c r="F41" i="1"/>
  <c r="G41" i="1"/>
  <c r="H41" i="1"/>
  <c r="I41" i="1"/>
  <c r="J41" i="1"/>
  <c r="K41" i="1"/>
  <c r="L41" i="1"/>
  <c r="M41" i="1"/>
  <c r="E45" i="1"/>
  <c r="D45" i="1"/>
  <c r="E43" i="1"/>
  <c r="E41" i="1" s="1"/>
  <c r="D43" i="1"/>
  <c r="E34" i="1"/>
  <c r="D34" i="1"/>
  <c r="F32" i="1"/>
  <c r="G32" i="1"/>
  <c r="H32" i="1"/>
  <c r="I32" i="1"/>
  <c r="J32" i="1"/>
  <c r="K32" i="1"/>
  <c r="L32" i="1"/>
  <c r="M32" i="1"/>
  <c r="E37" i="1"/>
  <c r="E38" i="1"/>
  <c r="E39" i="1"/>
  <c r="E40" i="1"/>
  <c r="D37" i="1"/>
  <c r="D38" i="1"/>
  <c r="D39" i="1"/>
  <c r="D40" i="1"/>
  <c r="E36" i="1"/>
  <c r="D36" i="1"/>
  <c r="O27" i="1"/>
  <c r="E20" i="1"/>
  <c r="D20" i="1"/>
  <c r="E18" i="1"/>
  <c r="F18" i="1"/>
  <c r="G18" i="1"/>
  <c r="H18" i="1"/>
  <c r="I18" i="1"/>
  <c r="J18" i="1"/>
  <c r="K18" i="1"/>
  <c r="L18" i="1"/>
  <c r="M18" i="1"/>
  <c r="D18" i="1"/>
  <c r="O18" i="1" l="1"/>
  <c r="O36" i="1"/>
  <c r="M11" i="1"/>
  <c r="M9" i="1" s="1"/>
  <c r="K11" i="1"/>
  <c r="K9" i="1" s="1"/>
  <c r="I11" i="1"/>
  <c r="I9" i="1" s="1"/>
  <c r="G11" i="1"/>
  <c r="G9" i="1" s="1"/>
  <c r="L11" i="1"/>
  <c r="L9" i="1" s="1"/>
  <c r="J11" i="1"/>
  <c r="J9" i="1" s="1"/>
  <c r="H11" i="1"/>
  <c r="H9" i="1" s="1"/>
  <c r="F11" i="1"/>
  <c r="F9" i="1" s="1"/>
  <c r="O236" i="1"/>
  <c r="O39" i="1"/>
  <c r="O37" i="1"/>
  <c r="D32" i="1"/>
  <c r="O40" i="1"/>
  <c r="E32" i="1"/>
  <c r="O32" i="1" s="1"/>
  <c r="O43" i="1"/>
  <c r="D41" i="1"/>
  <c r="O41" i="1" s="1"/>
  <c r="D11" i="1" l="1"/>
  <c r="D9" i="1" s="1"/>
  <c r="E11" i="1"/>
  <c r="E9" i="1" s="1"/>
  <c r="O11" i="1" l="1"/>
  <c r="O9" i="1"/>
</calcChain>
</file>

<file path=xl/sharedStrings.xml><?xml version="1.0" encoding="utf-8"?>
<sst xmlns="http://schemas.openxmlformats.org/spreadsheetml/2006/main" count="735" uniqueCount="610">
  <si>
    <t>№ п/п</t>
  </si>
  <si>
    <t>Наименование  программных мероприятий</t>
  </si>
  <si>
    <t>Срок реализации программы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</si>
  <si>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</si>
  <si>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</si>
  <si>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</si>
  <si>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</si>
  <si>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</si>
  <si>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</si>
  <si>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</si>
  <si>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     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</si>
  <si>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</si>
  <si>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</si>
  <si>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</si>
  <si>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</si>
  <si>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</si>
  <si>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</si>
  <si>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</si>
  <si>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1.</t>
  </si>
  <si>
    <t>1.1.</t>
  </si>
  <si>
    <t>Подпрограмма №1</t>
  </si>
  <si>
    <t>Организация управления муниципальными финансами и муниципальным долгом</t>
  </si>
  <si>
    <t>1.1.1.</t>
  </si>
  <si>
    <t>Основные мероприятия</t>
  </si>
  <si>
    <t>Нормативное правовое регулирование бюджетного процесса и других правоотношений</t>
  </si>
  <si>
    <t>1.1.2.</t>
  </si>
  <si>
    <t>Составление проекта  районного бюджета на очередной финансовый год и плановый период</t>
  </si>
  <si>
    <t>1.1.3.</t>
  </si>
  <si>
    <t>Организация исполнения районного бюджета и формирование бюджетной отчетности</t>
  </si>
  <si>
    <t>1.1.4.</t>
  </si>
  <si>
    <t>Управление резервным фондом администрации  муниципального района  и иными средствами  на исполнение  расходных обязательств муниципального района</t>
  </si>
  <si>
    <t>1.1.5.</t>
  </si>
  <si>
    <t>Управление муниципальным долгом муниципального района</t>
  </si>
  <si>
    <t>1.1.6.</t>
  </si>
  <si>
    <t>Обеспечение внутреннего муниципального финансового контроля</t>
  </si>
  <si>
    <t>1.1.7.</t>
  </si>
  <si>
    <t>Обеспечение доступности информации о бюджетном процессе в муниципальном районе</t>
  </si>
  <si>
    <t>1.2.</t>
  </si>
  <si>
    <t>Подпрограмма №2</t>
  </si>
  <si>
    <t>Повышение устойчивости бюджетов поселений Рамонского муниципального района  Воронежской области</t>
  </si>
  <si>
    <t>1.2.1.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</si>
  <si>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</si>
  <si>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1.2.2.</t>
  </si>
  <si>
    <t>Выравнивание бюджетной обеспеченности поселений муниципального района</t>
  </si>
  <si>
    <t>1.2.3.</t>
  </si>
  <si>
    <t>Поддержка мер по обеспечению сбалансированности бюджетов поселений муниципального района</t>
  </si>
  <si>
    <t>1.2.4.</t>
  </si>
  <si>
    <t>Софинансирование приоритетных социально значимых расходов поселений муниципального района</t>
  </si>
  <si>
    <t>1.2.5.</t>
  </si>
  <si>
    <t>Содействие повышению качества организации и осуществления бюджетного процесса поселений муниципального района</t>
  </si>
  <si>
    <t>1.3.</t>
  </si>
  <si>
    <t>Подпрограмма №3</t>
  </si>
  <si>
    <t>Финансовое обеспечение реализации муниципальной Программы</t>
  </si>
  <si>
    <t>1.3.1.</t>
  </si>
  <si>
    <t>Финансовое обеспечение деятельности Отдела по финансам, иных главных распорядителей средств районного  бюджета – исполнителей</t>
  </si>
  <si>
    <t>1.3.2.</t>
  </si>
  <si>
    <t>Финансовое обеспечение выполнения других расходных обязательств муниципального района</t>
  </si>
  <si>
    <t>2.</t>
  </si>
  <si>
    <t>2.1.</t>
  </si>
  <si>
    <t>Управление муниципальной собственностью Рамонского муниципального района Воронежской области</t>
  </si>
  <si>
    <t>2.1.1.</t>
  </si>
  <si>
    <t>Организация  управления муниципальным имуществом и земельными ресурсами Рамонского муниципального района Воронежской области</t>
  </si>
  <si>
    <t>2.1.2.</t>
  </si>
  <si>
    <t>Осуществление полномочий собственника в отношении имущества муниципальных унитарных преприятий и муниципальных учреждений</t>
  </si>
  <si>
    <t>2.2.</t>
  </si>
  <si>
    <t>2.2.1.</t>
  </si>
  <si>
    <t>Финансовое обеспечение реализации муниципальной программы</t>
  </si>
  <si>
    <t xml:space="preserve">Основное мероприятие 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</si>
  <si>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</si>
  <si>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3.</t>
  </si>
  <si>
    <t>«Развитие сельского хозяйства на территории Рамонского муниципального района Воронежской области на 2014 - 2020 годы»</t>
  </si>
  <si>
    <t>3.1.</t>
  </si>
  <si>
    <t>3.1.1.</t>
  </si>
  <si>
    <t>3.2.</t>
  </si>
  <si>
    <t>3.2.1.</t>
  </si>
  <si>
    <t>Подпрограмма №4</t>
  </si>
  <si>
    <t>Подпрограмма №5</t>
  </si>
  <si>
    <t xml:space="preserve">Основные мероприятия </t>
  </si>
  <si>
    <t>Подпрограмма №6</t>
  </si>
  <si>
    <t>Оказание финансовой поддержки НП "Рамонский ИКЦ АПК</t>
  </si>
  <si>
    <t>Предоставление консультационных услуг по различных аспектам сельскохозяйственной деятельности, а также предоставлении в выработке и принятии управленческих решений и внедрении производственных технологий, способствующих эффективности работы товаропроизводителей</t>
  </si>
  <si>
    <t>Подпрограмма №7</t>
  </si>
  <si>
    <t>Осуществление деятельности по реализации ФЦП «Устойчивое развитие сельских территорий  на 2014 - 2017 годы и на период до 2020 года»</t>
  </si>
  <si>
    <t>Улучшение жилищных условий граждан, молодых семей и молодых специалистов</t>
  </si>
  <si>
    <t>Подпрограмма №8</t>
  </si>
  <si>
    <t>4.</t>
  </si>
  <si>
    <t>4.1.</t>
  </si>
  <si>
    <t>Развитие дошкольного и общего образования (2014 -2020 годы)</t>
  </si>
  <si>
    <t>4.1.1.</t>
  </si>
  <si>
    <t>Развитие дошкольного образования</t>
  </si>
  <si>
    <t>4.1.2.</t>
  </si>
  <si>
    <t>Развитие общего образования</t>
  </si>
  <si>
    <t>4.2.</t>
  </si>
  <si>
    <t>Социализация детей-сирот и детей, нуждающихся в особой заботе государства</t>
  </si>
  <si>
    <t>4.2.1.</t>
  </si>
  <si>
    <t>4.3.</t>
  </si>
  <si>
    <t>Развитие дополнительного образования  и воспитание детей и молодежи Рамонского муниципального района (2014-2020 годы)</t>
  </si>
  <si>
    <t>4.3.1.</t>
  </si>
  <si>
    <t>4.3.2.</t>
  </si>
  <si>
    <t>Выявление и поддержка одаренных детей и талантливой молодежи.</t>
  </si>
  <si>
    <t>4.3.3.</t>
  </si>
  <si>
    <t>Формирование муниципальной  системы конкурсных мероприятий в сфере дополнительного образования, воспитания и развития одаренности детей и молодежи</t>
  </si>
  <si>
    <t>4.3.4.</t>
  </si>
  <si>
    <t>Развитие кадрового потенциала  системы дополнительного образования и развития одаренности детей и молодежи</t>
  </si>
  <si>
    <t>4.3.5.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</si>
  <si>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</si>
  <si>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4.3.6.</t>
  </si>
  <si>
    <t>Финансовое обеспечение деятельности муниципальных учреждений дополнительного образования детей</t>
  </si>
  <si>
    <t>4.4.</t>
  </si>
  <si>
    <t>Вовлечение молодежи  в социальную практику (2014 -2020 годы)</t>
  </si>
  <si>
    <t>4.4.1.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</si>
  <si>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</si>
  <si>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4.4.2.</t>
  </si>
  <si>
    <t>Формирование целостной системы поддержки  молодежи и подготовки ее к службе в Вооруженных Силах Российской Федерации</t>
  </si>
  <si>
    <t>4.4.3.</t>
  </si>
  <si>
    <t>Гражданское образование и патриотическое воспитание молодежи, содействие формированию правовых, культурных и нравственных ценностей среди молодежи</t>
  </si>
  <si>
    <t>4.4.4.</t>
  </si>
  <si>
    <t>Развитие системы информирования молодежи о потенциальных возможностях саморазвития и мониторинга молодежной политики</t>
  </si>
  <si>
    <t>4.5.</t>
  </si>
  <si>
    <t>Создание условий для организации отдыха и   оздоровления   детей и молодежи Рамонского муниципального района (2014 – 2020 годы)</t>
  </si>
  <si>
    <t>4.5.1.</t>
  </si>
  <si>
    <t>4.5.2.</t>
  </si>
  <si>
    <t>Мероприятия по развитию механизмов административной среды и межведомственного взаимодействия</t>
  </si>
  <si>
    <t>4.5.3.</t>
  </si>
  <si>
    <t>Организация отдыха, оздоровления и занятости детей и молодежи</t>
  </si>
  <si>
    <t>4.5.4.</t>
  </si>
  <si>
    <t>Совершенствование кадрового и информационно-методического обеспечения организации и проведения детской оздоровительной кампании</t>
  </si>
  <si>
    <t>4.5.5.</t>
  </si>
  <si>
    <t>4.6.</t>
  </si>
  <si>
    <t>Развитие физической культуры и спорта вРамонском муниципальном районе Воронежской области на 2014-2020 г.г.</t>
  </si>
  <si>
    <t>4.6.1.</t>
  </si>
  <si>
    <t>Организация и проведение физкультурных и спортивных мероприятий в Рамонском муниципальном районе Воронежской области</t>
  </si>
  <si>
    <t>4.6.2.</t>
  </si>
  <si>
    <t>4.7.</t>
  </si>
  <si>
    <t>4.7.1.</t>
  </si>
  <si>
    <t>Финансовое обеспечение деятельности отдела по образованию, спорту и молодежной политике администрации</t>
  </si>
  <si>
    <t>4.7.2.</t>
  </si>
  <si>
    <t>5.</t>
  </si>
  <si>
    <t xml:space="preserve"> «Развитие культуры и туризма в Рамонском муниципальном районе Воронежской области на 2014-2019 годы»</t>
  </si>
  <si>
    <t>5.1.</t>
  </si>
  <si>
    <t>«Развитие культуры Рамонского муниципального района»</t>
  </si>
  <si>
    <t>5.1.1.</t>
  </si>
  <si>
    <t>Создание условий для организации  деятельности культурно-досуговых учреждений района</t>
  </si>
  <si>
    <t>5.1.2.</t>
  </si>
  <si>
    <t>Сохранение и развитие библиотечного обслуживания населения Рамонского муниципального района</t>
  </si>
  <si>
    <t>5.1.3.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</si>
  <si>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</si>
  <si>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5.2.</t>
  </si>
  <si>
    <t>«Развитие туризма в Рамонском муниципальном районе»</t>
  </si>
  <si>
    <t>5.2.1.</t>
  </si>
  <si>
    <t>Основное мероприятие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</si>
  <si>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 Воронежской области на региональном и межрегиональном  уровне</t>
  </si>
  <si>
    <t>5.3.</t>
  </si>
  <si>
    <t>«Обеспечение реализации    муниципальной  программы»</t>
  </si>
  <si>
    <t>5.3.1.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</si>
  <si>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</si>
  <si>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>6.</t>
  </si>
  <si>
    <t>6.1.</t>
  </si>
  <si>
    <t>«Развитие муниципального управления»</t>
  </si>
  <si>
    <t>6.1.1.</t>
  </si>
  <si>
    <t>6.1.2.</t>
  </si>
  <si>
    <t>6.1.3.</t>
  </si>
  <si>
    <t>6.1.4.</t>
  </si>
  <si>
    <t>Обеспечение сохранности архивных документов и архивных фондов муниципального района</t>
  </si>
  <si>
    <t>6.1.5.</t>
  </si>
  <si>
    <t>Поддержка средств массовой информации</t>
  </si>
  <si>
    <t>Обеспечение соответствия нормативной правовой базы муниципального образования действующему законодательству</t>
  </si>
  <si>
    <t>6.2.</t>
  </si>
  <si>
    <t>Осуществление материально-технического  обеспечения деятельности администрации муниципального района</t>
  </si>
  <si>
    <t>6.2.1.</t>
  </si>
  <si>
    <t>6.2.2.</t>
  </si>
  <si>
    <t>6.3.</t>
  </si>
  <si>
    <t>Развитие информационного общества в муниципальном образовании</t>
  </si>
  <si>
    <t>6.3.1.</t>
  </si>
  <si>
    <t>Развитие информационного общества и формирование электронного муниципалитета</t>
  </si>
  <si>
    <t>6.3.2.</t>
  </si>
  <si>
    <t>Организация предоставления муниципальных услуг, в том числе по принципу «одного окна»</t>
  </si>
  <si>
    <t>6.4.</t>
  </si>
  <si>
    <t>Развитие муниципальной службы</t>
  </si>
  <si>
    <t>6.4.1.</t>
  </si>
  <si>
    <t>Совершенствование  действующего муниципального законодательства о муниципальной службе и противодействии коррупции</t>
  </si>
  <si>
    <t>6.4.2.</t>
  </si>
  <si>
    <t>Повышение профессионального уровня муниципальных служащих в целях формирования высококвалифицированного кадрового состава</t>
  </si>
  <si>
    <t>6.4.3.</t>
  </si>
  <si>
    <t>Формирование эффективного кадрового резерва муниципальных служащих</t>
  </si>
  <si>
    <t>6.4.5.</t>
  </si>
  <si>
    <t>Осуществление антикоррупционных мер с целью снижения уровня коррупционностина муниципальной службе</t>
  </si>
  <si>
    <t>6.5.</t>
  </si>
  <si>
    <t>Обеспечение реализации муниципальной программы</t>
  </si>
  <si>
    <t>6.5.1.</t>
  </si>
  <si>
    <t>Финансовое обеспечение деятельности администрации муниципального района, иных  получателей средств районного бюджета -исполнителей</t>
  </si>
  <si>
    <t>6.5.2.</t>
  </si>
  <si>
    <t>6.5.3.</t>
  </si>
  <si>
    <t>Осуществление выплаты пенсии за выслугу лет лицам, замещавшим выборные муниципальные должности и должности муниципальной службы в органах местного самоуправления муниципального района</t>
  </si>
  <si>
    <t>7.</t>
  </si>
  <si>
    <t>7.1.</t>
  </si>
  <si>
    <t>Развитие и поддержка малого и среднего предпринимательства в Рамонском муниципальном районе Воронежской области</t>
  </si>
  <si>
    <t>7.1.1.</t>
  </si>
  <si>
    <t>Информационная и консультационная поддержка субъектов малого и среднего предпринимательства</t>
  </si>
  <si>
    <t>7.1.2.</t>
  </si>
  <si>
    <t>Развитие инфраструктуры поддержки предпринимательства</t>
  </si>
  <si>
    <t>7.1.3.</t>
  </si>
  <si>
    <t>Финансовая поддержка субъектов малого и среднего предпринимательства</t>
  </si>
  <si>
    <t>7.1.4.</t>
  </si>
  <si>
    <t>Поддержка и развитие молодежного предпринимательства</t>
  </si>
  <si>
    <t>7.2.</t>
  </si>
  <si>
    <t>Обеспечение доступным и комфортным жильем и коммунальными услугами населения Рамонского муниципального района Воронежской области</t>
  </si>
  <si>
    <t>7.2.1.</t>
  </si>
  <si>
    <t>Обеспечение жильем  молодых семей</t>
  </si>
  <si>
    <t>Инфраструктурное обеспечение земельных  участков, предназначенных для комплексной застройки малоэтажного жилья и жилья эконом класса</t>
  </si>
  <si>
    <t>7.3.</t>
  </si>
  <si>
    <t>Охрана окружающей среды</t>
  </si>
  <si>
    <t>7.3.1.</t>
  </si>
  <si>
    <t>7.3.2.</t>
  </si>
  <si>
    <t>7.3.3.</t>
  </si>
  <si>
    <t>Поэтапная консервация санкционированных свалок/ликвидация несанкционированных свалок</t>
  </si>
  <si>
    <t>Повышение эффективности экологического мониторинга, повышение уровня экологического образования, информационное обеспечение</t>
  </si>
  <si>
    <t>7.4.</t>
  </si>
  <si>
    <t>Энергосбережение на территории Рамонского муниципального района Воронежской области</t>
  </si>
  <si>
    <t>7.4.1.</t>
  </si>
  <si>
    <t>Проведение энергетических обследований зданий</t>
  </si>
  <si>
    <t>7.4.2.</t>
  </si>
  <si>
    <t>Текущий ремонт оборудования</t>
  </si>
  <si>
    <t>7.4.3.</t>
  </si>
  <si>
    <t>Замена/установка современных окон с многокамерными стеклопакетами</t>
  </si>
  <si>
    <t>7.4.4.</t>
  </si>
  <si>
    <t>Установка и ввод в эксплуатацию ПУ на энергоресурсы</t>
  </si>
  <si>
    <t>7.5.</t>
  </si>
  <si>
    <t>Повышение безопасности дорожного движения на территории в Рамонском муниципальном районе Воронежской области</t>
  </si>
  <si>
    <t>7.5.1.</t>
  </si>
  <si>
    <t>Диагностика транспортных средств</t>
  </si>
  <si>
    <t>7.5.2.</t>
  </si>
  <si>
    <t>Техническое обслуживание транспортных средств</t>
  </si>
  <si>
    <t>7.5.3.</t>
  </si>
  <si>
    <t>Обязательное страхование транспортных средств</t>
  </si>
  <si>
    <t>7.5.4.</t>
  </si>
  <si>
    <t>Обучающие курсы по технике безопасности (сопровождающие)</t>
  </si>
  <si>
    <t>7.5.5.</t>
  </si>
  <si>
    <t>Осмотр транспортных средств, «Глонас»</t>
  </si>
  <si>
    <t>7.5.6.</t>
  </si>
  <si>
    <t>Профилактика и предупреждение детского дорожно-транспортного травматизма «Дорожная Матаня»</t>
  </si>
  <si>
    <t>7.6.1.</t>
  </si>
  <si>
    <t>Профилактика правонарушений в Рамонском муниципальном районе Воронежской области</t>
  </si>
  <si>
    <t>7.7.</t>
  </si>
  <si>
    <t>Обеспечение сохранности и ремонта военно-мемориальных объектов на территории Рамонского муниципального района Воронежской области</t>
  </si>
  <si>
    <t>7.7.1.</t>
  </si>
  <si>
    <t>Ремонт и благоустройство  военно-мемориальных объектов</t>
  </si>
  <si>
    <t>7.8.</t>
  </si>
  <si>
    <t>Защита населения на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</t>
  </si>
  <si>
    <t>7.8.1.</t>
  </si>
  <si>
    <t>Развитие и модернизация системы защиты  населения от угроз чрезвычайных ситуаций и пожаров</t>
  </si>
  <si>
    <t>7.8.2.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</si>
  <si>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</t>
  </si>
  <si>
    <t>7.9.</t>
  </si>
  <si>
    <t>Подпрограмма №9</t>
  </si>
  <si>
    <t>Комплексные меры противодействия злоупотреблению наркотиками и их незаконному обороту</t>
  </si>
  <si>
    <t>7.10.</t>
  </si>
  <si>
    <t>Подпрограмма №10</t>
  </si>
  <si>
    <t>Формирование благоприятной инвестиционной среды</t>
  </si>
  <si>
    <t>1.2.6.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</si>
  <si>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</t>
  </si>
  <si>
    <t xml:space="preserve">     Основные мероприятия       Строительство линии механической сортировки твердых отходов</t>
  </si>
  <si>
    <t>7.5.7.</t>
  </si>
  <si>
    <t>7.5.8.</t>
  </si>
  <si>
    <t>Осуществление строительного контроля и авторского надзора за реконструкцией, капитальным ремонтом и строительством автомобильных дорог</t>
  </si>
  <si>
    <t>Реконструкция, капитальный ремонт и строительство автомобильных дорог</t>
  </si>
  <si>
    <t>7.6.</t>
  </si>
  <si>
    <t>7.6.2.</t>
  </si>
  <si>
    <t>7.6.3.</t>
  </si>
  <si>
    <t>7.6.4.</t>
  </si>
  <si>
    <t>7.6.5.</t>
  </si>
  <si>
    <t>7.6.6.</t>
  </si>
  <si>
    <t xml:space="preserve">    Основные мероприятия  Предупреждение, пересечение и раскрытие преступлений, обеспечение охраны общественного порядка, прав, свобод, жизни граждан</t>
  </si>
  <si>
    <t>Профилактика правонарушений, связанных с экстемизмом и терроризмом</t>
  </si>
  <si>
    <t>Профилактика правонарушений среди лиц, освободившихся из мест лишения свободы</t>
  </si>
  <si>
    <t>Информационно-методическое обеспечение профилактики правонарушений</t>
  </si>
  <si>
    <t>Кадровое и ресурсное обеспечение правоохранительной деятельности</t>
  </si>
  <si>
    <t>Профилактика коррупционных правонарушений</t>
  </si>
  <si>
    <t>7.6.7.</t>
  </si>
  <si>
    <t>Профилактика правонарушений на административных участках</t>
  </si>
  <si>
    <t>7.7.2.</t>
  </si>
  <si>
    <t>Ремонт и благоустройство памятников</t>
  </si>
  <si>
    <t>Основное мероприятие  Организационные мероприятия</t>
  </si>
  <si>
    <t>7.9.1.</t>
  </si>
  <si>
    <t>Основное мероприятие Повышение инвестиционной привлекательности Рамонского муниципального района Воронежской области</t>
  </si>
  <si>
    <t>7.10.1.</t>
  </si>
  <si>
    <t>2014-2020 гг.</t>
  </si>
  <si>
    <t>2014-2019 гг.</t>
  </si>
  <si>
    <t>уровень удовлетворенности граждан качеством предоставления муниципальных услуг в сфере культуры и туризма,%</t>
  </si>
  <si>
    <t>уровень фактической обеспеченности учреждениями культуры в муниципальном районе в процентном соотношении от нормативной потребности, %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</si>
  <si>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%</t>
  </si>
  <si>
    <t>работников учреждений культуры</t>
  </si>
  <si>
    <t>педагогических работников</t>
  </si>
  <si>
    <t>объем туристского потока на территории Рамонского муниципального района, тыс. чел.</t>
  </si>
  <si>
    <t>уровень исполнения плановых назначений по расходам на реализацию программы, %</t>
  </si>
  <si>
    <t>количество культурно-досуговых мероприятий, шт</t>
  </si>
  <si>
    <t>количество участников культурно-досуговых мероприятий, чел.</t>
  </si>
  <si>
    <t>доля детей, привлекаемых к участию в творческих мероприятиях, в общем числе детей, чел.</t>
  </si>
  <si>
    <t>количество клубных формирований, шт.</t>
  </si>
  <si>
    <t>количество участников клубных формирований, чел.</t>
  </si>
  <si>
    <t>число пользователей библиотеки, чел.</t>
  </si>
  <si>
    <t>количество книговыдач, экз.</t>
  </si>
  <si>
    <t>число посещений библиотеки, ед.</t>
  </si>
  <si>
    <t>количество библиографических записей в электронном каталоге библиотек Рамонского муниципального района Воронежской области, в том числе, включенных в сводный электронный каталог библиотек России (по сравнению с предыдущим годом), шт</t>
  </si>
  <si>
    <t>доля публичных библиотек, подключенных к сети "Интернет" в общем количестве библиотек Рамонского муниципального района Воронежской области", %</t>
  </si>
  <si>
    <t>количество учащихся, чел.</t>
  </si>
  <si>
    <t>доля детей привлеченных к участию в творческих мероприятиях, из числа обучающихся (ДШИ, район, область), %</t>
  </si>
  <si>
    <t>количество учащихся, продолживших обучение в профильных средних и высших учебных заведениях, чел.</t>
  </si>
  <si>
    <t>создание и сопровождение сайтов ДШИ района в сети "Интернет" с регулярно обновляемыми страницами в рамках требований ФЗ "Об образовании в РФ", шт.</t>
  </si>
  <si>
    <t xml:space="preserve">Соотношение фактического финансирования объемов субсидий на софинансирование приоритетных социально значимых расходов бюджетов поселений  к их плановому назначению, предусмотренному решением Совета народных депутатов муниципального  района о районном бюджете на соответствующий период и (или) сводной бюджетной росписью районного бюджета (%)
</t>
  </si>
  <si>
    <t>объём туристического потока на территории Рамонского муниципального района</t>
  </si>
  <si>
    <t>уровень исполнения плановых значений по расходам на реализацию программы, %</t>
  </si>
  <si>
    <t>соблюдение порядка и сроков разработки проекта районного бюджета, установленных Положением о бюджетном процессе в  муниципальном районе (да/нет)</t>
  </si>
  <si>
    <t>удельный вес резервного фонда администрации муниципально-го района  в общем объеме расходов районного бюджета (%)</t>
  </si>
  <si>
    <t>доля расходов на обслуживание муниципального долга в общем объеме расходов районного бюджета области (за исключением расходов, которые осуществляются за счет субвенций из областного бюджета) (%)</t>
  </si>
  <si>
    <t>соотношение количества принятых решений о применении  бюджетных мер принуждения и общего количества поступивших в отдел по финансам уведомлений о применении бюджетных мер принуждения (%)</t>
  </si>
  <si>
    <t>доля главных распорядителей средств районного бюджета, охваченных оценкой качества финансового менеджмента (%)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</si>
  <si>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 (да\нет)</t>
  </si>
  <si>
    <t>исполнение расходных обязательств по финансированию из районного бюджета дотации поселениям муниципального района на выравнивание уровня бюджетной обеспеченности   к  их плановому назначению, предусмотренному решением Совета народных депутатов Рамонского муниципального района Воро-нежской области о районном бюджете на соответствующий пе-риод (%)</t>
  </si>
  <si>
    <t xml:space="preserve">исполнение расходных обязательств по финансированию из районного бюджета дотации поселениям муниципального района на обеспечение сбалансированности их бюджетов   к   плановому назначению, предусмотренному решением Совета народных депутатов муниципального района о районном бюджете на соответствующий период и (или) сводной бюджетной росписью
районного бюджета (%)
</t>
  </si>
  <si>
    <t>средняя оценка качества организации и осуществления бюд-жетного процесса поселений муниципального района  (балл)</t>
  </si>
  <si>
    <t>соотношение фактических расходов районного бюджета на со-финансирование расходных обязательств, возникающих при выполнении полномочий органов местного самоуправления по-селений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 к их плановому значению на соответствующий период (%)</t>
  </si>
  <si>
    <t>уровень исполнения плановых назначений по расходам на реа-лизацию подпрограммы (%)</t>
  </si>
  <si>
    <t>доля объектов недвижимого имущества, на которые зарегистрировано право собственности Рамонского муниципального района Воронежской области</t>
  </si>
  <si>
    <t>доля земельных участков, на которые зарегистрировано право собственности  Рамонского муниципального района Воронежской области</t>
  </si>
  <si>
    <t>количество муниципальных унитарных предприятий Рамонского муниципального района  Воронежской области</t>
  </si>
  <si>
    <t>уровень исполнения плановых назначений по расходам на реализацию подпрограммы,%</t>
  </si>
  <si>
    <t>оказание финансовой поддержки НП "Рамонский ИКЦ АПК"</t>
  </si>
  <si>
    <t>ввод (приобретение) жилья для граждан, проживающих в сельской местности, в том числе молодых семей и молодых специалистов, тыс. кв.м.</t>
  </si>
  <si>
    <t>доля детей в возрасте 1—6 лет, получающих дошкольную образовательную услугу и (или) услугу по их содержанию в муниципальных дошкольных образовательных учреждениях, в общей численности детей в возрасте 1—6 лет (%)</t>
  </si>
  <si>
    <t>количество молодых семей, улучшивших жилищные условия с помощью государственной поддержки</t>
  </si>
  <si>
    <t>удельный вес объектов размещения отходов,  соответствующих нормативным требованиям</t>
  </si>
  <si>
    <t>количество законсервированных санкционированных свалок</t>
  </si>
  <si>
    <t>количество ликвидированных санкционированных и несанкционированных  свалок</t>
  </si>
  <si>
    <t>количество совершенных ДТП с пострадавшими</t>
  </si>
  <si>
    <t>удельный вес не отремонтированных и неблагоустроенных воинских захоронений и памятников от общего числа воинских захоронений и памятников</t>
  </si>
  <si>
    <t>количество отремонтированных и благоустроенных воинских захоронений и памятников</t>
  </si>
  <si>
    <t>сокращение времени доведения  сигналов о возникновении или угрозе возникновения ЧС до органов управления и населения</t>
  </si>
  <si>
    <t>обеспечение вызова экстренных оперативных служб по единому номеру «112» на базе ЕДДС Рамонского муниципального района</t>
  </si>
  <si>
    <t>снижение  темпа   роста  количества   больных,  обратившихся за стационарной помощью  по  поводу "синдрома зависимости от наркотических веществ"</t>
  </si>
  <si>
    <t>6.5.4.</t>
  </si>
  <si>
    <t>4.5.6.</t>
  </si>
  <si>
    <t>Реестр муниципальных программ Рамонского муниципального района Воронежской области</t>
  </si>
  <si>
    <t>Наименование  Программы</t>
  </si>
  <si>
    <t>Срок реализации Программы</t>
  </si>
  <si>
    <t>Исполнитель программы</t>
  </si>
  <si>
    <t>Объемы финансирования Программы из местного бюджета, тыс. рублей</t>
  </si>
  <si>
    <t>Примечание</t>
  </si>
  <si>
    <t>2014-2019гг.</t>
  </si>
  <si>
    <t xml:space="preserve">Отдел по финансам администрации Рамонского муниципального района Воронежской области </t>
  </si>
  <si>
    <t>Отдел имущественных и земельных отношений  администрации Рамонского муниципального района Воронежской области</t>
  </si>
  <si>
    <t>2014-2020гг.</t>
  </si>
  <si>
    <t xml:space="preserve">Отдел аграрной политики администрации Рамонского муниципального района Воронежской области  </t>
  </si>
  <si>
    <t xml:space="preserve">Отдел по образованию, спорту и молодежной политике администрации Рамонского муниципального района Воронежской области  </t>
  </si>
  <si>
    <t>Реквизиты муниципального правового акта, которым  утверждена Программа или внесены изменения в Программу</t>
  </si>
  <si>
    <t xml:space="preserve">Отдел по культуре администрации Рамонского муниципального района Воронежской области  </t>
  </si>
  <si>
    <t xml:space="preserve">Отдел организационно-контрольной работы и муниципальной службы  администрации Рамонского муниципального района Воронежской области  </t>
  </si>
  <si>
    <t xml:space="preserve">Отдел по  экономике и инвестициям  администрации Рамонского муниципального района Воронежской области  </t>
  </si>
  <si>
    <t>Приложение 1</t>
  </si>
  <si>
    <t>4.5.7.</t>
  </si>
  <si>
    <t xml:space="preserve">Развитие инфраструктуры и обновление содержания дополнительного образования детей </t>
  </si>
  <si>
    <t>отклонение фактического объема налоговых и неналоговых доходов районного бюджета от первоначально утвержденного объема (%)</t>
  </si>
  <si>
    <t>доля дефицита районного бюджета без учета финансовой помощи общего годового объема доходов районного бюджета без учета утвержденного объема  
безвозмездных поступлений и (или)  поступлений налоговых доходов по дополнительным нормативам отчислений (%)</t>
  </si>
  <si>
    <t>доля налоговых и неналоговых доходов (за исключением по-ступлений налоговых доходов по дополнительным нормативам отчислений) в общем объеме собственных доходов районного бюджета  (без учета субвенций) (%)</t>
  </si>
  <si>
    <t xml:space="preserve">доля просроченной кредиторской задолженности муниципальных учреждений в общем объеме расходов районного бюджета (%) </t>
  </si>
  <si>
    <t>муниципальный долг Рамонского муниципального района Воронежской области, в % к годовому объему доходов районного бюджета без учета утвержденного объема безвозмездных поступлений</t>
  </si>
  <si>
    <t>проведение публичных слушаний по проекту районного бюджета на очередной финансовый год и плановый период и по годовому отчету об исполнении районного бюджета (да\нет)</t>
  </si>
  <si>
    <t>обеспечение размещения информации о системе управления муниципальными финансами на официальном сайте муниципального района (%)</t>
  </si>
  <si>
    <t>доля детей, охваченных образовательными программами дополнительного образования детей, в общей численности детей и молодежи в возрасте 5 - 18 лет</t>
  </si>
  <si>
    <t>число детей и молодежи, ставших лауреатами и призерами международных, всероссийских,  региональных и районных мероприятий (конкурсов)</t>
  </si>
  <si>
    <t>число одаренных детей, талантливой молодежи и их педагогов-наставников, получивших областную и муниципальную  поддержку (премии)</t>
  </si>
  <si>
    <t>количество районных мероприятий в сфере дополнительного образования, воспитания и развития одаренности детей и молодежи</t>
  </si>
  <si>
    <t>число детей и молодежи, принявших участие в районных, региональных, всероссийских, международных мероприятиях по различным направлениям деятельности</t>
  </si>
  <si>
    <t>количество  педагогов сферы дополнительного образования и воспитания, принявших участие в семинарах, совещаниях, научно-практических конференциях и иных мероприятиях,</t>
  </si>
  <si>
    <t>удельный вес численности руководителей муниципальных учреждений дополнительного образования детей, прошедших в течение трех лет повышение квалификации или профессиональную переподготовку, в общей численности руководителей учреждений дополнительного образования дете</t>
  </si>
  <si>
    <t>количество изданных  методических пособий, рекомендаций, сборников, буклетов  в сфере дополнительного образования и воспитания детей и молодежи</t>
  </si>
  <si>
    <t>количество публикаций и материалов в СМИ, Интернет-пронстранстве, освещающих основные мероприятия в сфере дополнительного образования и воспитания детей и молодежи</t>
  </si>
  <si>
    <t>уровень исполнения плановых назначений по расходам на реализацию подпрограммы</t>
  </si>
  <si>
    <t>количество молодых людей в возрасте от 14 до 30 лет, задействованных в реализации подпрограммы</t>
  </si>
  <si>
    <t>количество молодых людей задействованных в мероприятиях по допризывной подготовке молодежи к службе в Вооруженных Силах Российской Федерации</t>
  </si>
  <si>
    <t>количество военно-патриотических объединений и военно-спортивных молодежных  клубов</t>
  </si>
  <si>
    <t>количество мероприятий, проектов (программ), направленных на формирования правовых, культурных и нравственных ценностей среди молодежи</t>
  </si>
  <si>
    <t>удельный вес молодых людей, осведомленных о потенциальных возможностях проявления социальной инициативы в общественной и общественно-политической жизни</t>
  </si>
  <si>
    <t>увеличение количества детей, охваченных организованным отдыхом и оздоровлением, в общем количестве детей школьного возраст</t>
  </si>
  <si>
    <t xml:space="preserve">увеличение количества детей, находящихся в трудной жизненной ситуации, охваченных      организованным отдыхом и оздоровлением в лагерях дневного пребывания, загородных детских оздоровительных и профильных лагерях, в общем количестве детей, находящихся в трудной жизненной ситуации </t>
  </si>
  <si>
    <t xml:space="preserve">доля детских оздоровительных лагерей, в которых проведены мероприятия, направленные на укрепление материально-технической базы, от общего количества  детских оздоровительных лагерей  </t>
  </si>
  <si>
    <t>увеличение численности работников оздоровительных учреждений, охваченных повышением квалификации</t>
  </si>
  <si>
    <t>количество обращений граждан в администрацию муниципального образования, рассмотренных с нарушением сроков, установленных действующим законодательством, ед.</t>
  </si>
  <si>
    <t>соответствие муниципальных правовых актов действующему законодательству, %</t>
  </si>
  <si>
    <t>удельный вес своевременно оформленных документов на исполнение судебных актов, предусматривающих обращение взыскания на средства бюджета муниципального образования, %</t>
  </si>
  <si>
    <t>общее количество условных печатных листов официального издания органов местного самоуправления Рамонского муниципального района Воронежской области «Муниципальный вестник», ед.</t>
  </si>
  <si>
    <t>объем публикаций о деятельности ОМСУ в районной общественно-политической газете «Голос Рамони», (кв.см.)</t>
  </si>
  <si>
    <t>соотношение фактического финансирования расходов районного бюджета, направленных на осуществление деятельности МКУ «Служба по ХТО», к предусмотренным в районном бюджете плановым расходам на соответствующий период, %</t>
  </si>
  <si>
    <t>количество принятых запросов на предоставление государственных и муниципальных услуг, (среднее количество в месяц), ед.;</t>
  </si>
  <si>
    <t>количество консультаций по предоставлению государственных и муниципальных услуг, (среднее количество в месяц), ед.</t>
  </si>
  <si>
    <t>количество межведомственных запросов (среднее количество в месяц), ед</t>
  </si>
  <si>
    <t>уровень удовлетворенности граждан качеством и доступностью государственных и муниципальных услуг, %</t>
  </si>
  <si>
    <t>соответствие муниципальных правовых актов о муниципальной службе и противодействии коррупции действующему законодательству, %</t>
  </si>
  <si>
    <t>количество муниципальных служащих, прошедших повышение квалификации, чел.</t>
  </si>
  <si>
    <t>количество муниципальных служащих и граждан, включенных в кадровый резерв муниципальной службы, чел.</t>
  </si>
  <si>
    <t>количество выявленных фактов коррупции на муниципальной службе, ед.</t>
  </si>
  <si>
    <t>доля электронного документооборота в подразделениях администрации муниципального района, %</t>
  </si>
  <si>
    <t>доля современной компьютерной и организационной техники к общему количеству компьютерной и организационной техники в администрации муниципального района, %</t>
  </si>
  <si>
    <t>уровень исполнения плановых назначений по расходам на реализацию подпрограммы, %</t>
  </si>
  <si>
    <t>Исполнитель:</t>
  </si>
  <si>
    <t>Бердникова Е.Н.</t>
  </si>
  <si>
    <t>8(47340)2-18-62</t>
  </si>
  <si>
    <t>Приложение 2</t>
  </si>
  <si>
    <t xml:space="preserve">Бердникова Е.Н. </t>
  </si>
  <si>
    <t>составление и утверждение сводной бюджетной росписи районного бюджета в сроки, установленные бюджетным законодательством   (срок)</t>
  </si>
  <si>
    <t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 (срок)</t>
  </si>
  <si>
    <t>составление и представление в Совет народных депутатов  муниципального района годового отчета об исполнении районного бюджета в сроки, установленные бюджетным законодательством (срок)</t>
  </si>
  <si>
    <t>своевременное внесение изменений в решение Совета народных депутатов муниципального района о бюджетном процессе в муниципальном районе в соответствии с требованиями действующего бюджетного законодательства (срок)</t>
  </si>
  <si>
    <t>7.2.2.</t>
  </si>
  <si>
    <t>7.2.3.</t>
  </si>
  <si>
    <t>Реформирование и модернизация ЖКХ</t>
  </si>
  <si>
    <t xml:space="preserve">Газификация Рамонского муниципального района для строительства котельной </t>
  </si>
  <si>
    <t>7.2.4.</t>
  </si>
  <si>
    <t xml:space="preserve"> </t>
  </si>
  <si>
    <t>Начальник отдела                             по экономике и инвестициям</t>
  </si>
  <si>
    <t>Т.Ф. Золотухина</t>
  </si>
  <si>
    <t>Начальник отдела                                              по экономике и инвестициям</t>
  </si>
  <si>
    <t>Приложение 4</t>
  </si>
  <si>
    <t>Создание благоприятных условий для жизнедеятельности населения Березовского сельского поселения Рамонского муниципального района Воронежской области Рамонского муниципального района Воронежской области на 2014-2019 годы</t>
  </si>
  <si>
    <t>2014-2019</t>
  </si>
  <si>
    <t>Создание благоприятных условий для жизнедеятельности населения Горожанского сельского поселения Рамонского муниципального района Воронежской области на 2014-2019 годы</t>
  </si>
  <si>
    <t xml:space="preserve">Создание благоприятных условий для жизнедеятельности населения Комсомольского сельского поселения Рамонского муниципального района Воронежской области Рамонского муниципального района Воронежской области на 2014-2019 годы </t>
  </si>
  <si>
    <t>Администрация Березовского сельского поселения Рамонского муниципального района Воронежской области</t>
  </si>
  <si>
    <t>Администрация Горожанского сельского поселения Рамонского муниципального района Воронежской области</t>
  </si>
  <si>
    <t>Администрация Комсомольского сельского поселения Рамонского муниципального района Воронежской области</t>
  </si>
  <si>
    <t>Администрация Ломовского сельского поселения Рамонского муниципального района Воронежской области</t>
  </si>
  <si>
    <t>Администрация Скляевского сельского поселения Рамонского муниципального района Воронежской области</t>
  </si>
  <si>
    <t xml:space="preserve">Рамонское городское поселение </t>
  </si>
  <si>
    <t>Создание благоприятных условий для жизнедеятельности населения Рамонского городского  поселения Рамонского муниципального района Воронежской области Рамонского муниципального района Воронежской области на 2014-2019 годы</t>
  </si>
  <si>
    <t>Сельские поселения</t>
  </si>
  <si>
    <t>Администрация Рамонского городского поселения Рамонского муниципального района Воронежской области</t>
  </si>
  <si>
    <t>Создание благоприятных условий для жизнедеятельности населения Айдаровского сельского поселения Рамонского муниципального района Воронежской области Рамонского муниципального района Воронежской области на 2014-2019 годы</t>
  </si>
  <si>
    <t>Создание благоприятных условий для жизнедеятельности населения Большеверейского сельского поселения Рамонского муниципального района Воронежской области Рамонского муниципального района Воронежской области на 2014-2019 годы</t>
  </si>
  <si>
    <t>Администрация Большеверейского сельского поселения Рамонского муниципального района Воронежской области</t>
  </si>
  <si>
    <t>Создание благоприятных условий для жизнедеятельности населения Карачунского сельского поселения Рамонского муниципального района Воронежской области на 2014-2019 годы</t>
  </si>
  <si>
    <t>Администрация Карачунского сельского поселения Рамонского муниципального района Воронежской области</t>
  </si>
  <si>
    <t>Администрация Айдаровского сельского поселения Рамонского муниципального района Воронежской области</t>
  </si>
  <si>
    <t>Администрация Новоживотинновского сельского поселения Рамонского муниципального района Воронежской области</t>
  </si>
  <si>
    <t xml:space="preserve">Создание благоприятных условий для жизнедеятельности населения Ломовского сельского поселения Рамонского муниципального района Воронежской областина 2014-2019 годы </t>
  </si>
  <si>
    <t xml:space="preserve">Создание благоприятных условий для жизнедеятельности населения Новоживотинновского сельского поселения Рамонского муниципального района Воронежской областина 2014-2019 годы </t>
  </si>
  <si>
    <t xml:space="preserve">Создание благоприятных условий для жизнедеятельности населения Павловского сельского поселения Рамонского муниципального района Воронежской областина 2014-2019 годы </t>
  </si>
  <si>
    <t>Администрация Павловского сельского поселения Рамонского муниципального района Воронежской области</t>
  </si>
  <si>
    <t xml:space="preserve">Создание благоприятных условий для жизнедеятельности населения Русскогвоздевского сельского поселения Рамонского муниципального района Воронежской областина 2014-2019 годы </t>
  </si>
  <si>
    <t>Администрация Русскогвоздевского сельского поселения Рамонского муниципального района Воронежской области</t>
  </si>
  <si>
    <t xml:space="preserve">Создание благоприятных условий для жизнедеятельности населения Ступинского сельского поселения Рамонского муниципального района Воронежской областина 2014-2019 годы </t>
  </si>
  <si>
    <t xml:space="preserve">Создание благоприятных условий для жизнедеятельности населения Сомовского сельского поселения Рамонского муниципального района Воронежской областина 2014-2019 годы </t>
  </si>
  <si>
    <t>Администрация Сомовского сельского поселения Рамонского муниципального района Воронежской области</t>
  </si>
  <si>
    <t>Администрация Ступинского сельского поселения Рамонского муниципального района Воронежской области</t>
  </si>
  <si>
    <t>Администрация Чистополянского сельского поселения Рамонского муниципального района Воронежской области</t>
  </si>
  <si>
    <t>Администрация Яменского сельского поселения Рамонского муниципального района Воронежской области</t>
  </si>
  <si>
    <t xml:space="preserve">Исполнитель: Бердникова Е.Н.                        </t>
  </si>
  <si>
    <t>Муниципальная программа «Муниципальное управление  Рамонского муниципального района Воронежской области» на 2014-2019 годы»</t>
  </si>
  <si>
    <t>Муниципальная программа Рамонского муниципального района Воронежской области «Развитие культуры и туризма  в Рамонском муниципальном районе Воронежской области на 2014-2019 годы»</t>
  </si>
  <si>
    <t xml:space="preserve">Муниципальная программа Рамонского муниципального района Воронежской области «Управление муниципальными  финансами, создание  условий для эффективного и ответственного использования муниципальными финансами, повышения устойчивости бюджетов поселений Рамонского муниципального района Воронежской области» </t>
  </si>
  <si>
    <t>Муниципальная программа Рамонского муниципального района Воронежской области «Формирование и  эффективное управление муниципальной собственностью Рамонского муниципального района Воронежской области» на 2014-2019 годы</t>
  </si>
  <si>
    <t>Муниципальная программа Рамонского муниципального района Воронежской области «Развитие образования Рамонского муниципального района Воронежской области 2014-2020 годы»</t>
  </si>
  <si>
    <t>«Муниципальное управление  Рамонского муниципального района Воронежской области» на 2014-2019 годы»</t>
  </si>
  <si>
    <t>Муниципальная программа Рамонского муниципального района Воронежской области «Развитие сельского хозяйства на территории Рамонского муниципального района Воронежской области  на 2014-2020 годы»</t>
  </si>
  <si>
    <t xml:space="preserve"> «Управление муниципальными финансами, создание  условий для эффективного и ответственного использования муниципальными финансами, повышения устойчивости бюджетов поселений Рамонского муниципального района Воронежской области»</t>
  </si>
  <si>
    <t xml:space="preserve"> "Развитие образования Рамонского муниципального района Воронежской областина 2014 - 2020 годы"</t>
  </si>
  <si>
    <t xml:space="preserve"> «Формирование и эффективное управление муниципальной собственностью Рамонского муниципального района Воронежской области» 2014-2019 годы</t>
  </si>
  <si>
    <t>Создание благоприятных условий для жизнедеятельности населения Яменского сельского поселения Рамонского муниципального района Воронежской областина 2014-2019 годы</t>
  </si>
  <si>
    <t>Создание благоприятных условий для жизнедеятельности населения Чистополянского сельского поселения Рамонского муниципального района Воронежской областина 2014-2019 годы</t>
  </si>
  <si>
    <t>Создание благоприятных условий для жизнедеятельности населения Скляевского сельского поселения Рамонского муниципального района Воронежской областина 2014-2019 годы</t>
  </si>
  <si>
    <t>«Создание благоприятных условий для населения Рамонского муниципального района Воронежской области на 2014-2019 годы»</t>
  </si>
  <si>
    <t>Муниципальная программа Рамонского муниципального района Воронежской области «Создание благоприятных условий для населения Рамонского муниципального района Воронежской области» на  2014-2019 годы</t>
  </si>
  <si>
    <t>Постановление администрации Яменского сельского поселения Рамонского муниципального района Воронежской области  от 17.12.2013 №385 (в редакции от 25.01.2017 №6)</t>
  </si>
  <si>
    <t>Отчет о ходе реализации муниципальных программ  (финансирование программ) Рамонского муниципального района Воронежской области за 2016 год</t>
  </si>
  <si>
    <t>не более 8</t>
  </si>
  <si>
    <t>профицит</t>
  </si>
  <si>
    <t>не менее 90</t>
  </si>
  <si>
    <t>не более 0,1</t>
  </si>
  <si>
    <t>≤ 40</t>
  </si>
  <si>
    <t>Доля просроченной кредиторской задолженности по оплате труда (включая начисления по оплате труда) муниципальных бюджетных учреждений, в%</t>
  </si>
  <si>
    <t>Объем расходов бюджета муниципального образования на содержание работников органов местного самоуправления в расчете на одного жителя муниципального образования, в рублях</t>
  </si>
  <si>
    <t>≤ 1731,6</t>
  </si>
  <si>
    <t>в установленный срок</t>
  </si>
  <si>
    <t>да</t>
  </si>
  <si>
    <t>до начала очередного финансового года</t>
  </si>
  <si>
    <t>до 1 мая текущего года</t>
  </si>
  <si>
    <r>
      <rPr>
        <sz val="10"/>
        <rFont val="Calibri"/>
        <family val="2"/>
        <charset val="204"/>
      </rPr>
      <t>≤</t>
    </r>
    <r>
      <rPr>
        <sz val="8.5"/>
        <rFont val="Times New Roman"/>
        <family val="1"/>
        <charset val="204"/>
      </rPr>
      <t xml:space="preserve"> 3</t>
    </r>
  </si>
  <si>
    <r>
      <rPr>
        <sz val="10"/>
        <color theme="1"/>
        <rFont val="Calibri"/>
        <family val="2"/>
        <charset val="204"/>
      </rPr>
      <t>≤</t>
    </r>
    <r>
      <rPr>
        <sz val="8.5"/>
        <color theme="1"/>
        <rFont val="Times New Roman"/>
        <family val="1"/>
        <charset val="204"/>
      </rPr>
      <t xml:space="preserve"> 5</t>
    </r>
  </si>
  <si>
    <t>не менее 15,0</t>
  </si>
  <si>
    <t>≥ 95</t>
  </si>
  <si>
    <t>Постановление администрации Рамонского муниципального района Воронежской области от  25.11.2013  №495 (в редакции  от 14.12.2016 №406)</t>
  </si>
  <si>
    <t xml:space="preserve">Постановление администрации Рамонского муниципального района Воронежской области от 20.11.2013 №484   (в редакции 
от 14.01.2014 №12,     19.01.2015 №08,   25.01.2016 №26, 14.12.2016 №405, 18.01.2017 №15)
</t>
  </si>
  <si>
    <t xml:space="preserve">Постановление администрации Карачунского сельского поселения Рамонского муниципального района Воронежской области от 06.12.2013 №161  ( вредакции от 02.08.2016 №162, 26.01.2017 №07)  </t>
  </si>
  <si>
    <t>7.2.5.</t>
  </si>
  <si>
    <t>Проведение районного конкурса "Благоустроим район вместе"</t>
  </si>
  <si>
    <t>жилье эконом класса, тыс.кв. м</t>
  </si>
  <si>
    <t>удельная величина потребления электрической энергии в МКД на одного проживающего</t>
  </si>
  <si>
    <t>удельная величина потребления тепловой энергии МКД на 1 кв.м. общей площади</t>
  </si>
  <si>
    <t>удельная величина потребления горячей воды в МКД на одного проживающего</t>
  </si>
  <si>
    <t>удельная величина потребления холодной воды в МКД на одного проживающего</t>
  </si>
  <si>
    <t>удельная величина потребления природного газа в МКД на одного проживающего</t>
  </si>
  <si>
    <t>удельная величина потребления электрической энергии муниципальными бюджетными учреждениями на 1 человека населения</t>
  </si>
  <si>
    <t>удельная величина потребления тепловой энергии муниципальными бюджетными учреждениями на 1 кв. м. общей площади</t>
  </si>
  <si>
    <t>удельная величина потребления горячей воды муниципальными бюджетными учреждениями на 1 человека населения</t>
  </si>
  <si>
    <t>удельная величина потребления холодной воды муниципальными бюджетными учреждениями на 1 человека населения</t>
  </si>
  <si>
    <t>удельная величина потребления природного газа муниципальными бюджетными учреждениями на 1 человека населения</t>
  </si>
  <si>
    <t>доля протяженности автомобильных дорог общего пользования местного значения с твердым, не отвечающим нормативным требованиям, в общей протяженности автомобильных дорог общего пользования местного значения.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</si>
  <si>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района).</t>
  </si>
  <si>
    <t>объем инвестиций в основной капитал (за исключением бюджетных средств) в расчете на 1 жителя</t>
  </si>
  <si>
    <t xml:space="preserve">число субъектов малого и среднего предпринимательства в расчете на 10 тыс. человек населения 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</si>
  <si>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</si>
  <si>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Постановление дминистрация Павловского сельского поселения Рамонского муниципального района Воронежской области  от 17.12.2013 №94 (в редакции 25.01.2017 №01)</t>
  </si>
  <si>
    <t>Постановление дминистрация Новоживотинновского сельского поселения Рамонского муниципального района Воронежской области  от 02.12.2013 №408 (в редакции от 23.01.2017 №17 )</t>
  </si>
  <si>
    <t>Постановление дминистрация Русскогвоздевского сельского поселения Рамонского муниципального района Воронежской области  от 19.12.2013  №112 (в редакции от 26.01.2017 №05)</t>
  </si>
  <si>
    <t>Постановление администрации Чистополянского сельского поселения Рамонского муниципального района Воронежской области  от 02.12.2013 №92 (в редакции  от 31.01.2017 №05)</t>
  </si>
  <si>
    <t>Постановление администрации  Айдаровского сельского поселения Рамонского муниципального района Воронежской области от 29.12.2015 № 1065</t>
  </si>
  <si>
    <t>Постановление администрации Комсомольского сельского поселения Рамонского муниципального района Воронежской области от 02.12.2013 № 125 (в редакции от 01.04.2014 №16, от 24.05.2015 №26, от 25.02.2017 №06)</t>
  </si>
  <si>
    <t>Постановление администрации  Большеверейского сельского поселения Рамонского муниципального района Воронежской области от  20.12.2013 № 78 (в редакции от 27.01.2017 №05)</t>
  </si>
  <si>
    <t>Постановление дминистрация Ломовского сельского поселения Рамонского муниципального района Воронежской области от 20.12.2013 № 69 (в редакции от 30.01.2017 №02)</t>
  </si>
  <si>
    <r>
      <t xml:space="preserve">Постановление администрации Рамонского муниципального района Воронежской области от 03.12.2013  №500   </t>
    </r>
    <r>
      <rPr>
        <sz val="12"/>
        <rFont val="Times New Roman"/>
        <family val="1"/>
        <charset val="204"/>
      </rPr>
      <t>(в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редакции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от  21.01.2015 №11, 25.01.2016 №30, 14.12.2016 №404, 20.01.2017 №25)</t>
    </r>
  </si>
  <si>
    <t>Постановление администрации Рамонского муниципального района Воронежской области от 25.11.2013 №496    (в редакции   от 23.01.2015 №16, 25.01.2016 №31, 20.01.2017 №22)</t>
  </si>
  <si>
    <t>Постановление администрации Рамонского муниципального района Воронежской области от 06.12.2013  №510   (в редакции 25.01.2016 №35, 18.04.2016 №140, 20.05.2016 №168, 13.07.2016 №225, 12.12.2016 №403, 20.01.2017 №21)</t>
  </si>
  <si>
    <t>обеспеченность библиотеками</t>
  </si>
  <si>
    <t>расходы консолидированного бюджета  муниципального района  на культуру в расчете на одного жителя, руб. коп.</t>
  </si>
  <si>
    <t>доля детей в возрасте 1 - 6 лет, состоящих на учете для определения в муниципаль-ные дошкольные образова-тельные учреждения, в об-щей численности детей в возрасте 1 - 6 лет</t>
  </si>
  <si>
    <t>доля муниципальных до-школьных образовательных учреждений, здания кото-рых находятся в аварийном состоянии или требуют ка-питального ремонта, в об-щем числе муниципальных дошкольных образователь-ных учреждений</t>
  </si>
  <si>
    <t>уровень обеспеченности  дошкольными  образова-тельными учреждениями в расчете на 100 детей до-школьного возраста</t>
  </si>
  <si>
    <t>доля лиц, сдавших единый  государственный экзамен по русскому языку и мате-матике, в общей численно-сти выпускников муници-пальных общеобразователь-ных учреждений, участво-вавших   в  едином государ-ственном экзамене по дан-ным предметам</t>
  </si>
  <si>
    <t xml:space="preserve">доля выпускников муниципальных общеобразовательных учреждений, не полу-чивших аттестат о среднем (полном) образовании, в общей численности выпу-скников муниципальных общеобразовательных уч-реждений 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</si>
  <si>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 средней заработной плате в регионе</t>
  </si>
  <si>
    <t xml:space="preserve">доля муниципальных обще-образовательных учреждений, соответствующих современным требованиям обучения, в общем количестве муниципальных обще-образовательных учреждений 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</si>
  <si>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</si>
  <si>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 xml:space="preserve">доля обучающихся в муни-ципальных общеобразова-тельных учреждениях, за-нимающихся во вторую (третью) смену, в общей численности обучающихся в муниципальных общеоб-разовательных учреждениях </t>
  </si>
  <si>
    <t>доля обучающихся 1-11 классов муниципальных общеобразовательных учреждений, получающих двухразовое горячее пита-ние, в общей численности обучающихся 1-11 классов муниципальных общеобразовательных учреждений</t>
  </si>
  <si>
    <t>Доля детей, оставшихся без попечения родителей, устроенных в семьи граж-дан неродственников (в приемные семьи, на усы-новление (удочерение), под опеку (попечительст-во), охваченных другими формами семейного уст-ройства (семейные дет-ские дома, патронатные семьи), находящихся в государственных (муни-ципальных) учреждениях всех типов</t>
  </si>
  <si>
    <t>4.2.2.</t>
  </si>
  <si>
    <t>4.2.3.</t>
  </si>
  <si>
    <t>4.2.4.</t>
  </si>
  <si>
    <t>4.2.5.</t>
  </si>
  <si>
    <t>4.2.6.</t>
  </si>
  <si>
    <t>4.2.7.</t>
  </si>
  <si>
    <t>4.2.8.</t>
  </si>
  <si>
    <t>Выплата единовременного пособия  при всех формах  устройства детей, лишенных  родительского попечения, в  семью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</si>
  <si>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</si>
  <si>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Расходы на обеспечение выплаты вознаграждения, причитающегося приемному родителю</t>
  </si>
  <si>
    <t>Расходы на обеспечение выплат семьям опекунов на содержание подопечных детей</t>
  </si>
  <si>
    <t>Расходы на обеспечение единовременной выплаты при передаче ребенка на воспитание в семью</t>
  </si>
  <si>
    <t>Расходы на обеспечение единовременной выплаты при устройстве в семью ребенка-инвалида или ребенка, достигшего возраста 10 лет, а также при одновременной передаче на воспитание в семью братьев (сестер)</t>
  </si>
  <si>
    <t>Осуществление государственных полномочий по организации и осуществлению деятельности по опеке и попечительству</t>
  </si>
  <si>
    <t>Расходы на обеспечение выплат приемной семье на содержание подопечных детей</t>
  </si>
  <si>
    <t>обеспеченность  парками  культуры и отдыха</t>
  </si>
  <si>
    <t xml:space="preserve"> работников учреждений культуры</t>
  </si>
  <si>
    <t xml:space="preserve"> педагогических работников</t>
  </si>
  <si>
    <t xml:space="preserve">увеличение количества детей, охваченных организованным отдыхом и оздоровлением, в общем количестве детей школьного возраст;доля выполненных планов заданий, от общего количества предписаний, выданных  надзорными органами по обеспечению санитарно-гигиенического и противоэпидемиологического режима в         
учреждениях отдыха и оздоровления детей и подростков 
</t>
  </si>
  <si>
    <t>доля оздоровленных детей к общей численности детей школьного возраста в муниципальном образовании</t>
  </si>
  <si>
    <t>88,2</t>
  </si>
  <si>
    <t>1232</t>
  </si>
  <si>
    <t>Организация оборонно-спортивных профильных смен для подростков допризывного возраста</t>
  </si>
  <si>
    <t>1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</si>
  <si>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</si>
  <si>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>Финансовое обеспечение деятельности МКУ РДОЛ "Бобренок"</t>
  </si>
  <si>
    <t>4.5.8.</t>
  </si>
  <si>
    <t>Финансовое обеспечение деятельности МКУ "Рамонский районный молодежный центр"</t>
  </si>
  <si>
    <t>Финансовое обеспечение деятельности МКУ "Рамонский районный центр физической культуры и спорта"</t>
  </si>
  <si>
    <t>41</t>
  </si>
  <si>
    <t>доля населения, систематически занимающегося физической культурой и спортом</t>
  </si>
  <si>
    <t>доля обучающихся, систематически занимающихся физической культурой и спортом, в общей численности обучающихся</t>
  </si>
  <si>
    <t>4.6.3.</t>
  </si>
  <si>
    <t>4.6.4.</t>
  </si>
  <si>
    <t>4.6.5.</t>
  </si>
  <si>
    <t>4.6.6.</t>
  </si>
  <si>
    <t>4.6.7.</t>
  </si>
  <si>
    <t xml:space="preserve">Обеспечение функционирования центра тестирования комплекса ГТО </t>
  </si>
  <si>
    <t>Финансовое обеспечение деятельности (оказания услуг) спортивного комплекса "Лидер" и стадиона "Юность"</t>
  </si>
  <si>
    <t>Финансовое обеспечение деятельности (оказания услуг) спортивного комплекса п.ВНИИСС</t>
  </si>
  <si>
    <t xml:space="preserve">Финансовое обеспечение деятельности (оказания услуг) плавательного бассейна </t>
  </si>
  <si>
    <t>Строительство и реконструкция спортивных объектов муниципальной собственности</t>
  </si>
  <si>
    <t>количество спортивных объектов муниципальной собственности</t>
  </si>
  <si>
    <t>Доля граждан, принявших участие в выполнении нормативов (испытаний) комплекса ГТО от численности населения, допущенной к выполнению нормативов по медицинским показаниям</t>
  </si>
  <si>
    <t>Финансовое обеспечение деятельности (оказание услуг) структурных подразделений отдела по образованию, спорту и молодежной политике</t>
  </si>
  <si>
    <t>100</t>
  </si>
  <si>
    <t>Организация отдыха и оздаровления детей в лагерях дневного пребывания</t>
  </si>
  <si>
    <t>обеспеченность клубами и учреждениями клубного типа</t>
  </si>
  <si>
    <t>Постановление дминистрация Сомовского сельского поселения Рамонского муниципального района Воронежской области  от 17.12.2013 №70 (в редакции от 25.01.2017 №01)</t>
  </si>
  <si>
    <t>Постановление дминистрация Ступинского сельского поселения Рамонского муниципального района Воронежской области  от 05.12.2013 №200 ( в редакции от 31.01.2017 №05)</t>
  </si>
  <si>
    <t>Постановление администрации Горожанского сельского поселения Рамонского муниципального района Воронежской области  от 19.12.2013 № 167 ( в редакции от 30.01.2017 №04)</t>
  </si>
  <si>
    <t>Постановление администрации Березовского сельского поселения Рамонского муниципального района Воронежской области от 17.12.2014 № 250  ( в редакции от 27.01.2017 №08)</t>
  </si>
  <si>
    <t>Постановление администрации Скляевского сельского поселения Рамонского муниципального района Воронежской области  от 09.12.2013 №83 (в редакции от 23.04.2014 №12, от 21.11.2014 №44, от 16.12.2014 №53, от 25.01.2017 №02)</t>
  </si>
  <si>
    <t>Постановление администрации Рамонского городского поселения Рамонского муниципального района Воронежской области от 20.12.2013  № 559 (в редакции от 24.01.2017 №27)</t>
  </si>
  <si>
    <t>поступление неналоговых имущественных доходов в консолидированный бюджет Рамонского муниципального района Воронежской области</t>
  </si>
  <si>
    <t>поступление арендной платы за землю в местный бюджет в расчете на 1000 рублей начисленной арендной платы за землю</t>
  </si>
  <si>
    <r>
      <t xml:space="preserve">Постановление администрации Рамонского муниципального района Воронежской области от 25.11.2013 №494  </t>
    </r>
    <r>
      <rPr>
        <sz val="12"/>
        <rFont val="Times New Roman"/>
        <family val="1"/>
        <charset val="204"/>
      </rPr>
      <t xml:space="preserve">  (в редакции от 29.05.2014 №180, 15.01.2015  №07,  25.01.2016 №28, 25.01.2016 №28, 20.01.2017 №23 )</t>
    </r>
  </si>
  <si>
    <t>Осуществление полномочий по составлению (изменению) списков кандидатов вприсяжные заседатели федеральных судов  общей юрисдикции в Российской Федерации</t>
  </si>
  <si>
    <t>Осуществление государственных полномочий по сбору информации от поселений входящиихв муниципальный район,необходимой для ведения регистра муниципальных правовоых актов  Воронежской области</t>
  </si>
  <si>
    <t>Осуществление государственных полномочий по созданию и организации деятельности административных комиссий</t>
  </si>
  <si>
    <t>Осуществление отдельных государственных полномочий по организации деятельности по отлову и содержанию безнадзорных животных</t>
  </si>
  <si>
    <t>Финансовое обеспечение выполнения других расходных обязательств муниципального района органами местного самоуправления главными распорядителями средств районного бюжета-исполнителями</t>
  </si>
  <si>
    <t>6.1.6.</t>
  </si>
  <si>
    <t>6.1.7.</t>
  </si>
  <si>
    <t>6.1.8.</t>
  </si>
  <si>
    <t>Обеспечение реализации прав граждан, проживающих на территории муниципального района на осуществление мечстного самоуправления</t>
  </si>
  <si>
    <t>Финансовое обеспечение леятельности МКУ "Служба по зхозяйственно-техническому обеспечению"</t>
  </si>
  <si>
    <t>Финансовое обеспечение деятельности подведомственных учреждений МКУ "Рамонский архив"</t>
  </si>
  <si>
    <t>доля серверов и рабочих станций поврежденных вредоносными программами (вирусами, к тих общему количеству, %)</t>
  </si>
  <si>
    <t>≥95</t>
  </si>
  <si>
    <t xml:space="preserve"> отсутствие обоснованных жалоб со стороны потребителей муниципальных услуг, связанных с некачественным и несвоевременным исполнением архивных запросов муниципальным казенным учреждением «Рамонский архив» запросов, ед.</t>
  </si>
  <si>
    <t>доля объектов культурного наследия, находящихся  в муниципальной собственности и требующих консервации или реставрации, в общем количестве объектов  культурного наследия, находящихся в муниципальной собственности (%)</t>
  </si>
  <si>
    <t>отношение среднемесячной  номинальной начисленной заработной платы  работников  муниципальных учреждений  культуры  и исскуства к среднемесячной начисленной  заработной плате  работников, занятых в сфере  экономики региона, %</t>
  </si>
  <si>
    <t>среднемесячная номинальная начисленная заработная плата работников муниципальных учреждений  культуры  исскусства (руб.)</t>
  </si>
  <si>
    <t>Реестр муниципальных программ  поселений Рамонского муниципального района Воронежской области</t>
  </si>
  <si>
    <t>Постановление администрации Рамонского муниципального района Воронежской областиот 24.12.2013 №538        (в редакции 20.01.2017 №24)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</si>
</sst>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21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0"/>
      <color theme="1"/>
      <name val="Times New Roman"/>
      <family val="2"/>
      <charset val="204"/>
    </font>
    <font>
      <i/>
      <sz val="12"/>
      <color theme="1"/>
      <name val="Times New Roman"/>
      <family val="1"/>
      <charset val="204"/>
    </font>
    <font>
      <sz val="10"/>
      <name val="Calibri"/>
      <family val="2"/>
      <charset val="204"/>
    </font>
    <font>
      <sz val="8.5"/>
      <name val="Times New Roman"/>
      <family val="1"/>
      <charset val="204"/>
    </font>
    <font>
      <sz val="10"/>
      <color theme="1"/>
      <name val="Calibri"/>
      <family val="2"/>
      <charset val="204"/>
    </font>
    <font>
      <sz val="8.5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21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wrapText="1"/>
    </xf>
    <xf numFmtId="0" fontId="0" fillId="2" borderId="3" xfId="0" applyFill="1" applyBorder="1"/>
    <xf numFmtId="0" fontId="0" fillId="2" borderId="0" xfId="0" applyFill="1" applyBorder="1"/>
    <xf numFmtId="0" fontId="0" fillId="2" borderId="6" xfId="0" applyFill="1" applyBorder="1"/>
    <xf numFmtId="0" fontId="2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5" fillId="2" borderId="0" xfId="0" applyFont="1" applyFill="1"/>
    <xf numFmtId="0" fontId="7" fillId="2" borderId="0" xfId="0" applyFont="1" applyFill="1" applyBorder="1" applyAlignment="1">
      <alignment wrapText="1"/>
    </xf>
    <xf numFmtId="0" fontId="8" fillId="2" borderId="0" xfId="0" applyFont="1" applyFill="1"/>
    <xf numFmtId="0" fontId="14" fillId="0" borderId="0" xfId="0" applyFont="1"/>
    <xf numFmtId="0" fontId="0" fillId="0" borderId="0" xfId="0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3" xfId="0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center" vertical="center"/>
    </xf>
    <xf numFmtId="0" fontId="1" fillId="0" borderId="3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/>
    <xf numFmtId="0" fontId="1" fillId="0" borderId="3" xfId="0" applyFont="1" applyFill="1" applyBorder="1" applyAlignment="1">
      <alignment wrapText="1"/>
    </xf>
    <xf numFmtId="0" fontId="0" fillId="0" borderId="6" xfId="0" applyFill="1" applyBorder="1"/>
    <xf numFmtId="0" fontId="1" fillId="0" borderId="0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2" fontId="7" fillId="2" borderId="3" xfId="0" applyNumberFormat="1" applyFont="1" applyFill="1" applyBorder="1" applyAlignment="1">
      <alignment vertical="top" wrapText="1"/>
    </xf>
    <xf numFmtId="2" fontId="2" fillId="2" borderId="3" xfId="0" applyNumberFormat="1" applyFont="1" applyFill="1" applyBorder="1" applyAlignment="1">
      <alignment vertical="top" wrapText="1"/>
    </xf>
    <xf numFmtId="0" fontId="6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wrapText="1"/>
    </xf>
    <xf numFmtId="2" fontId="6" fillId="2" borderId="3" xfId="0" applyNumberFormat="1" applyFont="1" applyFill="1" applyBorder="1" applyAlignment="1" applyProtection="1">
      <alignment horizontal="center" vertical="center"/>
      <protection locked="0"/>
    </xf>
    <xf numFmtId="164" fontId="6" fillId="2" borderId="4" xfId="1" applyFont="1" applyFill="1" applyBorder="1" applyAlignment="1">
      <alignment horizontal="center" vertical="center" wrapText="1"/>
    </xf>
    <xf numFmtId="0" fontId="1" fillId="2" borderId="10" xfId="0" applyFont="1" applyFill="1" applyBorder="1"/>
    <xf numFmtId="0" fontId="14" fillId="2" borderId="0" xfId="0" applyFont="1" applyFill="1" applyBorder="1"/>
    <xf numFmtId="0" fontId="1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left" wrapText="1"/>
    </xf>
    <xf numFmtId="2" fontId="2" fillId="0" borderId="3" xfId="0" applyNumberFormat="1" applyFont="1" applyBorder="1" applyAlignment="1">
      <alignment horizontal="center" vertical="center" wrapText="1"/>
    </xf>
    <xf numFmtId="0" fontId="15" fillId="0" borderId="0" xfId="0" applyFont="1"/>
    <xf numFmtId="0" fontId="0" fillId="0" borderId="0" xfId="0" applyFill="1" applyBorder="1" applyAlignment="1">
      <alignment horizontal="justify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0" fillId="0" borderId="5" xfId="0" applyFont="1" applyBorder="1" applyAlignment="1">
      <alignment horizontal="justify"/>
    </xf>
    <xf numFmtId="2" fontId="2" fillId="2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3" xfId="0" applyFont="1" applyBorder="1" applyAlignment="1">
      <alignment horizontal="justify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textRotation="90" wrapText="1"/>
    </xf>
    <xf numFmtId="0" fontId="2" fillId="2" borderId="3" xfId="0" applyFont="1" applyFill="1" applyBorder="1" applyAlignment="1">
      <alignment horizontal="center" vertical="top" textRotation="90" wrapText="1"/>
    </xf>
    <xf numFmtId="0" fontId="1" fillId="2" borderId="0" xfId="0" applyFont="1" applyFill="1" applyBorder="1" applyAlignment="1">
      <alignment wrapText="1"/>
    </xf>
    <xf numFmtId="0" fontId="3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2" fontId="1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4" fontId="0" fillId="2" borderId="3" xfId="0" applyNumberFormat="1" applyFill="1" applyBorder="1" applyAlignment="1">
      <alignment horizontal="center" vertical="center"/>
    </xf>
    <xf numFmtId="0" fontId="0" fillId="4" borderId="0" xfId="0" applyFill="1"/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1" fillId="2" borderId="13" xfId="0" applyFont="1" applyFill="1" applyBorder="1" applyAlignment="1">
      <alignment wrapText="1"/>
    </xf>
    <xf numFmtId="0" fontId="1" fillId="2" borderId="0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2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>
      <alignment horizontal="left" vertical="top" wrapText="1"/>
    </xf>
    <xf numFmtId="0" fontId="0" fillId="2" borderId="0" xfId="0" applyFill="1" applyAlignment="1">
      <alignment horizontal="left"/>
    </xf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left" vertical="top" wrapText="1"/>
    </xf>
    <xf numFmtId="49" fontId="6" fillId="2" borderId="5" xfId="0" applyNumberFormat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center" vertical="center"/>
    </xf>
    <xf numFmtId="2" fontId="6" fillId="2" borderId="12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12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165" fontId="1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left" vertical="top" wrapText="1"/>
    </xf>
    <xf numFmtId="2" fontId="1" fillId="2" borderId="5" xfId="0" applyNumberFormat="1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 textRotation="90" wrapText="1"/>
    </xf>
    <xf numFmtId="0" fontId="2" fillId="2" borderId="3" xfId="0" applyFont="1" applyFill="1" applyBorder="1" applyAlignment="1">
      <alignment horizontal="center" vertical="top" textRotation="90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2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18"/>
  <sheetViews>
    <sheetView tabSelected="1" topLeftCell="A85" zoomScaleNormal="100" workbookViewId="0">
      <selection activeCell="S89" sqref="S89:S94"/>
    </sheetView>
  </sheetViews>
  <sheetFormatPr defaultRowHeight="15.75" x14ac:dyDescent="0.25"/>
  <cols>
    <col min="1" max="1" width="9" style="1"/>
    <col min="2" max="2" width="22.5" style="1" customWidth="1"/>
    <col min="3" max="3" width="9" style="1"/>
    <col min="4" max="4" width="10.5" style="1" customWidth="1"/>
    <col min="5" max="5" width="12" style="1" customWidth="1"/>
    <col min="6" max="10" width="9" style="1"/>
    <col min="11" max="11" width="12.625" style="1" customWidth="1"/>
    <col min="12" max="12" width="9" style="1"/>
    <col min="13" max="13" width="10.5" style="1" customWidth="1"/>
    <col min="14" max="14" width="9" style="1"/>
    <col min="15" max="15" width="11" style="1" bestFit="1" customWidth="1"/>
    <col min="16" max="16" width="26.625" style="1" customWidth="1"/>
    <col min="17" max="17" width="10.375" style="1" customWidth="1"/>
    <col min="18" max="18" width="10.875" style="1" customWidth="1"/>
    <col min="19" max="19" width="10.25" style="1" bestFit="1" customWidth="1"/>
    <col min="20" max="24" width="9" style="1"/>
  </cols>
  <sheetData>
    <row r="1" spans="1:20" x14ac:dyDescent="0.25">
      <c r="Q1" s="209" t="s">
        <v>407</v>
      </c>
      <c r="R1" s="209"/>
      <c r="S1" s="209"/>
    </row>
    <row r="2" spans="1:20" x14ac:dyDescent="0.25">
      <c r="B2" s="210" t="s">
        <v>472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110"/>
      <c r="R2" s="110"/>
      <c r="S2" s="110"/>
    </row>
    <row r="3" spans="1:20" ht="168.75" customHeight="1" x14ac:dyDescent="0.25">
      <c r="A3" s="182" t="s">
        <v>0</v>
      </c>
      <c r="B3" s="182" t="s">
        <v>1</v>
      </c>
      <c r="C3" s="182" t="s">
        <v>2</v>
      </c>
      <c r="D3" s="182" t="s">
        <v>3</v>
      </c>
      <c r="E3" s="182"/>
      <c r="F3" s="182"/>
      <c r="G3" s="182"/>
      <c r="H3" s="182"/>
      <c r="I3" s="182"/>
      <c r="J3" s="182"/>
      <c r="K3" s="182"/>
      <c r="L3" s="182"/>
      <c r="M3" s="182"/>
      <c r="N3" s="188" t="s">
        <v>4</v>
      </c>
      <c r="O3" s="188"/>
      <c r="P3" s="187" t="s">
        <v>5</v>
      </c>
      <c r="Q3" s="187" t="s">
        <v>6</v>
      </c>
      <c r="R3" s="187" t="s">
        <v>7</v>
      </c>
      <c r="S3" s="187" t="s">
        <v>8</v>
      </c>
      <c r="T3" s="2"/>
    </row>
    <row r="4" spans="1:20" x14ac:dyDescent="0.25">
      <c r="A4" s="182"/>
      <c r="B4" s="182"/>
      <c r="C4" s="182"/>
      <c r="D4" s="187" t="s">
        <v>9</v>
      </c>
      <c r="E4" s="187"/>
      <c r="F4" s="182" t="s">
        <v>10</v>
      </c>
      <c r="G4" s="182"/>
      <c r="H4" s="182"/>
      <c r="I4" s="182"/>
      <c r="J4" s="182"/>
      <c r="K4" s="182"/>
      <c r="L4" s="182"/>
      <c r="M4" s="182"/>
      <c r="N4" s="188"/>
      <c r="O4" s="188"/>
      <c r="P4" s="187"/>
      <c r="Q4" s="187"/>
      <c r="R4" s="187"/>
      <c r="S4" s="187"/>
      <c r="T4" s="2"/>
    </row>
    <row r="5" spans="1:20" x14ac:dyDescent="0.25">
      <c r="A5" s="182"/>
      <c r="B5" s="182"/>
      <c r="C5" s="182"/>
      <c r="D5" s="187"/>
      <c r="E5" s="187"/>
      <c r="F5" s="187" t="s">
        <v>11</v>
      </c>
      <c r="G5" s="187"/>
      <c r="H5" s="187" t="s">
        <v>12</v>
      </c>
      <c r="I5" s="187"/>
      <c r="J5" s="187" t="s">
        <v>13</v>
      </c>
      <c r="K5" s="187"/>
      <c r="L5" s="187" t="s">
        <v>14</v>
      </c>
      <c r="M5" s="187"/>
      <c r="N5" s="188"/>
      <c r="O5" s="188"/>
      <c r="P5" s="187"/>
      <c r="Q5" s="187"/>
      <c r="R5" s="187"/>
      <c r="S5" s="187"/>
      <c r="T5" s="2"/>
    </row>
    <row r="6" spans="1:20" ht="39" customHeight="1" x14ac:dyDescent="0.25">
      <c r="A6" s="182"/>
      <c r="B6" s="182"/>
      <c r="C6" s="182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8"/>
      <c r="O6" s="188"/>
      <c r="P6" s="187"/>
      <c r="Q6" s="187"/>
      <c r="R6" s="187"/>
      <c r="S6" s="187"/>
      <c r="T6" s="2"/>
    </row>
    <row r="7" spans="1:20" ht="42.75" customHeight="1" x14ac:dyDescent="0.25">
      <c r="A7" s="182"/>
      <c r="B7" s="182"/>
      <c r="C7" s="182"/>
      <c r="D7" s="98" t="s">
        <v>15</v>
      </c>
      <c r="E7" s="98" t="s">
        <v>16</v>
      </c>
      <c r="F7" s="98" t="s">
        <v>15</v>
      </c>
      <c r="G7" s="98" t="s">
        <v>16</v>
      </c>
      <c r="H7" s="98" t="s">
        <v>15</v>
      </c>
      <c r="I7" s="98" t="s">
        <v>16</v>
      </c>
      <c r="J7" s="98" t="s">
        <v>15</v>
      </c>
      <c r="K7" s="98" t="s">
        <v>16</v>
      </c>
      <c r="L7" s="98" t="s">
        <v>15</v>
      </c>
      <c r="M7" s="98" t="s">
        <v>16</v>
      </c>
      <c r="N7" s="99" t="s">
        <v>15</v>
      </c>
      <c r="O7" s="99" t="s">
        <v>16</v>
      </c>
      <c r="P7" s="187"/>
      <c r="Q7" s="187"/>
      <c r="R7" s="187"/>
      <c r="S7" s="187"/>
      <c r="T7" s="2"/>
    </row>
    <row r="8" spans="1:20" x14ac:dyDescent="0.25">
      <c r="A8" s="96">
        <v>1</v>
      </c>
      <c r="B8" s="96">
        <v>2</v>
      </c>
      <c r="C8" s="96">
        <v>3</v>
      </c>
      <c r="D8" s="96">
        <v>4</v>
      </c>
      <c r="E8" s="96">
        <v>5</v>
      </c>
      <c r="F8" s="96">
        <v>6</v>
      </c>
      <c r="G8" s="96">
        <v>7</v>
      </c>
      <c r="H8" s="96">
        <v>8</v>
      </c>
      <c r="I8" s="96">
        <v>9</v>
      </c>
      <c r="J8" s="96">
        <v>10</v>
      </c>
      <c r="K8" s="96">
        <v>11</v>
      </c>
      <c r="L8" s="96">
        <v>12</v>
      </c>
      <c r="M8" s="96">
        <v>13</v>
      </c>
      <c r="N8" s="96">
        <v>14</v>
      </c>
      <c r="O8" s="96">
        <v>15</v>
      </c>
      <c r="P8" s="96">
        <v>16</v>
      </c>
      <c r="Q8" s="96">
        <v>17</v>
      </c>
      <c r="R8" s="96">
        <v>18</v>
      </c>
      <c r="S8" s="96">
        <v>19</v>
      </c>
      <c r="T8" s="2"/>
    </row>
    <row r="9" spans="1:20" x14ac:dyDescent="0.25">
      <c r="A9" s="96"/>
      <c r="B9" s="33" t="s">
        <v>17</v>
      </c>
      <c r="C9" s="34"/>
      <c r="D9" s="35">
        <f t="shared" ref="D9:M9" si="0">D11+D46+D59+D69+D151+D193+D236</f>
        <v>851588.91899999999</v>
      </c>
      <c r="E9" s="35">
        <f t="shared" si="0"/>
        <v>824958.73649999988</v>
      </c>
      <c r="F9" s="35">
        <f t="shared" si="0"/>
        <v>19944.980000000003</v>
      </c>
      <c r="G9" s="35">
        <f t="shared" si="0"/>
        <v>5797.48</v>
      </c>
      <c r="H9" s="35">
        <f t="shared" si="0"/>
        <v>285112.67499999999</v>
      </c>
      <c r="I9" s="35">
        <f t="shared" si="0"/>
        <v>274220.60299999994</v>
      </c>
      <c r="J9" s="35">
        <f t="shared" si="0"/>
        <v>541262.00100000005</v>
      </c>
      <c r="K9" s="35">
        <f t="shared" si="0"/>
        <v>539586.3885</v>
      </c>
      <c r="L9" s="35">
        <f t="shared" si="0"/>
        <v>5269.28</v>
      </c>
      <c r="M9" s="35">
        <f t="shared" si="0"/>
        <v>5354.28</v>
      </c>
      <c r="N9" s="107">
        <v>100</v>
      </c>
      <c r="O9" s="35">
        <f>E9/D9*100</f>
        <v>96.872882924396038</v>
      </c>
      <c r="P9" s="34"/>
      <c r="Q9" s="34"/>
      <c r="R9" s="34"/>
      <c r="S9" s="34"/>
      <c r="T9" s="2"/>
    </row>
    <row r="10" spans="1:20" x14ac:dyDescent="0.25">
      <c r="A10" s="96"/>
      <c r="B10" s="96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6"/>
      <c r="P10" s="34"/>
      <c r="Q10" s="34"/>
      <c r="R10" s="34"/>
      <c r="S10" s="34"/>
      <c r="T10" s="2"/>
    </row>
    <row r="11" spans="1:20" s="1" customFormat="1" ht="68.25" customHeight="1" x14ac:dyDescent="0.25">
      <c r="A11" s="164" t="s">
        <v>18</v>
      </c>
      <c r="B11" s="183" t="s">
        <v>463</v>
      </c>
      <c r="C11" s="164" t="s">
        <v>287</v>
      </c>
      <c r="D11" s="167">
        <f>D18+D32+D41</f>
        <v>126390.50000000001</v>
      </c>
      <c r="E11" s="167">
        <f t="shared" ref="E11:M11" si="1">E18+E32+E41</f>
        <v>101500.4</v>
      </c>
      <c r="F11" s="167">
        <f t="shared" si="1"/>
        <v>14076.4</v>
      </c>
      <c r="G11" s="167">
        <f t="shared" si="1"/>
        <v>0</v>
      </c>
      <c r="H11" s="167">
        <f t="shared" si="1"/>
        <v>49040.800000000003</v>
      </c>
      <c r="I11" s="167">
        <f t="shared" si="1"/>
        <v>38359.199999999997</v>
      </c>
      <c r="J11" s="167">
        <f t="shared" si="1"/>
        <v>63273.299999999996</v>
      </c>
      <c r="K11" s="167">
        <f t="shared" si="1"/>
        <v>63141.2</v>
      </c>
      <c r="L11" s="167">
        <f t="shared" si="1"/>
        <v>0</v>
      </c>
      <c r="M11" s="167">
        <f t="shared" si="1"/>
        <v>0</v>
      </c>
      <c r="N11" s="164">
        <v>100</v>
      </c>
      <c r="O11" s="167">
        <f>E11/D11*100</f>
        <v>80.306985097772369</v>
      </c>
      <c r="P11" s="106" t="s">
        <v>361</v>
      </c>
      <c r="Q11" s="94" t="s">
        <v>473</v>
      </c>
      <c r="R11" s="94">
        <v>24.95</v>
      </c>
      <c r="S11" s="88">
        <v>100</v>
      </c>
      <c r="T11" s="100"/>
    </row>
    <row r="12" spans="1:20" s="1" customFormat="1" ht="122.25" customHeight="1" x14ac:dyDescent="0.25">
      <c r="A12" s="165"/>
      <c r="B12" s="184"/>
      <c r="C12" s="165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5"/>
      <c r="O12" s="168"/>
      <c r="P12" s="106" t="s">
        <v>362</v>
      </c>
      <c r="Q12" s="94" t="s">
        <v>473</v>
      </c>
      <c r="R12" s="94" t="s">
        <v>474</v>
      </c>
      <c r="S12" s="88">
        <v>100</v>
      </c>
      <c r="T12" s="100"/>
    </row>
    <row r="13" spans="1:20" s="1" customFormat="1" ht="96" customHeight="1" x14ac:dyDescent="0.25">
      <c r="A13" s="165"/>
      <c r="B13" s="184"/>
      <c r="C13" s="165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5"/>
      <c r="O13" s="168"/>
      <c r="P13" s="106" t="s">
        <v>363</v>
      </c>
      <c r="Q13" s="94" t="s">
        <v>475</v>
      </c>
      <c r="R13" s="94">
        <v>93.93</v>
      </c>
      <c r="S13" s="94">
        <v>100</v>
      </c>
      <c r="T13" s="100"/>
    </row>
    <row r="14" spans="1:20" s="1" customFormat="1" ht="65.25" customHeight="1" x14ac:dyDescent="0.25">
      <c r="A14" s="165"/>
      <c r="B14" s="184"/>
      <c r="C14" s="165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5"/>
      <c r="O14" s="168"/>
      <c r="P14" s="106" t="s">
        <v>364</v>
      </c>
      <c r="Q14" s="94" t="s">
        <v>476</v>
      </c>
      <c r="R14" s="94">
        <v>0</v>
      </c>
      <c r="S14" s="88">
        <v>100</v>
      </c>
      <c r="T14" s="100"/>
    </row>
    <row r="15" spans="1:20" s="1" customFormat="1" ht="101.25" customHeight="1" x14ac:dyDescent="0.25">
      <c r="A15" s="165"/>
      <c r="B15" s="184"/>
      <c r="C15" s="165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5"/>
      <c r="O15" s="168"/>
      <c r="P15" s="106" t="s">
        <v>365</v>
      </c>
      <c r="Q15" s="94" t="s">
        <v>477</v>
      </c>
      <c r="R15" s="94">
        <v>17.329999999999998</v>
      </c>
      <c r="S15" s="88">
        <v>100</v>
      </c>
      <c r="T15" s="100"/>
    </row>
    <row r="16" spans="1:20" s="1" customFormat="1" ht="69.75" customHeight="1" x14ac:dyDescent="0.25">
      <c r="A16" s="165"/>
      <c r="B16" s="184"/>
      <c r="C16" s="165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5"/>
      <c r="O16" s="168"/>
      <c r="P16" s="108" t="s">
        <v>478</v>
      </c>
      <c r="Q16" s="94">
        <v>0</v>
      </c>
      <c r="R16" s="94">
        <v>0</v>
      </c>
      <c r="S16" s="88">
        <v>100</v>
      </c>
      <c r="T16" s="100"/>
    </row>
    <row r="17" spans="1:20" s="1" customFormat="1" ht="63.75" customHeight="1" x14ac:dyDescent="0.25">
      <c r="A17" s="166"/>
      <c r="B17" s="185"/>
      <c r="C17" s="166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6"/>
      <c r="O17" s="169"/>
      <c r="P17" s="108" t="s">
        <v>479</v>
      </c>
      <c r="Q17" s="94" t="s">
        <v>480</v>
      </c>
      <c r="R17" s="94">
        <v>1643.02</v>
      </c>
      <c r="S17" s="88">
        <v>100</v>
      </c>
      <c r="T17" s="100"/>
    </row>
    <row r="18" spans="1:20" s="1" customFormat="1" ht="13.5" customHeight="1" x14ac:dyDescent="0.25">
      <c r="A18" s="180" t="s">
        <v>19</v>
      </c>
      <c r="B18" s="90" t="s">
        <v>20</v>
      </c>
      <c r="C18" s="145"/>
      <c r="D18" s="146">
        <f>D20+D22+D23+D26+D27+D28+D30</f>
        <v>1321.2</v>
      </c>
      <c r="E18" s="146">
        <f t="shared" ref="E18:M18" si="2">E20+E22+E23+E26+E27+E28+E30</f>
        <v>1277.2</v>
      </c>
      <c r="F18" s="146">
        <f t="shared" si="2"/>
        <v>0</v>
      </c>
      <c r="G18" s="146">
        <f t="shared" si="2"/>
        <v>0</v>
      </c>
      <c r="H18" s="146">
        <f t="shared" si="2"/>
        <v>0</v>
      </c>
      <c r="I18" s="146">
        <f t="shared" si="2"/>
        <v>0</v>
      </c>
      <c r="J18" s="146">
        <f t="shared" si="2"/>
        <v>1321.2</v>
      </c>
      <c r="K18" s="146">
        <f t="shared" si="2"/>
        <v>1277.2</v>
      </c>
      <c r="L18" s="146">
        <f t="shared" si="2"/>
        <v>0</v>
      </c>
      <c r="M18" s="146">
        <f t="shared" si="2"/>
        <v>0</v>
      </c>
      <c r="N18" s="146">
        <v>100</v>
      </c>
      <c r="O18" s="146">
        <f>E18/D18*100</f>
        <v>96.669694217378151</v>
      </c>
      <c r="P18" s="141"/>
      <c r="Q18" s="180"/>
      <c r="R18" s="180"/>
      <c r="S18" s="180"/>
      <c r="T18" s="186"/>
    </row>
    <row r="19" spans="1:20" s="1" customFormat="1" ht="41.25" customHeight="1" x14ac:dyDescent="0.25">
      <c r="A19" s="180"/>
      <c r="B19" s="93" t="s">
        <v>21</v>
      </c>
      <c r="C19" s="145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3"/>
      <c r="Q19" s="180"/>
      <c r="R19" s="180"/>
      <c r="S19" s="180"/>
      <c r="T19" s="186"/>
    </row>
    <row r="20" spans="1:20" s="1" customFormat="1" x14ac:dyDescent="0.25">
      <c r="A20" s="180" t="s">
        <v>22</v>
      </c>
      <c r="B20" s="90" t="s">
        <v>23</v>
      </c>
      <c r="C20" s="145"/>
      <c r="D20" s="146">
        <f>F20+H20+J20+L20</f>
        <v>0</v>
      </c>
      <c r="E20" s="146">
        <f>G20+I20+K20+M20</f>
        <v>0</v>
      </c>
      <c r="F20" s="146">
        <v>0</v>
      </c>
      <c r="G20" s="146">
        <v>0</v>
      </c>
      <c r="H20" s="146">
        <v>0</v>
      </c>
      <c r="I20" s="146">
        <v>0</v>
      </c>
      <c r="J20" s="146">
        <v>0</v>
      </c>
      <c r="K20" s="146">
        <v>0</v>
      </c>
      <c r="L20" s="146">
        <v>0</v>
      </c>
      <c r="M20" s="146">
        <v>0</v>
      </c>
      <c r="N20" s="146">
        <v>0</v>
      </c>
      <c r="O20" s="146">
        <v>0</v>
      </c>
      <c r="P20" s="207" t="s">
        <v>412</v>
      </c>
      <c r="Q20" s="180" t="s">
        <v>481</v>
      </c>
      <c r="R20" s="180" t="s">
        <v>481</v>
      </c>
      <c r="S20" s="144">
        <v>100</v>
      </c>
      <c r="T20" s="186"/>
    </row>
    <row r="21" spans="1:20" s="1" customFormat="1" ht="94.5" customHeight="1" x14ac:dyDescent="0.25">
      <c r="A21" s="180"/>
      <c r="B21" s="93" t="s">
        <v>24</v>
      </c>
      <c r="C21" s="145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207"/>
      <c r="Q21" s="180"/>
      <c r="R21" s="180"/>
      <c r="S21" s="144"/>
      <c r="T21" s="186"/>
    </row>
    <row r="22" spans="1:20" s="1" customFormat="1" ht="76.5" x14ac:dyDescent="0.25">
      <c r="A22" s="94" t="s">
        <v>25</v>
      </c>
      <c r="B22" s="93" t="s">
        <v>26</v>
      </c>
      <c r="C22" s="93"/>
      <c r="D22" s="88">
        <v>0</v>
      </c>
      <c r="E22" s="88">
        <v>0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  <c r="K22" s="88">
        <v>0</v>
      </c>
      <c r="L22" s="88">
        <v>0</v>
      </c>
      <c r="M22" s="88">
        <v>0</v>
      </c>
      <c r="N22" s="88">
        <v>0</v>
      </c>
      <c r="O22" s="88">
        <v>0</v>
      </c>
      <c r="P22" s="91" t="s">
        <v>312</v>
      </c>
      <c r="Q22" s="94" t="s">
        <v>482</v>
      </c>
      <c r="R22" s="94" t="s">
        <v>482</v>
      </c>
      <c r="S22" s="88">
        <v>100</v>
      </c>
      <c r="T22" s="2"/>
    </row>
    <row r="23" spans="1:20" s="1" customFormat="1" ht="63.75" x14ac:dyDescent="0.25">
      <c r="A23" s="180" t="s">
        <v>27</v>
      </c>
      <c r="B23" s="162" t="s">
        <v>28</v>
      </c>
      <c r="C23" s="162"/>
      <c r="D23" s="144">
        <v>0</v>
      </c>
      <c r="E23" s="144">
        <v>0</v>
      </c>
      <c r="F23" s="144">
        <v>0</v>
      </c>
      <c r="G23" s="144">
        <v>0</v>
      </c>
      <c r="H23" s="144">
        <v>0</v>
      </c>
      <c r="I23" s="144">
        <v>0</v>
      </c>
      <c r="J23" s="144">
        <v>0</v>
      </c>
      <c r="K23" s="144">
        <v>0</v>
      </c>
      <c r="L23" s="144">
        <v>0</v>
      </c>
      <c r="M23" s="144">
        <v>0</v>
      </c>
      <c r="N23" s="144">
        <v>0</v>
      </c>
      <c r="O23" s="144">
        <v>0</v>
      </c>
      <c r="P23" s="91" t="s">
        <v>409</v>
      </c>
      <c r="Q23" s="94" t="s">
        <v>483</v>
      </c>
      <c r="R23" s="94" t="s">
        <v>483</v>
      </c>
      <c r="S23" s="88">
        <v>100</v>
      </c>
      <c r="T23" s="2"/>
    </row>
    <row r="24" spans="1:20" s="1" customFormat="1" ht="89.25" x14ac:dyDescent="0.25">
      <c r="A24" s="180"/>
      <c r="B24" s="162"/>
      <c r="C24" s="162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06" t="s">
        <v>410</v>
      </c>
      <c r="Q24" s="94" t="s">
        <v>483</v>
      </c>
      <c r="R24" s="94" t="s">
        <v>483</v>
      </c>
      <c r="S24" s="88">
        <v>100</v>
      </c>
      <c r="T24" s="2"/>
    </row>
    <row r="25" spans="1:20" s="1" customFormat="1" ht="93.75" customHeight="1" x14ac:dyDescent="0.25">
      <c r="A25" s="180"/>
      <c r="B25" s="162"/>
      <c r="C25" s="162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91" t="s">
        <v>411</v>
      </c>
      <c r="Q25" s="94" t="s">
        <v>484</v>
      </c>
      <c r="R25" s="94" t="s">
        <v>484</v>
      </c>
      <c r="S25" s="88">
        <v>100</v>
      </c>
      <c r="T25" s="2"/>
    </row>
    <row r="26" spans="1:20" s="11" customFormat="1" ht="89.25" x14ac:dyDescent="0.25">
      <c r="A26" s="94" t="s">
        <v>29</v>
      </c>
      <c r="B26" s="93" t="s">
        <v>30</v>
      </c>
      <c r="C26" s="93"/>
      <c r="D26" s="88"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123" t="s">
        <v>313</v>
      </c>
      <c r="Q26" s="95" t="s">
        <v>485</v>
      </c>
      <c r="R26" s="95">
        <v>0</v>
      </c>
      <c r="S26" s="89">
        <v>100</v>
      </c>
      <c r="T26" s="10"/>
    </row>
    <row r="27" spans="1:20" s="1" customFormat="1" ht="89.25" x14ac:dyDescent="0.25">
      <c r="A27" s="94" t="s">
        <v>31</v>
      </c>
      <c r="B27" s="93" t="s">
        <v>32</v>
      </c>
      <c r="C27" s="93"/>
      <c r="D27" s="88">
        <v>1321.2</v>
      </c>
      <c r="E27" s="88">
        <v>1277.2</v>
      </c>
      <c r="F27" s="88">
        <v>0</v>
      </c>
      <c r="G27" s="88">
        <v>0</v>
      </c>
      <c r="H27" s="88">
        <v>0</v>
      </c>
      <c r="I27" s="88">
        <v>0</v>
      </c>
      <c r="J27" s="88">
        <v>1321.2</v>
      </c>
      <c r="K27" s="88">
        <v>1277.2</v>
      </c>
      <c r="L27" s="88">
        <v>0</v>
      </c>
      <c r="M27" s="88">
        <v>0</v>
      </c>
      <c r="N27" s="88">
        <v>100</v>
      </c>
      <c r="O27" s="88">
        <f>E27/D27*100</f>
        <v>96.669694217378151</v>
      </c>
      <c r="P27" s="91" t="s">
        <v>314</v>
      </c>
      <c r="Q27" s="94" t="s">
        <v>486</v>
      </c>
      <c r="R27" s="94">
        <v>0.3</v>
      </c>
      <c r="S27" s="88">
        <v>100</v>
      </c>
      <c r="T27" s="2"/>
    </row>
    <row r="28" spans="1:20" s="1" customFormat="1" ht="89.25" x14ac:dyDescent="0.25">
      <c r="A28" s="180" t="s">
        <v>33</v>
      </c>
      <c r="B28" s="162" t="s">
        <v>34</v>
      </c>
      <c r="C28" s="162"/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23" t="s">
        <v>315</v>
      </c>
      <c r="Q28" s="95">
        <v>100</v>
      </c>
      <c r="R28" s="95">
        <v>100</v>
      </c>
      <c r="S28" s="95">
        <v>100</v>
      </c>
      <c r="T28" s="2"/>
    </row>
    <row r="29" spans="1:20" s="1" customFormat="1" ht="51" x14ac:dyDescent="0.25">
      <c r="A29" s="180"/>
      <c r="B29" s="162"/>
      <c r="C29" s="162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23" t="s">
        <v>316</v>
      </c>
      <c r="Q29" s="95">
        <v>100</v>
      </c>
      <c r="R29" s="95">
        <v>0</v>
      </c>
      <c r="S29" s="95">
        <v>0</v>
      </c>
      <c r="T29" s="2"/>
    </row>
    <row r="30" spans="1:20" s="1" customFormat="1" ht="77.25" customHeight="1" x14ac:dyDescent="0.25">
      <c r="A30" s="180" t="s">
        <v>35</v>
      </c>
      <c r="B30" s="162" t="s">
        <v>36</v>
      </c>
      <c r="C30" s="162"/>
      <c r="D30" s="144">
        <v>0</v>
      </c>
      <c r="E30" s="144">
        <v>0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72">
        <v>0</v>
      </c>
      <c r="P30" s="91" t="s">
        <v>366</v>
      </c>
      <c r="Q30" s="94" t="s">
        <v>482</v>
      </c>
      <c r="R30" s="94" t="s">
        <v>482</v>
      </c>
      <c r="S30" s="88">
        <v>100</v>
      </c>
      <c r="T30" s="2"/>
    </row>
    <row r="31" spans="1:20" s="1" customFormat="1" ht="80.25" customHeight="1" x14ac:dyDescent="0.25">
      <c r="A31" s="180"/>
      <c r="B31" s="162"/>
      <c r="C31" s="162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72"/>
      <c r="P31" s="91" t="s">
        <v>367</v>
      </c>
      <c r="Q31" s="94">
        <v>100</v>
      </c>
      <c r="R31" s="94">
        <v>100</v>
      </c>
      <c r="S31" s="88">
        <v>100</v>
      </c>
      <c r="T31" s="2"/>
    </row>
    <row r="32" spans="1:20" s="1" customFormat="1" x14ac:dyDescent="0.25">
      <c r="A32" s="180" t="s">
        <v>37</v>
      </c>
      <c r="B32" s="90" t="s">
        <v>38</v>
      </c>
      <c r="C32" s="145"/>
      <c r="D32" s="146">
        <f>D34+D36+D37+D38+D39+D40</f>
        <v>119078.20000000001</v>
      </c>
      <c r="E32" s="146">
        <f t="shared" ref="E32:M32" si="3">E34+E36+E37+E38+E39+E40</f>
        <v>94320.2</v>
      </c>
      <c r="F32" s="146">
        <f t="shared" si="3"/>
        <v>14076.4</v>
      </c>
      <c r="G32" s="146">
        <f t="shared" si="3"/>
        <v>0</v>
      </c>
      <c r="H32" s="146">
        <f t="shared" si="3"/>
        <v>49040.800000000003</v>
      </c>
      <c r="I32" s="146">
        <f t="shared" si="3"/>
        <v>38359.199999999997</v>
      </c>
      <c r="J32" s="146">
        <f t="shared" si="3"/>
        <v>55961</v>
      </c>
      <c r="K32" s="146">
        <f t="shared" si="3"/>
        <v>55961</v>
      </c>
      <c r="L32" s="146">
        <f t="shared" si="3"/>
        <v>0</v>
      </c>
      <c r="M32" s="146">
        <f t="shared" si="3"/>
        <v>0</v>
      </c>
      <c r="N32" s="146">
        <v>100</v>
      </c>
      <c r="O32" s="146">
        <f>E32/D32*100</f>
        <v>79.208620889465905</v>
      </c>
      <c r="P32" s="189"/>
      <c r="Q32" s="190"/>
      <c r="R32" s="190"/>
      <c r="S32" s="190"/>
      <c r="T32" s="186"/>
    </row>
    <row r="33" spans="1:20" s="1" customFormat="1" ht="51" x14ac:dyDescent="0.25">
      <c r="A33" s="180"/>
      <c r="B33" s="93" t="s">
        <v>39</v>
      </c>
      <c r="C33" s="145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89"/>
      <c r="Q33" s="190"/>
      <c r="R33" s="190"/>
      <c r="S33" s="190"/>
      <c r="T33" s="186"/>
    </row>
    <row r="34" spans="1:20" s="1" customFormat="1" x14ac:dyDescent="0.25">
      <c r="A34" s="180" t="s">
        <v>40</v>
      </c>
      <c r="B34" s="90" t="s">
        <v>23</v>
      </c>
      <c r="C34" s="145"/>
      <c r="D34" s="144">
        <f>F34+H34+J34+L34</f>
        <v>0</v>
      </c>
      <c r="E34" s="144">
        <f>G34+I34+K34+M34</f>
        <v>0</v>
      </c>
      <c r="F34" s="150">
        <v>0</v>
      </c>
      <c r="G34" s="150">
        <v>0</v>
      </c>
      <c r="H34" s="150">
        <v>0</v>
      </c>
      <c r="I34" s="150">
        <v>0</v>
      </c>
      <c r="J34" s="150">
        <v>0</v>
      </c>
      <c r="K34" s="150">
        <v>0</v>
      </c>
      <c r="L34" s="150">
        <v>0</v>
      </c>
      <c r="M34" s="150">
        <v>0</v>
      </c>
      <c r="N34" s="150">
        <v>0</v>
      </c>
      <c r="O34" s="150">
        <v>0</v>
      </c>
      <c r="P34" s="176" t="s">
        <v>317</v>
      </c>
      <c r="Q34" s="180" t="s">
        <v>482</v>
      </c>
      <c r="R34" s="180" t="s">
        <v>482</v>
      </c>
      <c r="S34" s="144">
        <v>100</v>
      </c>
      <c r="T34" s="186"/>
    </row>
    <row r="35" spans="1:20" s="1" customFormat="1" ht="89.25" x14ac:dyDescent="0.25">
      <c r="A35" s="180"/>
      <c r="B35" s="93" t="s">
        <v>41</v>
      </c>
      <c r="C35" s="145"/>
      <c r="D35" s="144"/>
      <c r="E35" s="144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76"/>
      <c r="Q35" s="180"/>
      <c r="R35" s="180"/>
      <c r="S35" s="144"/>
      <c r="T35" s="186"/>
    </row>
    <row r="36" spans="1:20" s="1" customFormat="1" ht="165.75" x14ac:dyDescent="0.25">
      <c r="A36" s="94" t="s">
        <v>42</v>
      </c>
      <c r="B36" s="93" t="s">
        <v>43</v>
      </c>
      <c r="C36" s="93"/>
      <c r="D36" s="88">
        <f>F36+H36+J36+L36</f>
        <v>14807</v>
      </c>
      <c r="E36" s="88">
        <f>G36+I36+K36+M36</f>
        <v>14807</v>
      </c>
      <c r="F36" s="88">
        <v>0</v>
      </c>
      <c r="G36" s="88">
        <v>0</v>
      </c>
      <c r="H36" s="88">
        <v>5307</v>
      </c>
      <c r="I36" s="88">
        <v>5307</v>
      </c>
      <c r="J36" s="88">
        <v>9500</v>
      </c>
      <c r="K36" s="88">
        <v>9500</v>
      </c>
      <c r="L36" s="88">
        <v>0</v>
      </c>
      <c r="M36" s="88">
        <v>0</v>
      </c>
      <c r="N36" s="88">
        <v>100</v>
      </c>
      <c r="O36" s="88">
        <f>E36/D36*100</f>
        <v>100</v>
      </c>
      <c r="P36" s="91" t="s">
        <v>318</v>
      </c>
      <c r="Q36" s="94">
        <v>100</v>
      </c>
      <c r="R36" s="94">
        <v>100</v>
      </c>
      <c r="S36" s="88">
        <v>100</v>
      </c>
      <c r="T36" s="2"/>
    </row>
    <row r="37" spans="1:20" s="1" customFormat="1" ht="170.25" customHeight="1" x14ac:dyDescent="0.25">
      <c r="A37" s="94" t="s">
        <v>44</v>
      </c>
      <c r="B37" s="93" t="s">
        <v>45</v>
      </c>
      <c r="C37" s="93"/>
      <c r="D37" s="88">
        <f t="shared" ref="D37:D40" si="4">F37+H37+J37+L37</f>
        <v>31750</v>
      </c>
      <c r="E37" s="88">
        <f t="shared" ref="E37:E40" si="5">G37+I37+K37+M37</f>
        <v>31750</v>
      </c>
      <c r="F37" s="88">
        <v>0</v>
      </c>
      <c r="G37" s="88">
        <v>0</v>
      </c>
      <c r="H37" s="88">
        <v>0</v>
      </c>
      <c r="I37" s="88">
        <v>0</v>
      </c>
      <c r="J37" s="88">
        <v>31750</v>
      </c>
      <c r="K37" s="88">
        <v>31750</v>
      </c>
      <c r="L37" s="88">
        <v>0</v>
      </c>
      <c r="M37" s="88">
        <v>0</v>
      </c>
      <c r="N37" s="88">
        <v>100</v>
      </c>
      <c r="O37" s="88">
        <f>E37/D37*100</f>
        <v>100</v>
      </c>
      <c r="P37" s="91" t="s">
        <v>319</v>
      </c>
      <c r="Q37" s="95">
        <v>100</v>
      </c>
      <c r="R37" s="95">
        <v>100</v>
      </c>
      <c r="S37" s="89">
        <v>100</v>
      </c>
      <c r="T37" s="2"/>
    </row>
    <row r="38" spans="1:20" s="1" customFormat="1" ht="168.75" customHeight="1" x14ac:dyDescent="0.25">
      <c r="A38" s="94" t="s">
        <v>46</v>
      </c>
      <c r="B38" s="93" t="s">
        <v>47</v>
      </c>
      <c r="C38" s="93"/>
      <c r="D38" s="88">
        <f t="shared" si="4"/>
        <v>0</v>
      </c>
      <c r="E38" s="88">
        <f t="shared" si="5"/>
        <v>0</v>
      </c>
      <c r="F38" s="88">
        <v>0</v>
      </c>
      <c r="G38" s="88">
        <v>0</v>
      </c>
      <c r="H38" s="88">
        <v>0</v>
      </c>
      <c r="I38" s="88">
        <v>0</v>
      </c>
      <c r="J38" s="88">
        <v>0</v>
      </c>
      <c r="K38" s="88">
        <v>0</v>
      </c>
      <c r="L38" s="88">
        <v>0</v>
      </c>
      <c r="M38" s="88">
        <v>0</v>
      </c>
      <c r="N38" s="88">
        <v>0</v>
      </c>
      <c r="O38" s="88">
        <v>0</v>
      </c>
      <c r="P38" s="91" t="s">
        <v>309</v>
      </c>
      <c r="Q38" s="94">
        <v>100</v>
      </c>
      <c r="R38" s="94">
        <v>0</v>
      </c>
      <c r="S38" s="88">
        <v>0</v>
      </c>
      <c r="T38" s="2"/>
    </row>
    <row r="39" spans="1:20" s="1" customFormat="1" ht="63.75" x14ac:dyDescent="0.25">
      <c r="A39" s="94" t="s">
        <v>48</v>
      </c>
      <c r="B39" s="93" t="s">
        <v>49</v>
      </c>
      <c r="C39" s="93"/>
      <c r="D39" s="88">
        <f t="shared" si="4"/>
        <v>460</v>
      </c>
      <c r="E39" s="88">
        <f t="shared" si="5"/>
        <v>460</v>
      </c>
      <c r="F39" s="88">
        <v>0</v>
      </c>
      <c r="G39" s="88">
        <v>0</v>
      </c>
      <c r="H39" s="88">
        <v>0</v>
      </c>
      <c r="I39" s="88">
        <v>0</v>
      </c>
      <c r="J39" s="88">
        <v>460</v>
      </c>
      <c r="K39" s="88">
        <v>460</v>
      </c>
      <c r="L39" s="88">
        <v>0</v>
      </c>
      <c r="M39" s="88">
        <v>0</v>
      </c>
      <c r="N39" s="88">
        <v>100</v>
      </c>
      <c r="O39" s="88">
        <f>E39/D39*100</f>
        <v>100</v>
      </c>
      <c r="P39" s="91" t="s">
        <v>320</v>
      </c>
      <c r="Q39" s="94" t="s">
        <v>487</v>
      </c>
      <c r="R39" s="94">
        <v>15.8</v>
      </c>
      <c r="S39" s="88">
        <v>100</v>
      </c>
      <c r="T39" s="2"/>
    </row>
    <row r="40" spans="1:20" s="1" customFormat="1" ht="191.25" x14ac:dyDescent="0.25">
      <c r="A40" s="94" t="s">
        <v>259</v>
      </c>
      <c r="B40" s="93" t="s">
        <v>260</v>
      </c>
      <c r="C40" s="93"/>
      <c r="D40" s="88">
        <f t="shared" si="4"/>
        <v>72061.200000000012</v>
      </c>
      <c r="E40" s="88">
        <f t="shared" si="5"/>
        <v>47303.199999999997</v>
      </c>
      <c r="F40" s="88">
        <v>14076.4</v>
      </c>
      <c r="G40" s="88">
        <v>0</v>
      </c>
      <c r="H40" s="88">
        <v>43733.8</v>
      </c>
      <c r="I40" s="88">
        <v>33052.199999999997</v>
      </c>
      <c r="J40" s="88">
        <v>14251</v>
      </c>
      <c r="K40" s="88">
        <v>14251</v>
      </c>
      <c r="L40" s="88">
        <v>0</v>
      </c>
      <c r="M40" s="88">
        <v>0</v>
      </c>
      <c r="N40" s="88">
        <v>100</v>
      </c>
      <c r="O40" s="88">
        <f>E40/D40*100</f>
        <v>65.643092260467469</v>
      </c>
      <c r="P40" s="91" t="s">
        <v>321</v>
      </c>
      <c r="Q40" s="94">
        <v>100</v>
      </c>
      <c r="R40" s="94">
        <v>65.64</v>
      </c>
      <c r="S40" s="88">
        <v>65.64</v>
      </c>
      <c r="T40" s="2"/>
    </row>
    <row r="41" spans="1:20" s="1" customFormat="1" x14ac:dyDescent="0.25">
      <c r="A41" s="180" t="s">
        <v>50</v>
      </c>
      <c r="B41" s="90" t="s">
        <v>51</v>
      </c>
      <c r="C41" s="145"/>
      <c r="D41" s="146">
        <f>D43+D45</f>
        <v>5991.0999999999995</v>
      </c>
      <c r="E41" s="146">
        <f t="shared" ref="E41:M41" si="6">E43+E45</f>
        <v>5903</v>
      </c>
      <c r="F41" s="146">
        <f t="shared" si="6"/>
        <v>0</v>
      </c>
      <c r="G41" s="146">
        <f t="shared" si="6"/>
        <v>0</v>
      </c>
      <c r="H41" s="146">
        <f t="shared" si="6"/>
        <v>0</v>
      </c>
      <c r="I41" s="146">
        <f t="shared" si="6"/>
        <v>0</v>
      </c>
      <c r="J41" s="146">
        <f t="shared" si="6"/>
        <v>5991.0999999999995</v>
      </c>
      <c r="K41" s="146">
        <f t="shared" si="6"/>
        <v>5903</v>
      </c>
      <c r="L41" s="146">
        <f t="shared" si="6"/>
        <v>0</v>
      </c>
      <c r="M41" s="146">
        <f t="shared" si="6"/>
        <v>0</v>
      </c>
      <c r="N41" s="146">
        <v>100</v>
      </c>
      <c r="O41" s="144">
        <f>E41/D41*100</f>
        <v>98.529485403348303</v>
      </c>
      <c r="P41" s="176"/>
      <c r="Q41" s="145"/>
      <c r="R41" s="145"/>
      <c r="S41" s="145"/>
      <c r="T41" s="186"/>
    </row>
    <row r="42" spans="1:20" s="1" customFormat="1" ht="38.25" x14ac:dyDescent="0.25">
      <c r="A42" s="180"/>
      <c r="B42" s="93" t="s">
        <v>52</v>
      </c>
      <c r="C42" s="145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4"/>
      <c r="P42" s="176"/>
      <c r="Q42" s="145"/>
      <c r="R42" s="145"/>
      <c r="S42" s="145"/>
      <c r="T42" s="186"/>
    </row>
    <row r="43" spans="1:20" s="1" customFormat="1" x14ac:dyDescent="0.25">
      <c r="A43" s="180" t="s">
        <v>53</v>
      </c>
      <c r="B43" s="90" t="s">
        <v>23</v>
      </c>
      <c r="C43" s="145"/>
      <c r="D43" s="144">
        <f>F43+H43+J43+L43</f>
        <v>5260.2</v>
      </c>
      <c r="E43" s="144">
        <f>G43+I43+K43+M43</f>
        <v>5172.1000000000004</v>
      </c>
      <c r="F43" s="144">
        <v>0</v>
      </c>
      <c r="G43" s="144">
        <v>0</v>
      </c>
      <c r="H43" s="144">
        <v>0</v>
      </c>
      <c r="I43" s="144">
        <v>0</v>
      </c>
      <c r="J43" s="144">
        <v>5260.2</v>
      </c>
      <c r="K43" s="144">
        <v>5172.1000000000004</v>
      </c>
      <c r="L43" s="144">
        <v>0</v>
      </c>
      <c r="M43" s="144">
        <v>0</v>
      </c>
      <c r="N43" s="144">
        <v>100</v>
      </c>
      <c r="O43" s="144">
        <f>E43/D43*100</f>
        <v>98.325158739211446</v>
      </c>
      <c r="P43" s="176" t="s">
        <v>322</v>
      </c>
      <c r="Q43" s="180" t="s">
        <v>488</v>
      </c>
      <c r="R43" s="180">
        <v>98.33</v>
      </c>
      <c r="S43" s="144">
        <v>100</v>
      </c>
      <c r="T43" s="186"/>
    </row>
    <row r="44" spans="1:20" s="1" customFormat="1" ht="76.5" x14ac:dyDescent="0.25">
      <c r="A44" s="180"/>
      <c r="B44" s="93" t="s">
        <v>54</v>
      </c>
      <c r="C44" s="145"/>
      <c r="D44" s="180"/>
      <c r="E44" s="180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76"/>
      <c r="Q44" s="180"/>
      <c r="R44" s="180"/>
      <c r="S44" s="144"/>
      <c r="T44" s="186"/>
    </row>
    <row r="45" spans="1:20" s="1" customFormat="1" ht="51" x14ac:dyDescent="0.25">
      <c r="A45" s="94" t="s">
        <v>55</v>
      </c>
      <c r="B45" s="93" t="s">
        <v>56</v>
      </c>
      <c r="C45" s="93"/>
      <c r="D45" s="88">
        <f>F45+H45+J45+L45</f>
        <v>730.9</v>
      </c>
      <c r="E45" s="88">
        <f>G45+I45+K45+M45</f>
        <v>730.9</v>
      </c>
      <c r="F45" s="88">
        <v>0</v>
      </c>
      <c r="G45" s="88">
        <v>0</v>
      </c>
      <c r="H45" s="88">
        <v>0</v>
      </c>
      <c r="I45" s="88">
        <v>0</v>
      </c>
      <c r="J45" s="88">
        <v>730.9</v>
      </c>
      <c r="K45" s="88">
        <v>730.9</v>
      </c>
      <c r="L45" s="88">
        <v>0</v>
      </c>
      <c r="M45" s="88">
        <v>0</v>
      </c>
      <c r="N45" s="88">
        <v>100</v>
      </c>
      <c r="O45" s="88">
        <v>100</v>
      </c>
      <c r="P45" s="91" t="s">
        <v>322</v>
      </c>
      <c r="Q45" s="94" t="s">
        <v>488</v>
      </c>
      <c r="R45" s="94">
        <v>100</v>
      </c>
      <c r="S45" s="88">
        <v>100</v>
      </c>
      <c r="T45" s="2"/>
    </row>
    <row r="46" spans="1:20" s="1" customFormat="1" ht="63.75" x14ac:dyDescent="0.25">
      <c r="A46" s="164" t="s">
        <v>57</v>
      </c>
      <c r="B46" s="183" t="s">
        <v>465</v>
      </c>
      <c r="C46" s="164" t="s">
        <v>287</v>
      </c>
      <c r="D46" s="167">
        <f t="shared" ref="D46:M46" si="7">D50+D55</f>
        <v>4511.2000000000007</v>
      </c>
      <c r="E46" s="167">
        <f t="shared" si="7"/>
        <v>4438.8999999999996</v>
      </c>
      <c r="F46" s="167">
        <f t="shared" si="7"/>
        <v>0</v>
      </c>
      <c r="G46" s="167">
        <f t="shared" si="7"/>
        <v>0</v>
      </c>
      <c r="H46" s="167">
        <f t="shared" si="7"/>
        <v>0</v>
      </c>
      <c r="I46" s="167">
        <f t="shared" si="7"/>
        <v>0</v>
      </c>
      <c r="J46" s="167">
        <f t="shared" si="7"/>
        <v>4511.2000000000007</v>
      </c>
      <c r="K46" s="167">
        <f t="shared" si="7"/>
        <v>4438.8999999999996</v>
      </c>
      <c r="L46" s="167">
        <f t="shared" si="7"/>
        <v>0</v>
      </c>
      <c r="M46" s="167">
        <f t="shared" si="7"/>
        <v>0</v>
      </c>
      <c r="N46" s="167">
        <v>100</v>
      </c>
      <c r="O46" s="167">
        <f>E46/D46*100</f>
        <v>98.397322220251795</v>
      </c>
      <c r="P46" s="124" t="s">
        <v>588</v>
      </c>
      <c r="Q46" s="86">
        <v>72</v>
      </c>
      <c r="R46" s="86">
        <v>70.400000000000006</v>
      </c>
      <c r="S46" s="82">
        <f>R46/Q46*100</f>
        <v>97.777777777777786</v>
      </c>
      <c r="T46" s="2"/>
    </row>
    <row r="47" spans="1:20" s="13" customFormat="1" ht="66.75" customHeight="1" x14ac:dyDescent="0.25">
      <c r="A47" s="165"/>
      <c r="B47" s="184"/>
      <c r="C47" s="165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78" t="s">
        <v>323</v>
      </c>
      <c r="Q47" s="136">
        <v>94.2</v>
      </c>
      <c r="R47" s="136">
        <v>98.4</v>
      </c>
      <c r="S47" s="136">
        <v>100</v>
      </c>
      <c r="T47" s="12"/>
    </row>
    <row r="48" spans="1:20" s="13" customFormat="1" ht="10.5" customHeight="1" x14ac:dyDescent="0.25">
      <c r="A48" s="165"/>
      <c r="B48" s="184"/>
      <c r="C48" s="165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79"/>
      <c r="Q48" s="138"/>
      <c r="R48" s="138"/>
      <c r="S48" s="138"/>
      <c r="T48" s="12"/>
    </row>
    <row r="49" spans="1:20" s="13" customFormat="1" ht="69" customHeight="1" x14ac:dyDescent="0.25">
      <c r="A49" s="166"/>
      <c r="B49" s="185"/>
      <c r="C49" s="166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24" t="s">
        <v>324</v>
      </c>
      <c r="Q49" s="88">
        <v>96</v>
      </c>
      <c r="R49" s="88">
        <v>98.4</v>
      </c>
      <c r="S49" s="88">
        <v>100</v>
      </c>
      <c r="T49" s="12"/>
    </row>
    <row r="50" spans="1:20" s="1" customFormat="1" x14ac:dyDescent="0.25">
      <c r="A50" s="180" t="s">
        <v>58</v>
      </c>
      <c r="B50" s="90" t="s">
        <v>20</v>
      </c>
      <c r="C50" s="145"/>
      <c r="D50" s="146">
        <f>D52+D54</f>
        <v>1258.4000000000001</v>
      </c>
      <c r="E50" s="146">
        <f t="shared" ref="E50:M50" si="8">E52+E54</f>
        <v>1258.0999999999999</v>
      </c>
      <c r="F50" s="146">
        <f t="shared" si="8"/>
        <v>0</v>
      </c>
      <c r="G50" s="146">
        <f t="shared" si="8"/>
        <v>0</v>
      </c>
      <c r="H50" s="146">
        <f t="shared" si="8"/>
        <v>0</v>
      </c>
      <c r="I50" s="146">
        <f t="shared" si="8"/>
        <v>0</v>
      </c>
      <c r="J50" s="146">
        <f t="shared" si="8"/>
        <v>1258.4000000000001</v>
      </c>
      <c r="K50" s="146">
        <f t="shared" si="8"/>
        <v>1258.0999999999999</v>
      </c>
      <c r="L50" s="146">
        <f t="shared" si="8"/>
        <v>0</v>
      </c>
      <c r="M50" s="146">
        <f t="shared" si="8"/>
        <v>0</v>
      </c>
      <c r="N50" s="146">
        <v>100</v>
      </c>
      <c r="O50" s="146">
        <f>E50/D50*100</f>
        <v>99.976160203432912</v>
      </c>
      <c r="P50" s="176"/>
      <c r="Q50" s="180"/>
      <c r="R50" s="180"/>
      <c r="S50" s="180"/>
      <c r="T50" s="186"/>
    </row>
    <row r="51" spans="1:20" s="1" customFormat="1" ht="77.25" customHeight="1" x14ac:dyDescent="0.25">
      <c r="A51" s="180"/>
      <c r="B51" s="93" t="s">
        <v>59</v>
      </c>
      <c r="C51" s="145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146"/>
      <c r="P51" s="176"/>
      <c r="Q51" s="180"/>
      <c r="R51" s="180"/>
      <c r="S51" s="180"/>
      <c r="T51" s="186"/>
    </row>
    <row r="52" spans="1:20" s="1" customFormat="1" x14ac:dyDescent="0.25">
      <c r="A52" s="180" t="s">
        <v>60</v>
      </c>
      <c r="B52" s="90" t="s">
        <v>23</v>
      </c>
      <c r="C52" s="145"/>
      <c r="D52" s="144">
        <f>F52+H52+J52+L52</f>
        <v>1258.4000000000001</v>
      </c>
      <c r="E52" s="144">
        <f>G52+I52+K52+M52</f>
        <v>1258.0999999999999</v>
      </c>
      <c r="F52" s="144">
        <v>0</v>
      </c>
      <c r="G52" s="144">
        <v>0</v>
      </c>
      <c r="H52" s="144">
        <v>0</v>
      </c>
      <c r="I52" s="144">
        <v>0</v>
      </c>
      <c r="J52" s="144">
        <v>1258.4000000000001</v>
      </c>
      <c r="K52" s="144">
        <v>1258.0999999999999</v>
      </c>
      <c r="L52" s="144">
        <v>0</v>
      </c>
      <c r="M52" s="144">
        <v>0</v>
      </c>
      <c r="N52" s="144">
        <v>100</v>
      </c>
      <c r="O52" s="144">
        <f>E52/D52*100</f>
        <v>99.976160203432912</v>
      </c>
      <c r="P52" s="176" t="s">
        <v>589</v>
      </c>
      <c r="Q52" s="180">
        <v>893</v>
      </c>
      <c r="R52" s="180">
        <v>862</v>
      </c>
      <c r="S52" s="144">
        <f>R52/Q52*100</f>
        <v>96.528555431131025</v>
      </c>
      <c r="T52" s="186"/>
    </row>
    <row r="53" spans="1:20" s="1" customFormat="1" ht="63.75" x14ac:dyDescent="0.25">
      <c r="A53" s="180"/>
      <c r="B53" s="93" t="s">
        <v>61</v>
      </c>
      <c r="C53" s="145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76"/>
      <c r="Q53" s="180"/>
      <c r="R53" s="180"/>
      <c r="S53" s="144"/>
      <c r="T53" s="186"/>
    </row>
    <row r="54" spans="1:20" s="1" customFormat="1" ht="63.75" x14ac:dyDescent="0.25">
      <c r="A54" s="94" t="s">
        <v>62</v>
      </c>
      <c r="B54" s="93" t="s">
        <v>63</v>
      </c>
      <c r="C54" s="93"/>
      <c r="D54" s="88">
        <f>F54+H54+J54+L54</f>
        <v>0</v>
      </c>
      <c r="E54" s="88">
        <f>G54+I54+K54+M54</f>
        <v>0</v>
      </c>
      <c r="F54" s="88">
        <v>0</v>
      </c>
      <c r="G54" s="88">
        <v>0</v>
      </c>
      <c r="H54" s="88">
        <v>0</v>
      </c>
      <c r="I54" s="88">
        <v>0</v>
      </c>
      <c r="J54" s="88">
        <v>0</v>
      </c>
      <c r="K54" s="88">
        <v>0</v>
      </c>
      <c r="L54" s="88">
        <v>0</v>
      </c>
      <c r="M54" s="88">
        <v>0</v>
      </c>
      <c r="N54" s="88">
        <v>0</v>
      </c>
      <c r="O54" s="88">
        <v>0</v>
      </c>
      <c r="P54" s="91" t="s">
        <v>325</v>
      </c>
      <c r="Q54" s="94">
        <v>0</v>
      </c>
      <c r="R54" s="94">
        <v>0</v>
      </c>
      <c r="S54" s="88">
        <v>0</v>
      </c>
      <c r="T54" s="2"/>
    </row>
    <row r="55" spans="1:20" s="1" customFormat="1" x14ac:dyDescent="0.25">
      <c r="A55" s="180" t="s">
        <v>64</v>
      </c>
      <c r="B55" s="90" t="s">
        <v>38</v>
      </c>
      <c r="C55" s="145"/>
      <c r="D55" s="146">
        <f>D57</f>
        <v>3252.8</v>
      </c>
      <c r="E55" s="146">
        <f t="shared" ref="E55:O55" si="9">E57</f>
        <v>3180.8</v>
      </c>
      <c r="F55" s="146">
        <f t="shared" si="9"/>
        <v>0</v>
      </c>
      <c r="G55" s="146">
        <f t="shared" si="9"/>
        <v>0</v>
      </c>
      <c r="H55" s="146">
        <f t="shared" si="9"/>
        <v>0</v>
      </c>
      <c r="I55" s="146">
        <f t="shared" si="9"/>
        <v>0</v>
      </c>
      <c r="J55" s="146">
        <f t="shared" si="9"/>
        <v>3252.8</v>
      </c>
      <c r="K55" s="146">
        <f t="shared" si="9"/>
        <v>3180.8</v>
      </c>
      <c r="L55" s="146">
        <f t="shared" si="9"/>
        <v>0</v>
      </c>
      <c r="M55" s="146">
        <f t="shared" si="9"/>
        <v>0</v>
      </c>
      <c r="N55" s="146">
        <f t="shared" si="9"/>
        <v>100</v>
      </c>
      <c r="O55" s="146">
        <f t="shared" si="9"/>
        <v>97.786522380718154</v>
      </c>
      <c r="P55" s="176"/>
      <c r="Q55" s="144"/>
      <c r="R55" s="144"/>
      <c r="S55" s="144"/>
      <c r="T55" s="186"/>
    </row>
    <row r="56" spans="1:20" s="1" customFormat="1" ht="38.25" x14ac:dyDescent="0.25">
      <c r="A56" s="180"/>
      <c r="B56" s="93" t="s">
        <v>66</v>
      </c>
      <c r="C56" s="145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76"/>
      <c r="Q56" s="144"/>
      <c r="R56" s="144"/>
      <c r="S56" s="144"/>
      <c r="T56" s="186"/>
    </row>
    <row r="57" spans="1:20" s="1" customFormat="1" x14ac:dyDescent="0.25">
      <c r="A57" s="180" t="s">
        <v>65</v>
      </c>
      <c r="B57" s="90" t="s">
        <v>67</v>
      </c>
      <c r="C57" s="145"/>
      <c r="D57" s="144">
        <f>F57+H57+J57+L57</f>
        <v>3252.8</v>
      </c>
      <c r="E57" s="144">
        <f>G57+I57+K57+M57</f>
        <v>3180.8</v>
      </c>
      <c r="F57" s="144">
        <v>0</v>
      </c>
      <c r="G57" s="144">
        <v>0</v>
      </c>
      <c r="H57" s="144">
        <v>0</v>
      </c>
      <c r="I57" s="144">
        <v>0</v>
      </c>
      <c r="J57" s="144">
        <v>3252.8</v>
      </c>
      <c r="K57" s="144">
        <v>3180.8</v>
      </c>
      <c r="L57" s="144">
        <v>0</v>
      </c>
      <c r="M57" s="144">
        <v>0</v>
      </c>
      <c r="N57" s="144">
        <v>100</v>
      </c>
      <c r="O57" s="144">
        <f>E57/D57*100</f>
        <v>97.786522380718154</v>
      </c>
      <c r="P57" s="176" t="s">
        <v>326</v>
      </c>
      <c r="Q57" s="144">
        <v>100</v>
      </c>
      <c r="R57" s="144">
        <v>97.79</v>
      </c>
      <c r="S57" s="144">
        <v>98</v>
      </c>
      <c r="T57" s="186"/>
    </row>
    <row r="58" spans="1:20" s="1" customFormat="1" ht="76.5" x14ac:dyDescent="0.25">
      <c r="A58" s="180"/>
      <c r="B58" s="93" t="s">
        <v>68</v>
      </c>
      <c r="C58" s="145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76"/>
      <c r="Q58" s="144"/>
      <c r="R58" s="144"/>
      <c r="S58" s="144"/>
      <c r="T58" s="186"/>
    </row>
    <row r="59" spans="1:20" s="1" customFormat="1" x14ac:dyDescent="0.25">
      <c r="A59" s="180" t="s">
        <v>69</v>
      </c>
      <c r="B59" s="170" t="s">
        <v>70</v>
      </c>
      <c r="C59" s="147" t="s">
        <v>286</v>
      </c>
      <c r="D59" s="191">
        <f>D61+D65</f>
        <v>9434.0299999999988</v>
      </c>
      <c r="E59" s="191">
        <f t="shared" ref="E59:M59" si="10">E61+E65</f>
        <v>9519.0299999999988</v>
      </c>
      <c r="F59" s="191">
        <f t="shared" si="10"/>
        <v>1811.28</v>
      </c>
      <c r="G59" s="191">
        <f t="shared" si="10"/>
        <v>1811.28</v>
      </c>
      <c r="H59" s="191">
        <f t="shared" si="10"/>
        <v>1191.57</v>
      </c>
      <c r="I59" s="191">
        <f t="shared" si="10"/>
        <v>1191.57</v>
      </c>
      <c r="J59" s="191">
        <f t="shared" si="10"/>
        <v>1161.8999999999999</v>
      </c>
      <c r="K59" s="191">
        <f t="shared" si="10"/>
        <v>1161.8999999999999</v>
      </c>
      <c r="L59" s="191">
        <f t="shared" si="10"/>
        <v>5269.28</v>
      </c>
      <c r="M59" s="191">
        <f t="shared" si="10"/>
        <v>5354.28</v>
      </c>
      <c r="N59" s="191">
        <v>100</v>
      </c>
      <c r="O59" s="146">
        <f>E59/D59*100</f>
        <v>100.90099353086646</v>
      </c>
      <c r="P59" s="176"/>
      <c r="Q59" s="145"/>
      <c r="R59" s="145"/>
      <c r="S59" s="145"/>
      <c r="T59" s="186"/>
    </row>
    <row r="60" spans="1:20" s="1" customFormat="1" ht="83.25" customHeight="1" x14ac:dyDescent="0.25">
      <c r="A60" s="180"/>
      <c r="B60" s="171"/>
      <c r="C60" s="147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46"/>
      <c r="P60" s="176"/>
      <c r="Q60" s="145"/>
      <c r="R60" s="145"/>
      <c r="S60" s="145"/>
      <c r="T60" s="186"/>
    </row>
    <row r="61" spans="1:20" s="1" customFormat="1" x14ac:dyDescent="0.25">
      <c r="A61" s="180" t="s">
        <v>71</v>
      </c>
      <c r="B61" s="90" t="s">
        <v>20</v>
      </c>
      <c r="C61" s="145"/>
      <c r="D61" s="195">
        <f>D63</f>
        <v>1280.8</v>
      </c>
      <c r="E61" s="195">
        <f t="shared" ref="E61:O61" si="11">E63</f>
        <v>1365.8</v>
      </c>
      <c r="F61" s="195">
        <f t="shared" si="11"/>
        <v>0</v>
      </c>
      <c r="G61" s="195">
        <f t="shared" si="11"/>
        <v>0</v>
      </c>
      <c r="H61" s="195">
        <f t="shared" si="11"/>
        <v>0</v>
      </c>
      <c r="I61" s="195">
        <f t="shared" si="11"/>
        <v>0</v>
      </c>
      <c r="J61" s="195">
        <f t="shared" si="11"/>
        <v>960.8</v>
      </c>
      <c r="K61" s="195">
        <f t="shared" si="11"/>
        <v>960.8</v>
      </c>
      <c r="L61" s="195">
        <f t="shared" si="11"/>
        <v>320</v>
      </c>
      <c r="M61" s="195">
        <f t="shared" si="11"/>
        <v>405</v>
      </c>
      <c r="N61" s="195">
        <f t="shared" si="11"/>
        <v>100</v>
      </c>
      <c r="O61" s="195">
        <f t="shared" si="11"/>
        <v>106.63647720174892</v>
      </c>
      <c r="P61" s="176"/>
      <c r="Q61" s="145"/>
      <c r="R61" s="145"/>
      <c r="S61" s="145"/>
      <c r="T61" s="186"/>
    </row>
    <row r="62" spans="1:20" s="1" customFormat="1" ht="38.25" x14ac:dyDescent="0.25">
      <c r="A62" s="180"/>
      <c r="B62" s="101" t="s">
        <v>79</v>
      </c>
      <c r="C62" s="145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76"/>
      <c r="Q62" s="145"/>
      <c r="R62" s="145"/>
      <c r="S62" s="145"/>
      <c r="T62" s="186"/>
    </row>
    <row r="63" spans="1:20" s="1" customFormat="1" x14ac:dyDescent="0.25">
      <c r="A63" s="180" t="s">
        <v>72</v>
      </c>
      <c r="B63" s="90" t="s">
        <v>67</v>
      </c>
      <c r="C63" s="193"/>
      <c r="D63" s="194">
        <f>F63+H63+J63+L63</f>
        <v>1280.8</v>
      </c>
      <c r="E63" s="194">
        <f>G63+I63+K63+M63</f>
        <v>1365.8</v>
      </c>
      <c r="F63" s="194">
        <v>0</v>
      </c>
      <c r="G63" s="194">
        <v>0</v>
      </c>
      <c r="H63" s="194">
        <v>0</v>
      </c>
      <c r="I63" s="194">
        <v>0</v>
      </c>
      <c r="J63" s="194">
        <v>960.8</v>
      </c>
      <c r="K63" s="194">
        <v>960.8</v>
      </c>
      <c r="L63" s="194">
        <v>320</v>
      </c>
      <c r="M63" s="194">
        <v>405</v>
      </c>
      <c r="N63" s="180">
        <v>100</v>
      </c>
      <c r="O63" s="194">
        <f>E63/D63*100</f>
        <v>106.63647720174892</v>
      </c>
      <c r="P63" s="176" t="s">
        <v>327</v>
      </c>
      <c r="Q63" s="180">
        <v>960.8</v>
      </c>
      <c r="R63" s="180">
        <v>960.8</v>
      </c>
      <c r="S63" s="144">
        <v>100</v>
      </c>
      <c r="T63" s="186"/>
    </row>
    <row r="64" spans="1:20" s="1" customFormat="1" ht="160.5" customHeight="1" x14ac:dyDescent="0.25">
      <c r="A64" s="180"/>
      <c r="B64" s="101" t="s">
        <v>80</v>
      </c>
      <c r="C64" s="193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N64" s="180"/>
      <c r="O64" s="194"/>
      <c r="P64" s="176"/>
      <c r="Q64" s="180"/>
      <c r="R64" s="180"/>
      <c r="S64" s="144"/>
      <c r="T64" s="186"/>
    </row>
    <row r="65" spans="1:20" s="1" customFormat="1" x14ac:dyDescent="0.25">
      <c r="A65" s="180" t="s">
        <v>73</v>
      </c>
      <c r="B65" s="90" t="s">
        <v>38</v>
      </c>
      <c r="C65" s="145"/>
      <c r="D65" s="195">
        <f>D67</f>
        <v>8153.23</v>
      </c>
      <c r="E65" s="195">
        <f t="shared" ref="E65:O65" si="12">E67</f>
        <v>8153.23</v>
      </c>
      <c r="F65" s="195">
        <f t="shared" si="12"/>
        <v>1811.28</v>
      </c>
      <c r="G65" s="195">
        <f t="shared" si="12"/>
        <v>1811.28</v>
      </c>
      <c r="H65" s="195">
        <f t="shared" si="12"/>
        <v>1191.57</v>
      </c>
      <c r="I65" s="195">
        <f t="shared" si="12"/>
        <v>1191.57</v>
      </c>
      <c r="J65" s="195">
        <f t="shared" si="12"/>
        <v>201.1</v>
      </c>
      <c r="K65" s="195">
        <f t="shared" si="12"/>
        <v>201.1</v>
      </c>
      <c r="L65" s="195">
        <f t="shared" si="12"/>
        <v>4949.28</v>
      </c>
      <c r="M65" s="195">
        <f t="shared" si="12"/>
        <v>4949.28</v>
      </c>
      <c r="N65" s="195">
        <f t="shared" si="12"/>
        <v>100</v>
      </c>
      <c r="O65" s="195">
        <f t="shared" si="12"/>
        <v>100</v>
      </c>
      <c r="P65" s="176"/>
      <c r="Q65" s="145"/>
      <c r="R65" s="145"/>
      <c r="S65" s="145"/>
      <c r="T65" s="186"/>
    </row>
    <row r="66" spans="1:20" s="1" customFormat="1" ht="76.5" x14ac:dyDescent="0.25">
      <c r="A66" s="180"/>
      <c r="B66" s="93" t="s">
        <v>82</v>
      </c>
      <c r="C66" s="145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76"/>
      <c r="Q66" s="145"/>
      <c r="R66" s="145"/>
      <c r="S66" s="145"/>
      <c r="T66" s="186"/>
    </row>
    <row r="67" spans="1:20" s="1" customFormat="1" x14ac:dyDescent="0.25">
      <c r="A67" s="180" t="s">
        <v>74</v>
      </c>
      <c r="B67" s="90" t="s">
        <v>23</v>
      </c>
      <c r="C67" s="145"/>
      <c r="D67" s="194">
        <f>F67+H67+J67+L67</f>
        <v>8153.23</v>
      </c>
      <c r="E67" s="194">
        <f>G67+I67+K67+M67</f>
        <v>8153.23</v>
      </c>
      <c r="F67" s="194">
        <v>1811.28</v>
      </c>
      <c r="G67" s="194">
        <v>1811.28</v>
      </c>
      <c r="H67" s="194">
        <v>1191.57</v>
      </c>
      <c r="I67" s="194">
        <v>1191.57</v>
      </c>
      <c r="J67" s="194">
        <v>201.1</v>
      </c>
      <c r="K67" s="194">
        <v>201.1</v>
      </c>
      <c r="L67" s="194">
        <v>4949.28</v>
      </c>
      <c r="M67" s="194">
        <v>4949.28</v>
      </c>
      <c r="N67" s="180">
        <v>100</v>
      </c>
      <c r="O67" s="144">
        <f>E67/D67*100</f>
        <v>100</v>
      </c>
      <c r="P67" s="176" t="s">
        <v>328</v>
      </c>
      <c r="Q67" s="180">
        <v>0.29499999999999998</v>
      </c>
      <c r="R67" s="180">
        <v>0.29499999999999998</v>
      </c>
      <c r="S67" s="144">
        <v>100</v>
      </c>
      <c r="T67" s="186"/>
    </row>
    <row r="68" spans="1:20" s="1" customFormat="1" ht="51" x14ac:dyDescent="0.25">
      <c r="A68" s="180"/>
      <c r="B68" s="93" t="s">
        <v>83</v>
      </c>
      <c r="C68" s="145"/>
      <c r="D68" s="180"/>
      <c r="E68" s="180"/>
      <c r="F68" s="194"/>
      <c r="G68" s="194"/>
      <c r="H68" s="194"/>
      <c r="I68" s="194"/>
      <c r="J68" s="194"/>
      <c r="K68" s="194"/>
      <c r="L68" s="194"/>
      <c r="M68" s="194"/>
      <c r="N68" s="180"/>
      <c r="O68" s="144"/>
      <c r="P68" s="176"/>
      <c r="Q68" s="180"/>
      <c r="R68" s="180"/>
      <c r="S68" s="144"/>
      <c r="T68" s="186"/>
    </row>
    <row r="69" spans="1:20" s="1" customFormat="1" ht="18.75" customHeight="1" x14ac:dyDescent="0.25">
      <c r="A69" s="147" t="s">
        <v>85</v>
      </c>
      <c r="B69" s="181" t="s">
        <v>464</v>
      </c>
      <c r="C69" s="147" t="s">
        <v>286</v>
      </c>
      <c r="D69" s="146">
        <f>D71+D85+D96+D110+D118+D133+D144</f>
        <v>584730.28600000008</v>
      </c>
      <c r="E69" s="146">
        <f t="shared" ref="E69:M69" si="13">E71+E85+E96+E110+E118+E133+E144</f>
        <v>584362.43349999993</v>
      </c>
      <c r="F69" s="146">
        <f t="shared" si="13"/>
        <v>670.7</v>
      </c>
      <c r="G69" s="146">
        <f t="shared" si="13"/>
        <v>656.13</v>
      </c>
      <c r="H69" s="146">
        <f t="shared" si="13"/>
        <v>232796.905</v>
      </c>
      <c r="I69" s="146">
        <f t="shared" si="13"/>
        <v>232586.43299999996</v>
      </c>
      <c r="J69" s="146">
        <f t="shared" si="13"/>
        <v>351262.69799999997</v>
      </c>
      <c r="K69" s="146">
        <f t="shared" si="13"/>
        <v>351119.88549999997</v>
      </c>
      <c r="L69" s="146">
        <f t="shared" si="13"/>
        <v>0</v>
      </c>
      <c r="M69" s="146">
        <f t="shared" si="13"/>
        <v>0</v>
      </c>
      <c r="N69" s="146">
        <v>100</v>
      </c>
      <c r="O69" s="146">
        <f>E69/D69*100</f>
        <v>99.937090226244891</v>
      </c>
      <c r="P69" s="176"/>
      <c r="Q69" s="145"/>
      <c r="R69" s="145"/>
      <c r="S69" s="145"/>
      <c r="T69" s="186"/>
    </row>
    <row r="70" spans="1:20" s="1" customFormat="1" ht="87" customHeight="1" x14ac:dyDescent="0.25">
      <c r="A70" s="147"/>
      <c r="B70" s="181"/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76"/>
      <c r="Q70" s="145"/>
      <c r="R70" s="145"/>
      <c r="S70" s="145"/>
      <c r="T70" s="186"/>
    </row>
    <row r="71" spans="1:20" s="1" customFormat="1" x14ac:dyDescent="0.25">
      <c r="A71" s="180" t="s">
        <v>86</v>
      </c>
      <c r="B71" s="90" t="s">
        <v>20</v>
      </c>
      <c r="C71" s="145"/>
      <c r="D71" s="146">
        <f>D73+D78</f>
        <v>375050.38500000001</v>
      </c>
      <c r="E71" s="146">
        <f t="shared" ref="E71:M71" si="14">E73+E78</f>
        <v>374913.59499999997</v>
      </c>
      <c r="F71" s="146">
        <f t="shared" si="14"/>
        <v>0</v>
      </c>
      <c r="G71" s="146">
        <f t="shared" si="14"/>
        <v>0</v>
      </c>
      <c r="H71" s="146">
        <f t="shared" si="14"/>
        <v>217625</v>
      </c>
      <c r="I71" s="146">
        <f t="shared" si="14"/>
        <v>217504.34099999999</v>
      </c>
      <c r="J71" s="146">
        <f t="shared" si="14"/>
        <v>157425.38500000001</v>
      </c>
      <c r="K71" s="146">
        <f>K73+K78</f>
        <v>157409.25400000002</v>
      </c>
      <c r="L71" s="146">
        <f t="shared" si="14"/>
        <v>0</v>
      </c>
      <c r="M71" s="146">
        <f t="shared" si="14"/>
        <v>0</v>
      </c>
      <c r="N71" s="146">
        <v>100</v>
      </c>
      <c r="O71" s="146">
        <f>E71/D71*100</f>
        <v>99.963527567102744</v>
      </c>
      <c r="P71" s="176"/>
      <c r="Q71" s="145"/>
      <c r="R71" s="145"/>
      <c r="S71" s="145"/>
      <c r="T71" s="186"/>
    </row>
    <row r="72" spans="1:20" s="1" customFormat="1" ht="38.25" x14ac:dyDescent="0.25">
      <c r="A72" s="180"/>
      <c r="B72" s="93" t="s">
        <v>87</v>
      </c>
      <c r="C72" s="145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76"/>
      <c r="Q72" s="145"/>
      <c r="R72" s="145"/>
      <c r="S72" s="145"/>
      <c r="T72" s="186"/>
    </row>
    <row r="73" spans="1:20" s="1" customFormat="1" x14ac:dyDescent="0.25">
      <c r="A73" s="180" t="s">
        <v>88</v>
      </c>
      <c r="B73" s="90" t="s">
        <v>23</v>
      </c>
      <c r="C73" s="162"/>
      <c r="D73" s="144">
        <f>F73+H73+J73+L73</f>
        <v>131161.99300000002</v>
      </c>
      <c r="E73" s="144">
        <f>G73+I73+K73+M73</f>
        <v>131026.75</v>
      </c>
      <c r="F73" s="172">
        <v>0</v>
      </c>
      <c r="G73" s="172">
        <v>0</v>
      </c>
      <c r="H73" s="172">
        <v>58658.2</v>
      </c>
      <c r="I73" s="172">
        <v>58537.540999999997</v>
      </c>
      <c r="J73" s="172">
        <v>72503.793000000005</v>
      </c>
      <c r="K73" s="172">
        <v>72489.209000000003</v>
      </c>
      <c r="L73" s="172">
        <v>0</v>
      </c>
      <c r="M73" s="172">
        <v>0</v>
      </c>
      <c r="N73" s="180">
        <v>100</v>
      </c>
      <c r="O73" s="144">
        <f>E73/D73*100</f>
        <v>99.896888575031014</v>
      </c>
      <c r="P73" s="176" t="s">
        <v>329</v>
      </c>
      <c r="Q73" s="180">
        <v>55.9</v>
      </c>
      <c r="R73" s="180">
        <v>55.9</v>
      </c>
      <c r="S73" s="144">
        <v>100</v>
      </c>
      <c r="T73" s="186"/>
    </row>
    <row r="74" spans="1:20" s="1" customFormat="1" ht="102" customHeight="1" x14ac:dyDescent="0.25">
      <c r="A74" s="180"/>
      <c r="B74" s="176" t="s">
        <v>89</v>
      </c>
      <c r="C74" s="162"/>
      <c r="D74" s="144"/>
      <c r="E74" s="144"/>
      <c r="F74" s="172"/>
      <c r="G74" s="172"/>
      <c r="H74" s="172"/>
      <c r="I74" s="172"/>
      <c r="J74" s="172"/>
      <c r="K74" s="172"/>
      <c r="L74" s="172"/>
      <c r="M74" s="172"/>
      <c r="N74" s="180"/>
      <c r="O74" s="144"/>
      <c r="P74" s="176"/>
      <c r="Q74" s="180"/>
      <c r="R74" s="180"/>
      <c r="S74" s="144"/>
      <c r="T74" s="186"/>
    </row>
    <row r="75" spans="1:20" s="1" customFormat="1" ht="84.75" customHeight="1" x14ac:dyDescent="0.25">
      <c r="A75" s="180"/>
      <c r="B75" s="176"/>
      <c r="C75" s="162"/>
      <c r="D75" s="144"/>
      <c r="E75" s="144"/>
      <c r="F75" s="172"/>
      <c r="G75" s="172"/>
      <c r="H75" s="172"/>
      <c r="I75" s="172"/>
      <c r="J75" s="172"/>
      <c r="K75" s="172"/>
      <c r="L75" s="172"/>
      <c r="M75" s="172"/>
      <c r="N75" s="180"/>
      <c r="O75" s="144"/>
      <c r="P75" s="91" t="s">
        <v>523</v>
      </c>
      <c r="Q75" s="94">
        <v>15.87</v>
      </c>
      <c r="R75" s="95">
        <v>15.87</v>
      </c>
      <c r="S75" s="88">
        <f>R75/Q75*100</f>
        <v>100</v>
      </c>
      <c r="T75" s="100"/>
    </row>
    <row r="76" spans="1:20" s="1" customFormat="1" ht="129.75" customHeight="1" x14ac:dyDescent="0.25">
      <c r="A76" s="180"/>
      <c r="B76" s="176"/>
      <c r="C76" s="162"/>
      <c r="D76" s="144"/>
      <c r="E76" s="144"/>
      <c r="F76" s="172"/>
      <c r="G76" s="172"/>
      <c r="H76" s="172"/>
      <c r="I76" s="172"/>
      <c r="J76" s="172"/>
      <c r="K76" s="172"/>
      <c r="L76" s="172"/>
      <c r="M76" s="172"/>
      <c r="N76" s="180"/>
      <c r="O76" s="144"/>
      <c r="P76" s="91" t="s">
        <v>524</v>
      </c>
      <c r="Q76" s="94">
        <v>0</v>
      </c>
      <c r="R76" s="94">
        <v>0</v>
      </c>
      <c r="S76" s="88">
        <v>0</v>
      </c>
      <c r="T76" s="100"/>
    </row>
    <row r="77" spans="1:20" s="1" customFormat="1" ht="93.75" customHeight="1" x14ac:dyDescent="0.25">
      <c r="A77" s="180"/>
      <c r="B77" s="176"/>
      <c r="C77" s="162"/>
      <c r="D77" s="144"/>
      <c r="E77" s="144"/>
      <c r="F77" s="172"/>
      <c r="G77" s="172"/>
      <c r="H77" s="172"/>
      <c r="I77" s="172"/>
      <c r="J77" s="172"/>
      <c r="K77" s="172"/>
      <c r="L77" s="172"/>
      <c r="M77" s="172"/>
      <c r="N77" s="180"/>
      <c r="O77" s="144"/>
      <c r="P77" s="91" t="s">
        <v>525</v>
      </c>
      <c r="Q77" s="94">
        <v>77.2</v>
      </c>
      <c r="R77" s="94">
        <v>77.2</v>
      </c>
      <c r="S77" s="88">
        <v>100</v>
      </c>
      <c r="T77" s="100"/>
    </row>
    <row r="78" spans="1:20" s="1" customFormat="1" ht="104.25" customHeight="1" x14ac:dyDescent="0.25">
      <c r="A78" s="180" t="s">
        <v>90</v>
      </c>
      <c r="B78" s="162" t="s">
        <v>91</v>
      </c>
      <c r="C78" s="162"/>
      <c r="D78" s="144">
        <f>F78+H78+J78+L78</f>
        <v>243888.39199999999</v>
      </c>
      <c r="E78" s="144">
        <f>G78+I78+K78+M78</f>
        <v>243886.84499999997</v>
      </c>
      <c r="F78" s="172">
        <v>0</v>
      </c>
      <c r="G78" s="172">
        <v>0</v>
      </c>
      <c r="H78" s="172">
        <v>158966.79999999999</v>
      </c>
      <c r="I78" s="172">
        <v>158966.79999999999</v>
      </c>
      <c r="J78" s="172">
        <v>84921.592000000004</v>
      </c>
      <c r="K78" s="172">
        <v>84920.044999999998</v>
      </c>
      <c r="L78" s="172">
        <v>0</v>
      </c>
      <c r="M78" s="172">
        <v>0</v>
      </c>
      <c r="N78" s="180">
        <v>100</v>
      </c>
      <c r="O78" s="144">
        <f>E78/D78*100</f>
        <v>99.999365693468505</v>
      </c>
      <c r="P78" s="91" t="s">
        <v>526</v>
      </c>
      <c r="Q78" s="37">
        <v>100</v>
      </c>
      <c r="R78" s="37">
        <v>100</v>
      </c>
      <c r="S78" s="37">
        <v>100</v>
      </c>
      <c r="T78" s="2"/>
    </row>
    <row r="79" spans="1:20" s="1" customFormat="1" ht="52.5" customHeight="1" x14ac:dyDescent="0.25">
      <c r="A79" s="180"/>
      <c r="B79" s="162"/>
      <c r="C79" s="162"/>
      <c r="D79" s="144"/>
      <c r="E79" s="144"/>
      <c r="F79" s="172"/>
      <c r="G79" s="172"/>
      <c r="H79" s="172"/>
      <c r="I79" s="172"/>
      <c r="J79" s="172"/>
      <c r="K79" s="172"/>
      <c r="L79" s="172"/>
      <c r="M79" s="172"/>
      <c r="N79" s="180"/>
      <c r="O79" s="144"/>
      <c r="P79" s="91" t="s">
        <v>527</v>
      </c>
      <c r="Q79" s="37">
        <v>0</v>
      </c>
      <c r="R79" s="37">
        <v>0</v>
      </c>
      <c r="S79" s="37">
        <v>0</v>
      </c>
      <c r="T79" s="2"/>
    </row>
    <row r="80" spans="1:20" s="1" customFormat="1" ht="87.75" customHeight="1" x14ac:dyDescent="0.25">
      <c r="A80" s="180"/>
      <c r="B80" s="162"/>
      <c r="C80" s="162"/>
      <c r="D80" s="144"/>
      <c r="E80" s="144"/>
      <c r="F80" s="172"/>
      <c r="G80" s="172"/>
      <c r="H80" s="172"/>
      <c r="I80" s="172"/>
      <c r="J80" s="172"/>
      <c r="K80" s="172"/>
      <c r="L80" s="172"/>
      <c r="M80" s="172"/>
      <c r="N80" s="180"/>
      <c r="O80" s="144"/>
      <c r="P80" s="123" t="s">
        <v>529</v>
      </c>
      <c r="Q80" s="37">
        <v>88</v>
      </c>
      <c r="R80" s="95">
        <v>88</v>
      </c>
      <c r="S80" s="88">
        <v>100</v>
      </c>
      <c r="T80" s="2"/>
    </row>
    <row r="81" spans="1:20" s="1" customFormat="1" ht="107.25" customHeight="1" x14ac:dyDescent="0.25">
      <c r="A81" s="180"/>
      <c r="B81" s="162"/>
      <c r="C81" s="162"/>
      <c r="D81" s="144"/>
      <c r="E81" s="144"/>
      <c r="F81" s="172"/>
      <c r="G81" s="172"/>
      <c r="H81" s="172"/>
      <c r="I81" s="172"/>
      <c r="J81" s="172"/>
      <c r="K81" s="172"/>
      <c r="L81" s="172"/>
      <c r="M81" s="172"/>
      <c r="N81" s="180"/>
      <c r="O81" s="144"/>
      <c r="P81" s="38" t="s">
        <v>528</v>
      </c>
      <c r="Q81" s="37">
        <v>0</v>
      </c>
      <c r="R81" s="95">
        <v>0</v>
      </c>
      <c r="S81" s="88">
        <v>100</v>
      </c>
      <c r="T81" s="2"/>
    </row>
    <row r="82" spans="1:20" s="1" customFormat="1" ht="62.25" customHeight="1" x14ac:dyDescent="0.25">
      <c r="A82" s="180"/>
      <c r="B82" s="162"/>
      <c r="C82" s="162"/>
      <c r="D82" s="144"/>
      <c r="E82" s="144"/>
      <c r="F82" s="172"/>
      <c r="G82" s="172"/>
      <c r="H82" s="172"/>
      <c r="I82" s="172"/>
      <c r="J82" s="172"/>
      <c r="K82" s="172"/>
      <c r="L82" s="172"/>
      <c r="M82" s="172"/>
      <c r="N82" s="180"/>
      <c r="O82" s="144"/>
      <c r="P82" s="38" t="s">
        <v>530</v>
      </c>
      <c r="Q82" s="37">
        <v>82.09</v>
      </c>
      <c r="R82" s="95">
        <v>82.09</v>
      </c>
      <c r="S82" s="88">
        <v>100</v>
      </c>
      <c r="T82" s="2"/>
    </row>
    <row r="83" spans="1:20" s="1" customFormat="1" ht="96.75" customHeight="1" x14ac:dyDescent="0.25">
      <c r="A83" s="180"/>
      <c r="B83" s="162"/>
      <c r="C83" s="162"/>
      <c r="D83" s="144"/>
      <c r="E83" s="144"/>
      <c r="F83" s="172"/>
      <c r="G83" s="172"/>
      <c r="H83" s="172"/>
      <c r="I83" s="172"/>
      <c r="J83" s="172"/>
      <c r="K83" s="172"/>
      <c r="L83" s="172"/>
      <c r="M83" s="172"/>
      <c r="N83" s="180"/>
      <c r="O83" s="144"/>
      <c r="P83" s="38" t="s">
        <v>531</v>
      </c>
      <c r="Q83" s="37">
        <v>5</v>
      </c>
      <c r="R83" s="95">
        <v>5</v>
      </c>
      <c r="S83" s="88">
        <v>100</v>
      </c>
      <c r="T83" s="2"/>
    </row>
    <row r="84" spans="1:20" s="1" customFormat="1" ht="105.75" customHeight="1" x14ac:dyDescent="0.25">
      <c r="A84" s="180"/>
      <c r="B84" s="162"/>
      <c r="C84" s="162"/>
      <c r="D84" s="144"/>
      <c r="E84" s="144"/>
      <c r="F84" s="172"/>
      <c r="G84" s="172"/>
      <c r="H84" s="172"/>
      <c r="I84" s="172"/>
      <c r="J84" s="172"/>
      <c r="K84" s="172"/>
      <c r="L84" s="172"/>
      <c r="M84" s="172"/>
      <c r="N84" s="180"/>
      <c r="O84" s="144"/>
      <c r="P84" s="38" t="s">
        <v>532</v>
      </c>
      <c r="Q84" s="37">
        <v>81</v>
      </c>
      <c r="R84" s="95">
        <v>81</v>
      </c>
      <c r="S84" s="88">
        <v>100</v>
      </c>
      <c r="T84" s="2"/>
    </row>
    <row r="85" spans="1:20" s="1" customFormat="1" x14ac:dyDescent="0.25">
      <c r="A85" s="180" t="s">
        <v>92</v>
      </c>
      <c r="B85" s="90" t="s">
        <v>38</v>
      </c>
      <c r="C85" s="145"/>
      <c r="D85" s="146">
        <f>D87+D89+D90+D91+D92+D93+D94+D95</f>
        <v>13847.9</v>
      </c>
      <c r="E85" s="146">
        <f t="shared" ref="E85:M85" si="15">E87+E89+E90+E91+E92+E93+E94+E95</f>
        <v>13743.517</v>
      </c>
      <c r="F85" s="146">
        <f t="shared" si="15"/>
        <v>388.2</v>
      </c>
      <c r="G85" s="146">
        <f t="shared" si="15"/>
        <v>373.63</v>
      </c>
      <c r="H85" s="146">
        <f t="shared" si="15"/>
        <v>13459.699999999999</v>
      </c>
      <c r="I85" s="146">
        <f t="shared" si="15"/>
        <v>13369.887000000001</v>
      </c>
      <c r="J85" s="146">
        <f t="shared" si="15"/>
        <v>0</v>
      </c>
      <c r="K85" s="146">
        <f t="shared" si="15"/>
        <v>0</v>
      </c>
      <c r="L85" s="146">
        <f t="shared" si="15"/>
        <v>0</v>
      </c>
      <c r="M85" s="146">
        <f t="shared" si="15"/>
        <v>0</v>
      </c>
      <c r="N85" s="146">
        <v>100</v>
      </c>
      <c r="O85" s="146">
        <f>E85/D85*100</f>
        <v>99.246217838083751</v>
      </c>
      <c r="P85" s="176"/>
      <c r="Q85" s="145"/>
      <c r="R85" s="145"/>
      <c r="S85" s="145"/>
      <c r="T85" s="186"/>
    </row>
    <row r="86" spans="1:20" s="1" customFormat="1" ht="38.25" x14ac:dyDescent="0.25">
      <c r="A86" s="180"/>
      <c r="B86" s="93" t="s">
        <v>93</v>
      </c>
      <c r="C86" s="145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6"/>
      <c r="O86" s="146"/>
      <c r="P86" s="176"/>
      <c r="Q86" s="145"/>
      <c r="R86" s="145"/>
      <c r="S86" s="145"/>
      <c r="T86" s="186"/>
    </row>
    <row r="87" spans="1:20" s="1" customFormat="1" ht="15.75" customHeight="1" x14ac:dyDescent="0.25">
      <c r="A87" s="180" t="s">
        <v>94</v>
      </c>
      <c r="B87" s="90" t="s">
        <v>77</v>
      </c>
      <c r="C87" s="145"/>
      <c r="D87" s="144">
        <f>F87+H87+J87+L87</f>
        <v>388.2</v>
      </c>
      <c r="E87" s="144">
        <f>G87+I87+K87+M87</f>
        <v>373.63</v>
      </c>
      <c r="F87" s="172">
        <v>388.2</v>
      </c>
      <c r="G87" s="172">
        <v>373.63</v>
      </c>
      <c r="H87" s="172">
        <v>0</v>
      </c>
      <c r="I87" s="172">
        <v>0</v>
      </c>
      <c r="J87" s="172">
        <v>0</v>
      </c>
      <c r="K87" s="172">
        <v>0</v>
      </c>
      <c r="L87" s="172">
        <v>0</v>
      </c>
      <c r="M87" s="172">
        <v>0</v>
      </c>
      <c r="N87" s="144">
        <v>100</v>
      </c>
      <c r="O87" s="144">
        <f>E87/D87*100</f>
        <v>96.246780010303965</v>
      </c>
      <c r="P87" s="141" t="s">
        <v>533</v>
      </c>
      <c r="Q87" s="172">
        <v>92.9</v>
      </c>
      <c r="R87" s="172">
        <v>92.9</v>
      </c>
      <c r="S87" s="144">
        <v>100</v>
      </c>
      <c r="T87" s="186"/>
    </row>
    <row r="88" spans="1:20" s="1" customFormat="1" ht="63.75" customHeight="1" x14ac:dyDescent="0.25">
      <c r="A88" s="180"/>
      <c r="B88" s="93" t="s">
        <v>541</v>
      </c>
      <c r="C88" s="145"/>
      <c r="D88" s="180"/>
      <c r="E88" s="180"/>
      <c r="F88" s="172"/>
      <c r="G88" s="172"/>
      <c r="H88" s="172"/>
      <c r="I88" s="172"/>
      <c r="J88" s="172"/>
      <c r="K88" s="172"/>
      <c r="L88" s="172"/>
      <c r="M88" s="172"/>
      <c r="N88" s="144"/>
      <c r="O88" s="144"/>
      <c r="P88" s="142"/>
      <c r="Q88" s="172"/>
      <c r="R88" s="172"/>
      <c r="S88" s="144"/>
      <c r="T88" s="186"/>
    </row>
    <row r="89" spans="1:20" s="1" customFormat="1" ht="76.5" x14ac:dyDescent="0.25">
      <c r="A89" s="94" t="s">
        <v>534</v>
      </c>
      <c r="B89" s="93" t="s">
        <v>542</v>
      </c>
      <c r="C89" s="93"/>
      <c r="D89" s="88">
        <f t="shared" ref="D89:E95" si="16">F89+H89+J89+L89</f>
        <v>387</v>
      </c>
      <c r="E89" s="88">
        <f t="shared" si="16"/>
        <v>387</v>
      </c>
      <c r="F89" s="89">
        <v>0</v>
      </c>
      <c r="G89" s="89">
        <v>0</v>
      </c>
      <c r="H89" s="89">
        <v>387</v>
      </c>
      <c r="I89" s="89">
        <v>387</v>
      </c>
      <c r="J89" s="89">
        <v>0</v>
      </c>
      <c r="K89" s="89">
        <v>0</v>
      </c>
      <c r="L89" s="89">
        <v>0</v>
      </c>
      <c r="M89" s="89">
        <v>0</v>
      </c>
      <c r="N89" s="88">
        <v>100</v>
      </c>
      <c r="O89" s="88">
        <f>E89/D89*100</f>
        <v>100</v>
      </c>
      <c r="P89" s="142"/>
      <c r="Q89" s="136">
        <v>100</v>
      </c>
      <c r="R89" s="136">
        <v>100</v>
      </c>
      <c r="S89" s="136">
        <v>100</v>
      </c>
      <c r="T89" s="100"/>
    </row>
    <row r="90" spans="1:20" s="1" customFormat="1" ht="51" x14ac:dyDescent="0.25">
      <c r="A90" s="94" t="s">
        <v>535</v>
      </c>
      <c r="B90" s="93" t="s">
        <v>548</v>
      </c>
      <c r="C90" s="93"/>
      <c r="D90" s="88">
        <f t="shared" si="16"/>
        <v>2485</v>
      </c>
      <c r="E90" s="88">
        <f t="shared" si="16"/>
        <v>2440.8159999999998</v>
      </c>
      <c r="F90" s="89">
        <v>0</v>
      </c>
      <c r="G90" s="89">
        <v>0</v>
      </c>
      <c r="H90" s="89">
        <v>2485</v>
      </c>
      <c r="I90" s="89">
        <v>2440.8159999999998</v>
      </c>
      <c r="J90" s="89">
        <v>0</v>
      </c>
      <c r="K90" s="89">
        <v>0</v>
      </c>
      <c r="L90" s="89">
        <v>0</v>
      </c>
      <c r="M90" s="89">
        <v>0</v>
      </c>
      <c r="N90" s="88">
        <v>100</v>
      </c>
      <c r="O90" s="88">
        <f>E90/D90*100</f>
        <v>98.221971830985908</v>
      </c>
      <c r="P90" s="142"/>
      <c r="Q90" s="137"/>
      <c r="R90" s="137"/>
      <c r="S90" s="137"/>
      <c r="T90" s="100"/>
    </row>
    <row r="91" spans="1:20" s="1" customFormat="1" ht="51.75" x14ac:dyDescent="0.25">
      <c r="A91" s="94" t="s">
        <v>536</v>
      </c>
      <c r="B91" s="81" t="s">
        <v>543</v>
      </c>
      <c r="C91" s="93"/>
      <c r="D91" s="88">
        <f t="shared" si="16"/>
        <v>2623.6</v>
      </c>
      <c r="E91" s="88">
        <f t="shared" si="16"/>
        <v>2599.5419999999999</v>
      </c>
      <c r="F91" s="89">
        <v>0</v>
      </c>
      <c r="G91" s="89">
        <v>0</v>
      </c>
      <c r="H91" s="89">
        <v>2623.6</v>
      </c>
      <c r="I91" s="89">
        <v>2599.5419999999999</v>
      </c>
      <c r="J91" s="89">
        <v>0</v>
      </c>
      <c r="K91" s="89">
        <v>0</v>
      </c>
      <c r="L91" s="89">
        <v>0</v>
      </c>
      <c r="M91" s="89">
        <v>0</v>
      </c>
      <c r="N91" s="88">
        <v>100</v>
      </c>
      <c r="O91" s="88">
        <f>E91/D91*100</f>
        <v>99.083015703613356</v>
      </c>
      <c r="P91" s="142"/>
      <c r="Q91" s="137"/>
      <c r="R91" s="137"/>
      <c r="S91" s="137"/>
      <c r="T91" s="100"/>
    </row>
    <row r="92" spans="1:20" s="1" customFormat="1" ht="51" x14ac:dyDescent="0.25">
      <c r="A92" s="94" t="s">
        <v>537</v>
      </c>
      <c r="B92" s="93" t="s">
        <v>544</v>
      </c>
      <c r="C92" s="93"/>
      <c r="D92" s="88">
        <f t="shared" si="16"/>
        <v>6456.2</v>
      </c>
      <c r="E92" s="88">
        <f t="shared" si="16"/>
        <v>6452.48</v>
      </c>
      <c r="F92" s="89">
        <v>0</v>
      </c>
      <c r="G92" s="89">
        <v>0</v>
      </c>
      <c r="H92" s="89">
        <v>6456.2</v>
      </c>
      <c r="I92" s="89">
        <v>6452.48</v>
      </c>
      <c r="J92" s="89">
        <v>0</v>
      </c>
      <c r="K92" s="89">
        <v>0</v>
      </c>
      <c r="L92" s="89">
        <v>0</v>
      </c>
      <c r="M92" s="89">
        <v>0</v>
      </c>
      <c r="N92" s="88">
        <v>100</v>
      </c>
      <c r="O92" s="88">
        <f>E92/D92*100</f>
        <v>99.942380967132365</v>
      </c>
      <c r="P92" s="142"/>
      <c r="Q92" s="137"/>
      <c r="R92" s="137"/>
      <c r="S92" s="137"/>
      <c r="T92" s="100"/>
    </row>
    <row r="93" spans="1:20" s="1" customFormat="1" ht="51" x14ac:dyDescent="0.25">
      <c r="A93" s="94" t="s">
        <v>538</v>
      </c>
      <c r="B93" s="93" t="s">
        <v>545</v>
      </c>
      <c r="C93" s="93"/>
      <c r="D93" s="88">
        <f t="shared" si="16"/>
        <v>35.5</v>
      </c>
      <c r="E93" s="88">
        <f t="shared" si="16"/>
        <v>17.724</v>
      </c>
      <c r="F93" s="89">
        <v>0</v>
      </c>
      <c r="G93" s="89">
        <v>0</v>
      </c>
      <c r="H93" s="89">
        <v>35.5</v>
      </c>
      <c r="I93" s="89">
        <v>17.724</v>
      </c>
      <c r="J93" s="89">
        <v>0</v>
      </c>
      <c r="K93" s="89">
        <v>0</v>
      </c>
      <c r="L93" s="89">
        <v>0</v>
      </c>
      <c r="M93" s="89">
        <v>0</v>
      </c>
      <c r="N93" s="88">
        <v>100</v>
      </c>
      <c r="O93" s="88">
        <v>100</v>
      </c>
      <c r="P93" s="142"/>
      <c r="Q93" s="137"/>
      <c r="R93" s="137"/>
      <c r="S93" s="137"/>
      <c r="T93" s="100"/>
    </row>
    <row r="94" spans="1:20" s="1" customFormat="1" ht="102" x14ac:dyDescent="0.25">
      <c r="A94" s="94" t="s">
        <v>539</v>
      </c>
      <c r="B94" s="93" t="s">
        <v>546</v>
      </c>
      <c r="C94" s="93"/>
      <c r="D94" s="94">
        <f t="shared" si="16"/>
        <v>332.4</v>
      </c>
      <c r="E94" s="94">
        <f t="shared" si="16"/>
        <v>332.32499999999999</v>
      </c>
      <c r="F94" s="89">
        <v>0</v>
      </c>
      <c r="G94" s="89">
        <v>0</v>
      </c>
      <c r="H94" s="89">
        <v>332.4</v>
      </c>
      <c r="I94" s="89">
        <v>332.32499999999999</v>
      </c>
      <c r="J94" s="89">
        <v>0</v>
      </c>
      <c r="K94" s="89">
        <v>0</v>
      </c>
      <c r="L94" s="89">
        <v>0</v>
      </c>
      <c r="M94" s="89">
        <v>0</v>
      </c>
      <c r="N94" s="89">
        <v>100</v>
      </c>
      <c r="O94" s="89">
        <f>E94/D94*100</f>
        <v>99.977436823104696</v>
      </c>
      <c r="P94" s="143"/>
      <c r="Q94" s="138"/>
      <c r="R94" s="138"/>
      <c r="S94" s="138"/>
      <c r="T94" s="100"/>
    </row>
    <row r="95" spans="1:20" s="1" customFormat="1" ht="63.75" x14ac:dyDescent="0.25">
      <c r="A95" s="94" t="s">
        <v>540</v>
      </c>
      <c r="B95" s="93" t="s">
        <v>547</v>
      </c>
      <c r="C95" s="93"/>
      <c r="D95" s="88">
        <f t="shared" si="16"/>
        <v>1140</v>
      </c>
      <c r="E95" s="88">
        <f t="shared" si="16"/>
        <v>1140</v>
      </c>
      <c r="F95" s="89">
        <v>0</v>
      </c>
      <c r="G95" s="89">
        <v>0</v>
      </c>
      <c r="H95" s="89">
        <v>1140</v>
      </c>
      <c r="I95" s="89">
        <v>1140</v>
      </c>
      <c r="J95" s="89">
        <v>0</v>
      </c>
      <c r="K95" s="89">
        <v>0</v>
      </c>
      <c r="L95" s="89">
        <v>0</v>
      </c>
      <c r="M95" s="89">
        <v>0</v>
      </c>
      <c r="N95" s="88">
        <v>100</v>
      </c>
      <c r="O95" s="88">
        <f>E95/D95*100</f>
        <v>100</v>
      </c>
      <c r="P95" s="84"/>
      <c r="Q95" s="89">
        <v>100</v>
      </c>
      <c r="R95" s="89">
        <v>100</v>
      </c>
      <c r="S95" s="88">
        <v>100</v>
      </c>
      <c r="T95" s="100"/>
    </row>
    <row r="96" spans="1:20" s="1" customFormat="1" x14ac:dyDescent="0.25">
      <c r="A96" s="180" t="s">
        <v>95</v>
      </c>
      <c r="B96" s="90" t="s">
        <v>51</v>
      </c>
      <c r="C96" s="145"/>
      <c r="D96" s="146">
        <f>D98+D100+D102+D104+D106+D109</f>
        <v>17249.428</v>
      </c>
      <c r="E96" s="146">
        <f t="shared" ref="E96:M96" si="17">E98+E100+E102+E104+E106+E109</f>
        <v>17249.193000000003</v>
      </c>
      <c r="F96" s="146">
        <f t="shared" si="17"/>
        <v>0</v>
      </c>
      <c r="G96" s="146">
        <f t="shared" si="17"/>
        <v>0</v>
      </c>
      <c r="H96" s="146">
        <f t="shared" si="17"/>
        <v>45</v>
      </c>
      <c r="I96" s="146">
        <f t="shared" si="17"/>
        <v>45</v>
      </c>
      <c r="J96" s="146">
        <f t="shared" si="17"/>
        <v>17204.428</v>
      </c>
      <c r="K96" s="146">
        <f t="shared" si="17"/>
        <v>17204.193000000003</v>
      </c>
      <c r="L96" s="146">
        <f t="shared" si="17"/>
        <v>0</v>
      </c>
      <c r="M96" s="146">
        <f t="shared" si="17"/>
        <v>0</v>
      </c>
      <c r="N96" s="146">
        <v>100</v>
      </c>
      <c r="O96" s="146">
        <f>E96/D96*100</f>
        <v>99.998637635984238</v>
      </c>
      <c r="P96" s="141"/>
      <c r="Q96" s="180">
        <v>100</v>
      </c>
      <c r="R96" s="180">
        <v>100</v>
      </c>
      <c r="S96" s="180">
        <v>100</v>
      </c>
      <c r="T96" s="186"/>
    </row>
    <row r="97" spans="1:20" s="1" customFormat="1" ht="63.75" x14ac:dyDescent="0.25">
      <c r="A97" s="180"/>
      <c r="B97" s="93" t="s">
        <v>96</v>
      </c>
      <c r="C97" s="145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  <c r="O97" s="146"/>
      <c r="P97" s="143"/>
      <c r="Q97" s="180"/>
      <c r="R97" s="180"/>
      <c r="S97" s="180"/>
      <c r="T97" s="186"/>
    </row>
    <row r="98" spans="1:20" s="1" customFormat="1" ht="15.75" customHeight="1" x14ac:dyDescent="0.25">
      <c r="A98" s="180" t="s">
        <v>97</v>
      </c>
      <c r="B98" s="90" t="s">
        <v>23</v>
      </c>
      <c r="C98" s="145"/>
      <c r="D98" s="144">
        <f>F98+H98+J98+L98</f>
        <v>249.786</v>
      </c>
      <c r="E98" s="144">
        <f>G98+I98+K98+M98</f>
        <v>249.78100000000001</v>
      </c>
      <c r="F98" s="172">
        <v>0</v>
      </c>
      <c r="G98" s="172">
        <v>0</v>
      </c>
      <c r="H98" s="172">
        <v>0</v>
      </c>
      <c r="I98" s="172">
        <v>0</v>
      </c>
      <c r="J98" s="172">
        <v>249.786</v>
      </c>
      <c r="K98" s="172">
        <v>249.78100000000001</v>
      </c>
      <c r="L98" s="172">
        <v>0</v>
      </c>
      <c r="M98" s="172">
        <v>0</v>
      </c>
      <c r="N98" s="144">
        <v>100</v>
      </c>
      <c r="O98" s="144">
        <f>E98/D98*100</f>
        <v>99.997998286533274</v>
      </c>
      <c r="P98" s="141"/>
      <c r="Q98" s="161">
        <v>100</v>
      </c>
      <c r="R98" s="161">
        <v>100</v>
      </c>
      <c r="S98" s="144">
        <v>100</v>
      </c>
      <c r="T98" s="186"/>
    </row>
    <row r="99" spans="1:20" s="1" customFormat="1" ht="51" x14ac:dyDescent="0.25">
      <c r="A99" s="180"/>
      <c r="B99" s="93" t="s">
        <v>360</v>
      </c>
      <c r="C99" s="145"/>
      <c r="D99" s="144"/>
      <c r="E99" s="144"/>
      <c r="F99" s="172"/>
      <c r="G99" s="172"/>
      <c r="H99" s="172"/>
      <c r="I99" s="172"/>
      <c r="J99" s="172"/>
      <c r="K99" s="172"/>
      <c r="L99" s="172"/>
      <c r="M99" s="172"/>
      <c r="N99" s="144"/>
      <c r="O99" s="144"/>
      <c r="P99" s="143"/>
      <c r="Q99" s="161"/>
      <c r="R99" s="161"/>
      <c r="S99" s="144"/>
      <c r="T99" s="186"/>
    </row>
    <row r="100" spans="1:20" s="1" customFormat="1" ht="63.75" x14ac:dyDescent="0.25">
      <c r="A100" s="180" t="s">
        <v>98</v>
      </c>
      <c r="B100" s="176" t="s">
        <v>99</v>
      </c>
      <c r="C100" s="162"/>
      <c r="D100" s="144">
        <f>F100+H100+J100+L100</f>
        <v>30.83</v>
      </c>
      <c r="E100" s="144">
        <f>G100+I100+K100+M100</f>
        <v>30.83</v>
      </c>
      <c r="F100" s="172">
        <v>0</v>
      </c>
      <c r="G100" s="172">
        <v>0</v>
      </c>
      <c r="H100" s="172">
        <v>0</v>
      </c>
      <c r="I100" s="172">
        <v>0</v>
      </c>
      <c r="J100" s="172">
        <v>30.83</v>
      </c>
      <c r="K100" s="172">
        <v>30.83</v>
      </c>
      <c r="L100" s="172">
        <v>0</v>
      </c>
      <c r="M100" s="172">
        <v>0</v>
      </c>
      <c r="N100" s="144">
        <v>100</v>
      </c>
      <c r="O100" s="144">
        <f>E100/D100*100</f>
        <v>100</v>
      </c>
      <c r="P100" s="38" t="s">
        <v>369</v>
      </c>
      <c r="Q100" s="95">
        <v>59.02</v>
      </c>
      <c r="R100" s="95">
        <v>59.02</v>
      </c>
      <c r="S100" s="88">
        <f>R100/Q100*100</f>
        <v>100</v>
      </c>
      <c r="T100" s="2"/>
    </row>
    <row r="101" spans="1:20" s="1" customFormat="1" ht="76.5" x14ac:dyDescent="0.25">
      <c r="A101" s="180"/>
      <c r="B101" s="176"/>
      <c r="C101" s="162"/>
      <c r="D101" s="144"/>
      <c r="E101" s="144"/>
      <c r="F101" s="172"/>
      <c r="G101" s="172"/>
      <c r="H101" s="172"/>
      <c r="I101" s="172"/>
      <c r="J101" s="172"/>
      <c r="K101" s="172"/>
      <c r="L101" s="172"/>
      <c r="M101" s="172"/>
      <c r="N101" s="144"/>
      <c r="O101" s="144"/>
      <c r="P101" s="38" t="s">
        <v>370</v>
      </c>
      <c r="Q101" s="95">
        <v>10</v>
      </c>
      <c r="R101" s="95">
        <v>10</v>
      </c>
      <c r="S101" s="88">
        <f>R101/Q101*100</f>
        <v>100</v>
      </c>
      <c r="T101" s="2"/>
    </row>
    <row r="102" spans="1:20" s="1" customFormat="1" ht="63" customHeight="1" x14ac:dyDescent="0.25">
      <c r="A102" s="180" t="s">
        <v>100</v>
      </c>
      <c r="B102" s="176" t="s">
        <v>101</v>
      </c>
      <c r="C102" s="162"/>
      <c r="D102" s="144">
        <f>F102+H102+J102+L102</f>
        <v>0</v>
      </c>
      <c r="E102" s="144">
        <f>G102+I102+K102+M102</f>
        <v>0</v>
      </c>
      <c r="F102" s="172">
        <v>0</v>
      </c>
      <c r="G102" s="136">
        <v>0</v>
      </c>
      <c r="H102" s="136">
        <v>0</v>
      </c>
      <c r="I102" s="136">
        <v>0</v>
      </c>
      <c r="J102" s="136">
        <v>0</v>
      </c>
      <c r="K102" s="136">
        <v>0</v>
      </c>
      <c r="L102" s="136">
        <v>0</v>
      </c>
      <c r="M102" s="136">
        <v>0</v>
      </c>
      <c r="N102" s="150">
        <v>0</v>
      </c>
      <c r="O102" s="150">
        <v>0</v>
      </c>
      <c r="P102" s="38" t="s">
        <v>371</v>
      </c>
      <c r="Q102" s="148">
        <v>10</v>
      </c>
      <c r="R102" s="148">
        <v>10</v>
      </c>
      <c r="S102" s="150">
        <v>100</v>
      </c>
      <c r="T102" s="2"/>
    </row>
    <row r="103" spans="1:20" s="1" customFormat="1" ht="76.5" x14ac:dyDescent="0.25">
      <c r="A103" s="180"/>
      <c r="B103" s="176"/>
      <c r="C103" s="162"/>
      <c r="D103" s="144"/>
      <c r="E103" s="144"/>
      <c r="F103" s="172"/>
      <c r="G103" s="138"/>
      <c r="H103" s="138"/>
      <c r="I103" s="138"/>
      <c r="J103" s="138"/>
      <c r="K103" s="138"/>
      <c r="L103" s="138"/>
      <c r="M103" s="138"/>
      <c r="N103" s="151"/>
      <c r="O103" s="151"/>
      <c r="P103" s="38" t="s">
        <v>372</v>
      </c>
      <c r="Q103" s="149"/>
      <c r="R103" s="149"/>
      <c r="S103" s="151"/>
      <c r="T103" s="2"/>
    </row>
    <row r="104" spans="1:20" s="1" customFormat="1" ht="76.5" x14ac:dyDescent="0.25">
      <c r="A104" s="180" t="s">
        <v>102</v>
      </c>
      <c r="B104" s="176" t="s">
        <v>103</v>
      </c>
      <c r="C104" s="162"/>
      <c r="D104" s="144">
        <f>F104+H104+J104+L104</f>
        <v>56.606999999999999</v>
      </c>
      <c r="E104" s="144">
        <f>G104+I104+K104+M104</f>
        <v>56.606000000000002</v>
      </c>
      <c r="F104" s="172">
        <v>0</v>
      </c>
      <c r="G104" s="172">
        <v>0</v>
      </c>
      <c r="H104" s="172">
        <v>0</v>
      </c>
      <c r="I104" s="172">
        <v>0</v>
      </c>
      <c r="J104" s="172">
        <v>56.606999999999999</v>
      </c>
      <c r="K104" s="172">
        <v>56.606000000000002</v>
      </c>
      <c r="L104" s="172">
        <v>0</v>
      </c>
      <c r="M104" s="172">
        <v>0</v>
      </c>
      <c r="N104" s="144">
        <v>100</v>
      </c>
      <c r="O104" s="144">
        <f>E104/D104*100</f>
        <v>99.998233434027597</v>
      </c>
      <c r="P104" s="38" t="s">
        <v>373</v>
      </c>
      <c r="Q104" s="148">
        <v>10</v>
      </c>
      <c r="R104" s="148">
        <v>10</v>
      </c>
      <c r="S104" s="150">
        <v>100</v>
      </c>
      <c r="T104" s="2"/>
    </row>
    <row r="105" spans="1:20" s="1" customFormat="1" ht="132" customHeight="1" x14ac:dyDescent="0.25">
      <c r="A105" s="180"/>
      <c r="B105" s="176"/>
      <c r="C105" s="162"/>
      <c r="D105" s="144"/>
      <c r="E105" s="144"/>
      <c r="F105" s="172"/>
      <c r="G105" s="172"/>
      <c r="H105" s="172"/>
      <c r="I105" s="172"/>
      <c r="J105" s="172"/>
      <c r="K105" s="172"/>
      <c r="L105" s="172"/>
      <c r="M105" s="172"/>
      <c r="N105" s="144"/>
      <c r="O105" s="144"/>
      <c r="P105" s="123" t="s">
        <v>374</v>
      </c>
      <c r="Q105" s="149"/>
      <c r="R105" s="149"/>
      <c r="S105" s="151"/>
      <c r="T105" s="2"/>
    </row>
    <row r="106" spans="1:20" s="1" customFormat="1" ht="63" customHeight="1" x14ac:dyDescent="0.25">
      <c r="A106" s="180" t="s">
        <v>104</v>
      </c>
      <c r="B106" s="162" t="s">
        <v>105</v>
      </c>
      <c r="C106" s="162"/>
      <c r="D106" s="144">
        <f>F106+H106+J106+L106</f>
        <v>124.55800000000001</v>
      </c>
      <c r="E106" s="144">
        <f>G106+I106+K106+M106</f>
        <v>124.557</v>
      </c>
      <c r="F106" s="172">
        <v>0</v>
      </c>
      <c r="G106" s="172">
        <v>0</v>
      </c>
      <c r="H106" s="172">
        <v>0</v>
      </c>
      <c r="I106" s="172">
        <v>0</v>
      </c>
      <c r="J106" s="172">
        <v>124.55800000000001</v>
      </c>
      <c r="K106" s="172">
        <v>124.557</v>
      </c>
      <c r="L106" s="172">
        <v>0</v>
      </c>
      <c r="M106" s="172">
        <v>0</v>
      </c>
      <c r="N106" s="144">
        <v>100</v>
      </c>
      <c r="O106" s="144">
        <f>E106/D106*100</f>
        <v>99.999197161161874</v>
      </c>
      <c r="P106" s="38" t="s">
        <v>368</v>
      </c>
      <c r="Q106" s="148">
        <v>59.02</v>
      </c>
      <c r="R106" s="148">
        <v>59.02</v>
      </c>
      <c r="S106" s="150">
        <v>100</v>
      </c>
      <c r="T106" s="2"/>
    </row>
    <row r="107" spans="1:20" s="1" customFormat="1" ht="67.5" customHeight="1" x14ac:dyDescent="0.25">
      <c r="A107" s="180"/>
      <c r="B107" s="162"/>
      <c r="C107" s="162"/>
      <c r="D107" s="144"/>
      <c r="E107" s="144"/>
      <c r="F107" s="172"/>
      <c r="G107" s="172"/>
      <c r="H107" s="172"/>
      <c r="I107" s="172"/>
      <c r="J107" s="172"/>
      <c r="K107" s="172"/>
      <c r="L107" s="172"/>
      <c r="M107" s="172"/>
      <c r="N107" s="144"/>
      <c r="O107" s="144"/>
      <c r="P107" s="38" t="s">
        <v>375</v>
      </c>
      <c r="Q107" s="152"/>
      <c r="R107" s="152"/>
      <c r="S107" s="153"/>
      <c r="T107" s="2"/>
    </row>
    <row r="108" spans="1:20" s="1" customFormat="1" ht="76.5" x14ac:dyDescent="0.25">
      <c r="A108" s="180"/>
      <c r="B108" s="162"/>
      <c r="C108" s="162"/>
      <c r="D108" s="144"/>
      <c r="E108" s="144"/>
      <c r="F108" s="172"/>
      <c r="G108" s="172"/>
      <c r="H108" s="172"/>
      <c r="I108" s="172"/>
      <c r="J108" s="172"/>
      <c r="K108" s="172"/>
      <c r="L108" s="172"/>
      <c r="M108" s="172"/>
      <c r="N108" s="144"/>
      <c r="O108" s="144"/>
      <c r="P108" s="38" t="s">
        <v>376</v>
      </c>
      <c r="Q108" s="149"/>
      <c r="R108" s="149"/>
      <c r="S108" s="151"/>
      <c r="T108" s="2"/>
    </row>
    <row r="109" spans="1:20" s="1" customFormat="1" ht="51" x14ac:dyDescent="0.25">
      <c r="A109" s="94" t="s">
        <v>106</v>
      </c>
      <c r="B109" s="93" t="s">
        <v>107</v>
      </c>
      <c r="C109" s="93"/>
      <c r="D109" s="88">
        <f>F109+H109+J109+L109</f>
        <v>16787.647000000001</v>
      </c>
      <c r="E109" s="88">
        <f>G109+I109+K109+M109</f>
        <v>16787.419000000002</v>
      </c>
      <c r="F109" s="89">
        <v>0</v>
      </c>
      <c r="G109" s="89">
        <v>0</v>
      </c>
      <c r="H109" s="89">
        <v>45</v>
      </c>
      <c r="I109" s="89">
        <v>45</v>
      </c>
      <c r="J109" s="92">
        <v>16742.647000000001</v>
      </c>
      <c r="K109" s="89">
        <v>16742.419000000002</v>
      </c>
      <c r="L109" s="89">
        <v>0</v>
      </c>
      <c r="M109" s="89">
        <v>0</v>
      </c>
      <c r="N109" s="88">
        <v>100</v>
      </c>
      <c r="O109" s="88">
        <f>E109/D109*100</f>
        <v>99.998641858504655</v>
      </c>
      <c r="P109" s="38" t="s">
        <v>377</v>
      </c>
      <c r="Q109" s="95">
        <v>100</v>
      </c>
      <c r="R109" s="95">
        <v>100</v>
      </c>
      <c r="S109" s="88">
        <v>100</v>
      </c>
      <c r="T109" s="2"/>
    </row>
    <row r="110" spans="1:20" s="1" customFormat="1" x14ac:dyDescent="0.25">
      <c r="A110" s="180" t="s">
        <v>108</v>
      </c>
      <c r="B110" s="90" t="s">
        <v>75</v>
      </c>
      <c r="C110" s="145"/>
      <c r="D110" s="146">
        <f>D112+D114+D116+D117</f>
        <v>230.291</v>
      </c>
      <c r="E110" s="146">
        <f t="shared" ref="E110:M110" si="18">E112+E114+E116+E117</f>
        <v>230.28899999999999</v>
      </c>
      <c r="F110" s="146">
        <f t="shared" si="18"/>
        <v>0</v>
      </c>
      <c r="G110" s="146">
        <f t="shared" si="18"/>
        <v>0</v>
      </c>
      <c r="H110" s="146">
        <f t="shared" si="18"/>
        <v>0</v>
      </c>
      <c r="I110" s="146">
        <f t="shared" si="18"/>
        <v>0</v>
      </c>
      <c r="J110" s="146">
        <f t="shared" si="18"/>
        <v>230.291</v>
      </c>
      <c r="K110" s="146">
        <f t="shared" si="18"/>
        <v>230.28899999999999</v>
      </c>
      <c r="L110" s="146">
        <f t="shared" si="18"/>
        <v>0</v>
      </c>
      <c r="M110" s="146">
        <f t="shared" si="18"/>
        <v>0</v>
      </c>
      <c r="N110" s="146">
        <v>100</v>
      </c>
      <c r="O110" s="146">
        <f>E110/D110*100</f>
        <v>99.999131533581419</v>
      </c>
      <c r="P110" s="176"/>
      <c r="Q110" s="145"/>
      <c r="R110" s="145"/>
      <c r="S110" s="145"/>
      <c r="T110" s="186"/>
    </row>
    <row r="111" spans="1:20" s="1" customFormat="1" ht="38.25" x14ac:dyDescent="0.25">
      <c r="A111" s="180"/>
      <c r="B111" s="93" t="s">
        <v>109</v>
      </c>
      <c r="C111" s="145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76"/>
      <c r="Q111" s="145"/>
      <c r="R111" s="145"/>
      <c r="S111" s="145"/>
      <c r="T111" s="186"/>
    </row>
    <row r="112" spans="1:20" s="1" customFormat="1" x14ac:dyDescent="0.25">
      <c r="A112" s="180" t="s">
        <v>110</v>
      </c>
      <c r="B112" s="90" t="s">
        <v>23</v>
      </c>
      <c r="C112" s="145"/>
      <c r="D112" s="144">
        <f>F112+H112+J112+L112</f>
        <v>198.44200000000001</v>
      </c>
      <c r="E112" s="144">
        <f>G112+I112+K112+M112</f>
        <v>198.441</v>
      </c>
      <c r="F112" s="172">
        <v>0</v>
      </c>
      <c r="G112" s="172">
        <v>0</v>
      </c>
      <c r="H112" s="172">
        <v>0</v>
      </c>
      <c r="I112" s="172">
        <v>0</v>
      </c>
      <c r="J112" s="172">
        <v>198.44200000000001</v>
      </c>
      <c r="K112" s="172">
        <v>198.441</v>
      </c>
      <c r="L112" s="172">
        <v>0</v>
      </c>
      <c r="M112" s="172">
        <v>0</v>
      </c>
      <c r="N112" s="144">
        <v>100</v>
      </c>
      <c r="O112" s="144">
        <f>E112/D112*100</f>
        <v>99.999496074419724</v>
      </c>
      <c r="P112" s="176" t="s">
        <v>378</v>
      </c>
      <c r="Q112" s="161">
        <v>100</v>
      </c>
      <c r="R112" s="161">
        <v>100</v>
      </c>
      <c r="S112" s="144">
        <v>100</v>
      </c>
      <c r="T112" s="186"/>
    </row>
    <row r="113" spans="1:20" s="1" customFormat="1" ht="76.5" x14ac:dyDescent="0.25">
      <c r="A113" s="180"/>
      <c r="B113" s="93" t="s">
        <v>111</v>
      </c>
      <c r="C113" s="145"/>
      <c r="D113" s="144"/>
      <c r="E113" s="144"/>
      <c r="F113" s="172"/>
      <c r="G113" s="172"/>
      <c r="H113" s="172"/>
      <c r="I113" s="172"/>
      <c r="J113" s="172"/>
      <c r="K113" s="172"/>
      <c r="L113" s="172"/>
      <c r="M113" s="172"/>
      <c r="N113" s="144"/>
      <c r="O113" s="144"/>
      <c r="P113" s="176"/>
      <c r="Q113" s="161"/>
      <c r="R113" s="161"/>
      <c r="S113" s="144"/>
      <c r="T113" s="186"/>
    </row>
    <row r="114" spans="1:20" s="1" customFormat="1" ht="63.75" x14ac:dyDescent="0.25">
      <c r="A114" s="180" t="s">
        <v>112</v>
      </c>
      <c r="B114" s="176" t="s">
        <v>113</v>
      </c>
      <c r="C114" s="162"/>
      <c r="D114" s="144">
        <v>0</v>
      </c>
      <c r="E114" s="144">
        <v>0</v>
      </c>
      <c r="F114" s="163">
        <v>0</v>
      </c>
      <c r="G114" s="163">
        <v>0</v>
      </c>
      <c r="H114" s="163">
        <v>0</v>
      </c>
      <c r="I114" s="163">
        <v>0</v>
      </c>
      <c r="J114" s="163">
        <v>0</v>
      </c>
      <c r="K114" s="163">
        <v>0</v>
      </c>
      <c r="L114" s="163">
        <v>0</v>
      </c>
      <c r="M114" s="163">
        <v>0</v>
      </c>
      <c r="N114" s="163">
        <v>0</v>
      </c>
      <c r="O114" s="163">
        <v>0</v>
      </c>
      <c r="P114" s="38" t="s">
        <v>379</v>
      </c>
      <c r="Q114" s="95">
        <v>50</v>
      </c>
      <c r="R114" s="95">
        <v>50</v>
      </c>
      <c r="S114" s="88">
        <v>100</v>
      </c>
      <c r="T114" s="2"/>
    </row>
    <row r="115" spans="1:20" s="1" customFormat="1" ht="38.25" x14ac:dyDescent="0.25">
      <c r="A115" s="180"/>
      <c r="B115" s="176"/>
      <c r="C115" s="162"/>
      <c r="D115" s="144"/>
      <c r="E115" s="144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38" t="s">
        <v>380</v>
      </c>
      <c r="Q115" s="95">
        <v>10</v>
      </c>
      <c r="R115" s="95">
        <v>10</v>
      </c>
      <c r="S115" s="88">
        <v>100</v>
      </c>
      <c r="T115" s="2"/>
    </row>
    <row r="116" spans="1:20" s="1" customFormat="1" ht="76.5" x14ac:dyDescent="0.25">
      <c r="A116" s="94" t="s">
        <v>114</v>
      </c>
      <c r="B116" s="93" t="s">
        <v>115</v>
      </c>
      <c r="C116" s="93"/>
      <c r="D116" s="88">
        <f>F116+H116+J116+L116</f>
        <v>31.849</v>
      </c>
      <c r="E116" s="88">
        <f>G116+I116+K116+M116</f>
        <v>31.847999999999999</v>
      </c>
      <c r="F116" s="97">
        <v>0</v>
      </c>
      <c r="G116" s="97">
        <v>0</v>
      </c>
      <c r="H116" s="97">
        <v>0</v>
      </c>
      <c r="I116" s="97">
        <v>0</v>
      </c>
      <c r="J116" s="97">
        <v>31.849</v>
      </c>
      <c r="K116" s="97">
        <v>31.847999999999999</v>
      </c>
      <c r="L116" s="97">
        <v>0</v>
      </c>
      <c r="M116" s="97">
        <v>0</v>
      </c>
      <c r="N116" s="88">
        <v>100</v>
      </c>
      <c r="O116" s="88">
        <f>E116/D116*100</f>
        <v>99.996860183993221</v>
      </c>
      <c r="P116" s="38" t="s">
        <v>381</v>
      </c>
      <c r="Q116" s="80">
        <v>15</v>
      </c>
      <c r="R116" s="80">
        <v>15</v>
      </c>
      <c r="S116" s="88">
        <v>100</v>
      </c>
      <c r="T116" s="2"/>
    </row>
    <row r="117" spans="1:20" s="1" customFormat="1" ht="76.5" x14ac:dyDescent="0.25">
      <c r="A117" s="94" t="s">
        <v>116</v>
      </c>
      <c r="B117" s="93" t="s">
        <v>117</v>
      </c>
      <c r="C117" s="93"/>
      <c r="D117" s="88">
        <f>F117+H117+J117+L117</f>
        <v>0</v>
      </c>
      <c r="E117" s="88">
        <f>G117+I117+K117+M117</f>
        <v>0</v>
      </c>
      <c r="F117" s="88">
        <v>0</v>
      </c>
      <c r="G117" s="88">
        <v>0</v>
      </c>
      <c r="H117" s="97">
        <v>0</v>
      </c>
      <c r="I117" s="88">
        <v>0</v>
      </c>
      <c r="J117" s="88">
        <v>0</v>
      </c>
      <c r="K117" s="88">
        <v>0</v>
      </c>
      <c r="L117" s="88">
        <v>0</v>
      </c>
      <c r="M117" s="88">
        <v>0</v>
      </c>
      <c r="N117" s="88">
        <v>0</v>
      </c>
      <c r="O117" s="88">
        <v>0</v>
      </c>
      <c r="P117" s="38" t="s">
        <v>382</v>
      </c>
      <c r="Q117" s="80">
        <v>500</v>
      </c>
      <c r="R117" s="80">
        <v>500</v>
      </c>
      <c r="S117" s="88">
        <v>100</v>
      </c>
      <c r="T117" s="2"/>
    </row>
    <row r="118" spans="1:20" s="1" customFormat="1" x14ac:dyDescent="0.25">
      <c r="A118" s="180" t="s">
        <v>118</v>
      </c>
      <c r="B118" s="90" t="s">
        <v>76</v>
      </c>
      <c r="C118" s="145"/>
      <c r="D118" s="146">
        <f t="shared" ref="D118:M118" si="19">D120+D123+D126+D127+D129+D130+D131+D132</f>
        <v>10604.696</v>
      </c>
      <c r="E118" s="146">
        <f t="shared" si="19"/>
        <v>10604.420999999998</v>
      </c>
      <c r="F118" s="146">
        <f t="shared" si="19"/>
        <v>0</v>
      </c>
      <c r="G118" s="146">
        <f t="shared" si="19"/>
        <v>0</v>
      </c>
      <c r="H118" s="146">
        <f t="shared" si="19"/>
        <v>1509.3050000000001</v>
      </c>
      <c r="I118" s="146">
        <f t="shared" si="19"/>
        <v>1509.3050000000001</v>
      </c>
      <c r="J118" s="146">
        <f t="shared" si="19"/>
        <v>9095.4079999999994</v>
      </c>
      <c r="K118" s="146">
        <f t="shared" si="19"/>
        <v>9095.1309999999994</v>
      </c>
      <c r="L118" s="146">
        <f t="shared" si="19"/>
        <v>0</v>
      </c>
      <c r="M118" s="146">
        <f t="shared" si="19"/>
        <v>0</v>
      </c>
      <c r="N118" s="146">
        <v>100</v>
      </c>
      <c r="O118" s="146">
        <f>E118/D118*100</f>
        <v>99.997406809209792</v>
      </c>
      <c r="P118" s="176"/>
      <c r="Q118" s="145"/>
      <c r="R118" s="145"/>
      <c r="S118" s="145"/>
      <c r="T118" s="186"/>
    </row>
    <row r="119" spans="1:20" s="1" customFormat="1" ht="76.5" x14ac:dyDescent="0.25">
      <c r="A119" s="180"/>
      <c r="B119" s="93" t="s">
        <v>119</v>
      </c>
      <c r="C119" s="145"/>
      <c r="D119" s="146"/>
      <c r="E119" s="146"/>
      <c r="F119" s="146"/>
      <c r="G119" s="146"/>
      <c r="H119" s="146"/>
      <c r="I119" s="146"/>
      <c r="J119" s="146"/>
      <c r="K119" s="146"/>
      <c r="L119" s="146"/>
      <c r="M119" s="146"/>
      <c r="N119" s="146"/>
      <c r="O119" s="146"/>
      <c r="P119" s="176"/>
      <c r="Q119" s="145"/>
      <c r="R119" s="145"/>
      <c r="S119" s="145"/>
      <c r="T119" s="186"/>
    </row>
    <row r="120" spans="1:20" s="1" customFormat="1" ht="15.75" customHeight="1" x14ac:dyDescent="0.25">
      <c r="A120" s="154" t="s">
        <v>120</v>
      </c>
      <c r="B120" s="90" t="s">
        <v>23</v>
      </c>
      <c r="C120" s="173"/>
      <c r="D120" s="150">
        <f>F120+H120+J120+L120</f>
        <v>244.06399999999999</v>
      </c>
      <c r="E120" s="150">
        <f>G120+I120+K120+M120</f>
        <v>243.99700000000001</v>
      </c>
      <c r="F120" s="158">
        <v>0</v>
      </c>
      <c r="G120" s="158">
        <v>0</v>
      </c>
      <c r="H120" s="158">
        <v>0</v>
      </c>
      <c r="I120" s="158">
        <v>0</v>
      </c>
      <c r="J120" s="158">
        <v>244.06399999999999</v>
      </c>
      <c r="K120" s="158">
        <v>243.99700000000001</v>
      </c>
      <c r="L120" s="158">
        <v>0</v>
      </c>
      <c r="M120" s="150">
        <v>0</v>
      </c>
      <c r="N120" s="150">
        <v>100</v>
      </c>
      <c r="O120" s="150">
        <f>E120/D120*100</f>
        <v>99.972548184082882</v>
      </c>
      <c r="P120" s="139" t="s">
        <v>552</v>
      </c>
      <c r="Q120" s="154">
        <v>88.2</v>
      </c>
      <c r="R120" s="154">
        <v>88.2</v>
      </c>
      <c r="S120" s="150">
        <v>100</v>
      </c>
      <c r="T120" s="100"/>
    </row>
    <row r="121" spans="1:20" s="1" customFormat="1" ht="63.75" customHeight="1" x14ac:dyDescent="0.25">
      <c r="A121" s="155"/>
      <c r="B121" s="176" t="s">
        <v>122</v>
      </c>
      <c r="C121" s="174"/>
      <c r="D121" s="153"/>
      <c r="E121" s="153"/>
      <c r="F121" s="159"/>
      <c r="G121" s="159"/>
      <c r="H121" s="159"/>
      <c r="I121" s="159"/>
      <c r="J121" s="159"/>
      <c r="K121" s="159"/>
      <c r="L121" s="159"/>
      <c r="M121" s="153"/>
      <c r="N121" s="153"/>
      <c r="O121" s="153"/>
      <c r="P121" s="157"/>
      <c r="Q121" s="155"/>
      <c r="R121" s="155"/>
      <c r="S121" s="153"/>
      <c r="T121" s="2"/>
    </row>
    <row r="122" spans="1:20" s="1" customFormat="1" ht="123" customHeight="1" x14ac:dyDescent="0.25">
      <c r="A122" s="156"/>
      <c r="B122" s="176"/>
      <c r="C122" s="175"/>
      <c r="D122" s="151"/>
      <c r="E122" s="151"/>
      <c r="F122" s="160"/>
      <c r="G122" s="160"/>
      <c r="H122" s="160"/>
      <c r="I122" s="160"/>
      <c r="J122" s="160"/>
      <c r="K122" s="160"/>
      <c r="L122" s="160"/>
      <c r="M122" s="151"/>
      <c r="N122" s="151"/>
      <c r="O122" s="151"/>
      <c r="P122" s="140"/>
      <c r="Q122" s="156"/>
      <c r="R122" s="156"/>
      <c r="S122" s="151"/>
      <c r="T122" s="2"/>
    </row>
    <row r="123" spans="1:20" s="1" customFormat="1" ht="49.5" customHeight="1" x14ac:dyDescent="0.25">
      <c r="A123" s="162" t="s">
        <v>121</v>
      </c>
      <c r="B123" s="176" t="s">
        <v>124</v>
      </c>
      <c r="C123" s="162"/>
      <c r="D123" s="144">
        <f>F123+H123+J123+L123</f>
        <v>520.01800000000003</v>
      </c>
      <c r="E123" s="144">
        <f>G123+I123+K123+M123</f>
        <v>520.01699999999994</v>
      </c>
      <c r="F123" s="163">
        <v>0</v>
      </c>
      <c r="G123" s="163">
        <v>0</v>
      </c>
      <c r="H123" s="163">
        <v>443.20499999999998</v>
      </c>
      <c r="I123" s="163">
        <v>443.20499999999998</v>
      </c>
      <c r="J123" s="163">
        <v>76.813000000000002</v>
      </c>
      <c r="K123" s="163">
        <v>76.811999999999998</v>
      </c>
      <c r="L123" s="163">
        <v>0</v>
      </c>
      <c r="M123" s="144">
        <v>0</v>
      </c>
      <c r="N123" s="144">
        <v>100</v>
      </c>
      <c r="O123" s="144">
        <f>E123/D123*100</f>
        <v>99.999807698964247</v>
      </c>
      <c r="P123" s="139" t="s">
        <v>553</v>
      </c>
      <c r="Q123" s="130" t="s">
        <v>554</v>
      </c>
      <c r="R123" s="133">
        <v>88.2</v>
      </c>
      <c r="S123" s="136">
        <v>100</v>
      </c>
      <c r="T123" s="2"/>
    </row>
    <row r="124" spans="1:20" s="1" customFormat="1" ht="7.5" hidden="1" customHeight="1" x14ac:dyDescent="0.25">
      <c r="A124" s="162"/>
      <c r="B124" s="176"/>
      <c r="C124" s="162"/>
      <c r="D124" s="144"/>
      <c r="E124" s="144"/>
      <c r="F124" s="163"/>
      <c r="G124" s="163"/>
      <c r="H124" s="163"/>
      <c r="I124" s="163"/>
      <c r="J124" s="163"/>
      <c r="K124" s="163"/>
      <c r="L124" s="163"/>
      <c r="M124" s="144"/>
      <c r="N124" s="144"/>
      <c r="O124" s="144"/>
      <c r="P124" s="157"/>
      <c r="Q124" s="131"/>
      <c r="R124" s="134"/>
      <c r="S124" s="137"/>
      <c r="T124" s="2"/>
    </row>
    <row r="125" spans="1:20" s="1" customFormat="1" hidden="1" x14ac:dyDescent="0.25">
      <c r="A125" s="162"/>
      <c r="B125" s="176"/>
      <c r="C125" s="162"/>
      <c r="D125" s="144"/>
      <c r="E125" s="144"/>
      <c r="F125" s="163"/>
      <c r="G125" s="163"/>
      <c r="H125" s="163"/>
      <c r="I125" s="163"/>
      <c r="J125" s="163"/>
      <c r="K125" s="163"/>
      <c r="L125" s="163"/>
      <c r="M125" s="144"/>
      <c r="N125" s="144"/>
      <c r="O125" s="144"/>
      <c r="P125" s="140"/>
      <c r="Q125" s="132"/>
      <c r="R125" s="135"/>
      <c r="S125" s="138"/>
      <c r="T125" s="2"/>
    </row>
    <row r="126" spans="1:20" s="1" customFormat="1" ht="63.75" x14ac:dyDescent="0.25">
      <c r="A126" s="40" t="s">
        <v>123</v>
      </c>
      <c r="B126" s="91" t="s">
        <v>580</v>
      </c>
      <c r="C126" s="90"/>
      <c r="D126" s="88">
        <f>F126+H126+J126+L126</f>
        <v>1059.1189999999999</v>
      </c>
      <c r="E126" s="88">
        <f>G126+I126+K126+M126</f>
        <v>1059.1089999999999</v>
      </c>
      <c r="F126" s="97">
        <v>0</v>
      </c>
      <c r="G126" s="97">
        <v>0</v>
      </c>
      <c r="H126" s="97">
        <v>940.9</v>
      </c>
      <c r="I126" s="97">
        <v>940.9</v>
      </c>
      <c r="J126" s="97">
        <v>118.21899999999999</v>
      </c>
      <c r="K126" s="97">
        <v>118.209</v>
      </c>
      <c r="L126" s="97">
        <v>0</v>
      </c>
      <c r="M126" s="88">
        <v>0</v>
      </c>
      <c r="N126" s="88">
        <v>100</v>
      </c>
      <c r="O126" s="88">
        <f>E126/D126*100</f>
        <v>99.999055819034496</v>
      </c>
      <c r="P126" s="38" t="s">
        <v>383</v>
      </c>
      <c r="Q126" s="39" t="s">
        <v>555</v>
      </c>
      <c r="R126" s="80">
        <v>1232</v>
      </c>
      <c r="S126" s="89">
        <v>100</v>
      </c>
      <c r="T126" s="2"/>
    </row>
    <row r="127" spans="1:20" s="1" customFormat="1" ht="53.25" customHeight="1" x14ac:dyDescent="0.25">
      <c r="A127" s="162" t="s">
        <v>125</v>
      </c>
      <c r="B127" s="176" t="s">
        <v>556</v>
      </c>
      <c r="C127" s="162"/>
      <c r="D127" s="144">
        <f>F127+H127+J127+L127</f>
        <v>176.452</v>
      </c>
      <c r="E127" s="144">
        <f>G127+I127+K127+M127</f>
        <v>176.45099999999999</v>
      </c>
      <c r="F127" s="163">
        <v>0</v>
      </c>
      <c r="G127" s="163">
        <v>0</v>
      </c>
      <c r="H127" s="163">
        <v>78.8</v>
      </c>
      <c r="I127" s="163">
        <v>78.8</v>
      </c>
      <c r="J127" s="163">
        <v>97.652000000000001</v>
      </c>
      <c r="K127" s="163">
        <v>97.650999999999996</v>
      </c>
      <c r="L127" s="163">
        <v>0</v>
      </c>
      <c r="M127" s="144">
        <v>0</v>
      </c>
      <c r="N127" s="144">
        <v>100</v>
      </c>
      <c r="O127" s="144">
        <f>E127/D127*100</f>
        <v>99.999433273638147</v>
      </c>
      <c r="P127" s="139" t="s">
        <v>385</v>
      </c>
      <c r="Q127" s="130" t="s">
        <v>557</v>
      </c>
      <c r="R127" s="133">
        <v>1</v>
      </c>
      <c r="S127" s="136">
        <v>100</v>
      </c>
      <c r="T127" s="2"/>
    </row>
    <row r="128" spans="1:20" s="1" customFormat="1" ht="46.5" customHeight="1" x14ac:dyDescent="0.25">
      <c r="A128" s="162"/>
      <c r="B128" s="176"/>
      <c r="C128" s="162"/>
      <c r="D128" s="144"/>
      <c r="E128" s="144"/>
      <c r="F128" s="163"/>
      <c r="G128" s="163"/>
      <c r="H128" s="163"/>
      <c r="I128" s="163"/>
      <c r="J128" s="163"/>
      <c r="K128" s="163"/>
      <c r="L128" s="163"/>
      <c r="M128" s="144"/>
      <c r="N128" s="144"/>
      <c r="O128" s="144"/>
      <c r="P128" s="140"/>
      <c r="Q128" s="132"/>
      <c r="R128" s="135"/>
      <c r="S128" s="138"/>
      <c r="T128" s="2"/>
    </row>
    <row r="129" spans="1:20" s="1" customFormat="1" ht="127.5" x14ac:dyDescent="0.25">
      <c r="A129" s="94" t="s">
        <v>127</v>
      </c>
      <c r="B129" s="93" t="s">
        <v>558</v>
      </c>
      <c r="C129" s="93"/>
      <c r="D129" s="88">
        <v>122.30000000000001</v>
      </c>
      <c r="E129" s="88">
        <v>122.30000000000001</v>
      </c>
      <c r="F129" s="88">
        <v>0</v>
      </c>
      <c r="G129" s="88">
        <v>0</v>
      </c>
      <c r="H129" s="97">
        <v>46.4</v>
      </c>
      <c r="I129" s="97">
        <v>46.4</v>
      </c>
      <c r="J129" s="97">
        <v>75.917000000000002</v>
      </c>
      <c r="K129" s="97">
        <v>75.915000000000006</v>
      </c>
      <c r="L129" s="97">
        <v>0</v>
      </c>
      <c r="M129" s="88">
        <v>0</v>
      </c>
      <c r="N129" s="88">
        <v>100</v>
      </c>
      <c r="O129" s="88">
        <v>100</v>
      </c>
      <c r="P129" s="91" t="s">
        <v>384</v>
      </c>
      <c r="Q129" s="80">
        <v>75</v>
      </c>
      <c r="R129" s="80">
        <v>75</v>
      </c>
      <c r="S129" s="88">
        <v>100</v>
      </c>
      <c r="T129" s="2"/>
    </row>
    <row r="130" spans="1:20" s="1" customFormat="1" ht="76.5" x14ac:dyDescent="0.25">
      <c r="A130" s="94" t="s">
        <v>341</v>
      </c>
      <c r="B130" s="93" t="s">
        <v>126</v>
      </c>
      <c r="C130" s="93"/>
      <c r="D130" s="88">
        <v>0</v>
      </c>
      <c r="E130" s="88">
        <v>0</v>
      </c>
      <c r="F130" s="88">
        <v>0</v>
      </c>
      <c r="G130" s="88">
        <v>0</v>
      </c>
      <c r="H130" s="88">
        <v>0</v>
      </c>
      <c r="I130" s="88">
        <v>0</v>
      </c>
      <c r="J130" s="97">
        <v>0</v>
      </c>
      <c r="K130" s="97">
        <v>0</v>
      </c>
      <c r="L130" s="88">
        <v>0</v>
      </c>
      <c r="M130" s="88">
        <v>0</v>
      </c>
      <c r="N130" s="88">
        <v>0</v>
      </c>
      <c r="O130" s="88">
        <v>0</v>
      </c>
      <c r="P130" s="91" t="s">
        <v>386</v>
      </c>
      <c r="Q130" s="80">
        <v>2</v>
      </c>
      <c r="R130" s="80">
        <v>2</v>
      </c>
      <c r="S130" s="88">
        <v>100</v>
      </c>
      <c r="T130" s="2"/>
    </row>
    <row r="131" spans="1:20" s="1" customFormat="1" ht="38.25" x14ac:dyDescent="0.25">
      <c r="A131" s="94" t="s">
        <v>359</v>
      </c>
      <c r="B131" s="93" t="s">
        <v>559</v>
      </c>
      <c r="C131" s="93"/>
      <c r="D131" s="88">
        <f>F131+H131+J131+L131</f>
        <v>6012.3469999999998</v>
      </c>
      <c r="E131" s="88">
        <f>G131+I131+K131+M131</f>
        <v>6012.1949999999997</v>
      </c>
      <c r="F131" s="88">
        <v>0</v>
      </c>
      <c r="G131" s="88">
        <v>0</v>
      </c>
      <c r="H131" s="88">
        <v>0</v>
      </c>
      <c r="I131" s="88">
        <v>0</v>
      </c>
      <c r="J131" s="97">
        <v>6012.3469999999998</v>
      </c>
      <c r="K131" s="97">
        <v>6012.1949999999997</v>
      </c>
      <c r="L131" s="88">
        <v>0</v>
      </c>
      <c r="M131" s="88">
        <v>0</v>
      </c>
      <c r="N131" s="88">
        <v>100</v>
      </c>
      <c r="O131" s="88">
        <f>E131/D131*100</f>
        <v>99.997471869138622</v>
      </c>
      <c r="P131" s="91" t="s">
        <v>377</v>
      </c>
      <c r="Q131" s="80">
        <v>100</v>
      </c>
      <c r="R131" s="80">
        <v>100</v>
      </c>
      <c r="S131" s="88">
        <v>100</v>
      </c>
      <c r="T131" s="2"/>
    </row>
    <row r="132" spans="1:20" s="1" customFormat="1" ht="51" x14ac:dyDescent="0.25">
      <c r="A132" s="94" t="s">
        <v>560</v>
      </c>
      <c r="B132" s="93" t="s">
        <v>561</v>
      </c>
      <c r="C132" s="93"/>
      <c r="D132" s="88">
        <f>F132+H132+J132+L132</f>
        <v>2470.3960000000002</v>
      </c>
      <c r="E132" s="88">
        <f>G132+I132+K132+M132</f>
        <v>2470.3519999999999</v>
      </c>
      <c r="F132" s="88">
        <v>0</v>
      </c>
      <c r="G132" s="88">
        <v>0</v>
      </c>
      <c r="H132" s="88">
        <v>0</v>
      </c>
      <c r="I132" s="88">
        <v>0</v>
      </c>
      <c r="J132" s="97">
        <v>2470.3960000000002</v>
      </c>
      <c r="K132" s="97">
        <v>2470.3519999999999</v>
      </c>
      <c r="L132" s="88">
        <v>0</v>
      </c>
      <c r="M132" s="88">
        <v>0</v>
      </c>
      <c r="N132" s="88">
        <v>100</v>
      </c>
      <c r="O132" s="88">
        <f>E132/D132*100</f>
        <v>99.998218909033199</v>
      </c>
      <c r="P132" s="91" t="s">
        <v>377</v>
      </c>
      <c r="Q132" s="80">
        <v>100</v>
      </c>
      <c r="R132" s="80">
        <v>100</v>
      </c>
      <c r="S132" s="88">
        <v>100</v>
      </c>
      <c r="T132" s="2"/>
    </row>
    <row r="133" spans="1:20" s="1" customFormat="1" x14ac:dyDescent="0.25">
      <c r="A133" s="180" t="s">
        <v>128</v>
      </c>
      <c r="B133" s="90" t="s">
        <v>78</v>
      </c>
      <c r="C133" s="145"/>
      <c r="D133" s="146">
        <f>D135+D138+D139+D140+D141+D142+D143</f>
        <v>149487.71400000001</v>
      </c>
      <c r="E133" s="146">
        <f t="shared" ref="E133:M133" si="20">E135+E138+E139+E140+E141+E142+E143</f>
        <v>149365.98749999999</v>
      </c>
      <c r="F133" s="146">
        <f t="shared" si="20"/>
        <v>282.5</v>
      </c>
      <c r="G133" s="146">
        <f t="shared" si="20"/>
        <v>282.5</v>
      </c>
      <c r="H133" s="146">
        <f t="shared" si="20"/>
        <v>157.9</v>
      </c>
      <c r="I133" s="146">
        <f t="shared" si="20"/>
        <v>157.9</v>
      </c>
      <c r="J133" s="146">
        <f t="shared" si="20"/>
        <v>149047.31400000001</v>
      </c>
      <c r="K133" s="146">
        <f t="shared" si="20"/>
        <v>148925.58749999999</v>
      </c>
      <c r="L133" s="146">
        <f t="shared" si="20"/>
        <v>0</v>
      </c>
      <c r="M133" s="146">
        <f t="shared" si="20"/>
        <v>0</v>
      </c>
      <c r="N133" s="146">
        <v>100</v>
      </c>
      <c r="O133" s="146">
        <f>E133/D133*100</f>
        <v>99.91857090008078</v>
      </c>
      <c r="P133" s="176"/>
      <c r="Q133" s="145"/>
      <c r="R133" s="145"/>
      <c r="S133" s="145"/>
      <c r="T133" s="186"/>
    </row>
    <row r="134" spans="1:20" s="1" customFormat="1" ht="63.75" x14ac:dyDescent="0.25">
      <c r="A134" s="180"/>
      <c r="B134" s="93" t="s">
        <v>129</v>
      </c>
      <c r="C134" s="145"/>
      <c r="D134" s="147"/>
      <c r="E134" s="147"/>
      <c r="F134" s="147"/>
      <c r="G134" s="147"/>
      <c r="H134" s="147"/>
      <c r="I134" s="147"/>
      <c r="J134" s="147"/>
      <c r="K134" s="147"/>
      <c r="L134" s="147"/>
      <c r="M134" s="147"/>
      <c r="N134" s="147"/>
      <c r="O134" s="147"/>
      <c r="P134" s="176"/>
      <c r="Q134" s="145"/>
      <c r="R134" s="145"/>
      <c r="S134" s="145"/>
      <c r="T134" s="186"/>
    </row>
    <row r="135" spans="1:20" s="1" customFormat="1" x14ac:dyDescent="0.25">
      <c r="A135" s="180" t="s">
        <v>130</v>
      </c>
      <c r="B135" s="90" t="s">
        <v>77</v>
      </c>
      <c r="C135" s="162"/>
      <c r="D135" s="144">
        <f>F135+H135+J135+L135</f>
        <v>5309.6279999999997</v>
      </c>
      <c r="E135" s="144">
        <f>G135+I135+K135+M135</f>
        <v>5309.5349999999999</v>
      </c>
      <c r="F135" s="144">
        <v>282.5</v>
      </c>
      <c r="G135" s="144">
        <v>282.5</v>
      </c>
      <c r="H135" s="144">
        <v>157.9</v>
      </c>
      <c r="I135" s="144">
        <v>157.9</v>
      </c>
      <c r="J135" s="144">
        <v>4869.2280000000001</v>
      </c>
      <c r="K135" s="144">
        <v>4869.1350000000002</v>
      </c>
      <c r="L135" s="144">
        <v>0</v>
      </c>
      <c r="M135" s="144">
        <v>0</v>
      </c>
      <c r="N135" s="144">
        <v>100</v>
      </c>
      <c r="O135" s="144">
        <f>E135/D135*100</f>
        <v>99.998248464864204</v>
      </c>
      <c r="P135" s="141" t="s">
        <v>564</v>
      </c>
      <c r="Q135" s="130" t="s">
        <v>563</v>
      </c>
      <c r="R135" s="133">
        <v>41</v>
      </c>
      <c r="S135" s="136">
        <v>100</v>
      </c>
      <c r="T135" s="186"/>
    </row>
    <row r="136" spans="1:20" s="1" customFormat="1" ht="37.5" customHeight="1" x14ac:dyDescent="0.25">
      <c r="A136" s="180"/>
      <c r="B136" s="176" t="s">
        <v>562</v>
      </c>
      <c r="C136" s="162"/>
      <c r="D136" s="144"/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  <c r="O136" s="144"/>
      <c r="P136" s="142"/>
      <c r="Q136" s="131"/>
      <c r="R136" s="134"/>
      <c r="S136" s="137"/>
      <c r="T136" s="186"/>
    </row>
    <row r="137" spans="1:20" s="1" customFormat="1" ht="37.5" customHeight="1" x14ac:dyDescent="0.25">
      <c r="A137" s="180"/>
      <c r="B137" s="176"/>
      <c r="C137" s="162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  <c r="O137" s="144"/>
      <c r="P137" s="143"/>
      <c r="Q137" s="132"/>
      <c r="R137" s="135"/>
      <c r="S137" s="138"/>
      <c r="T137" s="100"/>
    </row>
    <row r="138" spans="1:20" s="1" customFormat="1" ht="63.75" x14ac:dyDescent="0.25">
      <c r="A138" s="94" t="s">
        <v>132</v>
      </c>
      <c r="B138" s="93" t="s">
        <v>131</v>
      </c>
      <c r="C138" s="93"/>
      <c r="D138" s="88">
        <f>F138+H138+J138+L138</f>
        <v>289.31400000000002</v>
      </c>
      <c r="E138" s="88">
        <f>G138+I138+K138+M138</f>
        <v>289.31400000000002</v>
      </c>
      <c r="F138" s="88">
        <v>0</v>
      </c>
      <c r="G138" s="88">
        <v>0</v>
      </c>
      <c r="H138" s="88">
        <v>0</v>
      </c>
      <c r="I138" s="88">
        <v>0</v>
      </c>
      <c r="J138" s="88">
        <v>289.31400000000002</v>
      </c>
      <c r="K138" s="88">
        <v>289.31400000000002</v>
      </c>
      <c r="L138" s="88">
        <v>0</v>
      </c>
      <c r="M138" s="88">
        <v>0</v>
      </c>
      <c r="N138" s="88">
        <v>100</v>
      </c>
      <c r="O138" s="88">
        <v>100</v>
      </c>
      <c r="P138" s="91" t="s">
        <v>565</v>
      </c>
      <c r="Q138" s="80">
        <v>57</v>
      </c>
      <c r="R138" s="80">
        <v>57</v>
      </c>
      <c r="S138" s="88">
        <v>100</v>
      </c>
      <c r="T138" s="2"/>
    </row>
    <row r="139" spans="1:20" s="1" customFormat="1" ht="89.25" x14ac:dyDescent="0.25">
      <c r="A139" s="94" t="s">
        <v>566</v>
      </c>
      <c r="B139" s="93" t="s">
        <v>571</v>
      </c>
      <c r="C139" s="93"/>
      <c r="D139" s="88">
        <f>F139+H139+J139+L139</f>
        <v>9.5</v>
      </c>
      <c r="E139" s="88">
        <f>G139+I139+K139+M139</f>
        <v>9.5</v>
      </c>
      <c r="F139" s="88">
        <v>0</v>
      </c>
      <c r="G139" s="88">
        <v>0</v>
      </c>
      <c r="H139" s="88">
        <v>0</v>
      </c>
      <c r="I139" s="88">
        <v>0</v>
      </c>
      <c r="J139" s="88">
        <v>9.5</v>
      </c>
      <c r="K139" s="88">
        <v>9.5</v>
      </c>
      <c r="L139" s="88">
        <v>0</v>
      </c>
      <c r="M139" s="88">
        <v>0</v>
      </c>
      <c r="N139" s="88">
        <v>100</v>
      </c>
      <c r="O139" s="88">
        <f>E139/D139*100</f>
        <v>100</v>
      </c>
      <c r="P139" s="91" t="s">
        <v>577</v>
      </c>
      <c r="Q139" s="80">
        <v>2</v>
      </c>
      <c r="R139" s="80">
        <v>2</v>
      </c>
      <c r="S139" s="88">
        <v>100</v>
      </c>
      <c r="T139" s="2"/>
    </row>
    <row r="140" spans="1:20" s="1" customFormat="1" ht="51" x14ac:dyDescent="0.25">
      <c r="A140" s="94" t="s">
        <v>567</v>
      </c>
      <c r="B140" s="93" t="s">
        <v>572</v>
      </c>
      <c r="C140" s="93"/>
      <c r="D140" s="88">
        <f t="shared" ref="D140:D143" si="21">F140+H140+J140+L140</f>
        <v>9241.3709999999992</v>
      </c>
      <c r="E140" s="88">
        <f t="shared" ref="E140:E143" si="22">G140+I140+K140+M140</f>
        <v>9241.1474999999991</v>
      </c>
      <c r="F140" s="88">
        <v>0</v>
      </c>
      <c r="G140" s="88">
        <v>0</v>
      </c>
      <c r="H140" s="88">
        <v>0</v>
      </c>
      <c r="I140" s="88">
        <v>0</v>
      </c>
      <c r="J140" s="88">
        <v>9241.3709999999992</v>
      </c>
      <c r="K140" s="88">
        <v>9241.1474999999991</v>
      </c>
      <c r="L140" s="88">
        <v>0</v>
      </c>
      <c r="M140" s="88">
        <v>0</v>
      </c>
      <c r="N140" s="88">
        <v>100</v>
      </c>
      <c r="O140" s="88">
        <f t="shared" ref="O140:O143" si="23">E140/D140*100</f>
        <v>99.997581527675933</v>
      </c>
      <c r="P140" s="91" t="s">
        <v>377</v>
      </c>
      <c r="Q140" s="80">
        <v>100</v>
      </c>
      <c r="R140" s="80">
        <v>100</v>
      </c>
      <c r="S140" s="80">
        <v>100</v>
      </c>
      <c r="T140" s="2"/>
    </row>
    <row r="141" spans="1:20" s="1" customFormat="1" ht="51" x14ac:dyDescent="0.25">
      <c r="A141" s="94" t="s">
        <v>568</v>
      </c>
      <c r="B141" s="93" t="s">
        <v>573</v>
      </c>
      <c r="C141" s="93"/>
      <c r="D141" s="88">
        <f t="shared" si="21"/>
        <v>1683.249</v>
      </c>
      <c r="E141" s="88">
        <f t="shared" si="22"/>
        <v>1683.1</v>
      </c>
      <c r="F141" s="88">
        <v>0</v>
      </c>
      <c r="G141" s="88">
        <v>0</v>
      </c>
      <c r="H141" s="88">
        <v>0</v>
      </c>
      <c r="I141" s="88">
        <v>0</v>
      </c>
      <c r="J141" s="88">
        <v>1683.249</v>
      </c>
      <c r="K141" s="88">
        <v>1683.1</v>
      </c>
      <c r="L141" s="88">
        <v>0</v>
      </c>
      <c r="M141" s="88">
        <v>0</v>
      </c>
      <c r="N141" s="88">
        <v>100</v>
      </c>
      <c r="O141" s="88">
        <f t="shared" si="23"/>
        <v>99.991148071378618</v>
      </c>
      <c r="P141" s="91" t="s">
        <v>377</v>
      </c>
      <c r="Q141" s="80">
        <v>100</v>
      </c>
      <c r="R141" s="80">
        <v>100</v>
      </c>
      <c r="S141" s="80">
        <v>100</v>
      </c>
      <c r="T141" s="2"/>
    </row>
    <row r="142" spans="1:20" s="1" customFormat="1" ht="38.25" x14ac:dyDescent="0.25">
      <c r="A142" s="94" t="s">
        <v>569</v>
      </c>
      <c r="B142" s="93" t="s">
        <v>574</v>
      </c>
      <c r="C142" s="93"/>
      <c r="D142" s="88">
        <f t="shared" si="21"/>
        <v>2117.6619999999998</v>
      </c>
      <c r="E142" s="88">
        <f t="shared" si="22"/>
        <v>2117.654</v>
      </c>
      <c r="F142" s="88">
        <v>0</v>
      </c>
      <c r="G142" s="88">
        <v>0</v>
      </c>
      <c r="H142" s="88">
        <v>0</v>
      </c>
      <c r="I142" s="88">
        <v>0</v>
      </c>
      <c r="J142" s="88">
        <v>2117.6619999999998</v>
      </c>
      <c r="K142" s="88">
        <v>2117.654</v>
      </c>
      <c r="L142" s="88">
        <v>0</v>
      </c>
      <c r="M142" s="88">
        <v>0</v>
      </c>
      <c r="N142" s="88">
        <v>100</v>
      </c>
      <c r="O142" s="88">
        <f t="shared" si="23"/>
        <v>99.999622224887645</v>
      </c>
      <c r="P142" s="91" t="s">
        <v>377</v>
      </c>
      <c r="Q142" s="80">
        <v>100</v>
      </c>
      <c r="R142" s="80">
        <v>100</v>
      </c>
      <c r="S142" s="80">
        <v>100</v>
      </c>
      <c r="T142" s="2"/>
    </row>
    <row r="143" spans="1:20" s="1" customFormat="1" ht="51" x14ac:dyDescent="0.25">
      <c r="A143" s="94" t="s">
        <v>570</v>
      </c>
      <c r="B143" s="93" t="s">
        <v>575</v>
      </c>
      <c r="C143" s="93"/>
      <c r="D143" s="88">
        <f t="shared" si="21"/>
        <v>130836.99</v>
      </c>
      <c r="E143" s="88">
        <f t="shared" si="22"/>
        <v>130715.73699999999</v>
      </c>
      <c r="F143" s="88">
        <v>0</v>
      </c>
      <c r="G143" s="88">
        <v>0</v>
      </c>
      <c r="H143" s="88">
        <v>0</v>
      </c>
      <c r="I143" s="88">
        <v>0</v>
      </c>
      <c r="J143" s="88">
        <v>130836.99</v>
      </c>
      <c r="K143" s="88">
        <v>130715.73699999999</v>
      </c>
      <c r="L143" s="88">
        <v>0</v>
      </c>
      <c r="M143" s="88">
        <v>0</v>
      </c>
      <c r="N143" s="88">
        <v>100</v>
      </c>
      <c r="O143" s="88">
        <f t="shared" si="23"/>
        <v>99.907325137944554</v>
      </c>
      <c r="P143" s="91" t="s">
        <v>576</v>
      </c>
      <c r="Q143" s="80">
        <v>119</v>
      </c>
      <c r="R143" s="80">
        <v>119</v>
      </c>
      <c r="S143" s="88">
        <v>100</v>
      </c>
      <c r="T143" s="2"/>
    </row>
    <row r="144" spans="1:20" s="1" customFormat="1" x14ac:dyDescent="0.25">
      <c r="A144" s="180" t="s">
        <v>133</v>
      </c>
      <c r="B144" s="90" t="s">
        <v>81</v>
      </c>
      <c r="C144" s="145"/>
      <c r="D144" s="146">
        <f>D146+D149</f>
        <v>18259.871999999999</v>
      </c>
      <c r="E144" s="146">
        <f t="shared" ref="E144:M144" si="24">E146+E149</f>
        <v>18255.431</v>
      </c>
      <c r="F144" s="146">
        <f t="shared" si="24"/>
        <v>0</v>
      </c>
      <c r="G144" s="146">
        <f t="shared" si="24"/>
        <v>0</v>
      </c>
      <c r="H144" s="146">
        <f t="shared" si="24"/>
        <v>0</v>
      </c>
      <c r="I144" s="146">
        <f t="shared" si="24"/>
        <v>0</v>
      </c>
      <c r="J144" s="146">
        <f t="shared" si="24"/>
        <v>18259.871999999999</v>
      </c>
      <c r="K144" s="146">
        <f t="shared" si="24"/>
        <v>18255.431</v>
      </c>
      <c r="L144" s="146">
        <f t="shared" si="24"/>
        <v>0</v>
      </c>
      <c r="M144" s="146">
        <f t="shared" si="24"/>
        <v>0</v>
      </c>
      <c r="N144" s="146">
        <v>100</v>
      </c>
      <c r="O144" s="146">
        <f>E144/D144*100</f>
        <v>99.975678909468812</v>
      </c>
      <c r="P144" s="176"/>
      <c r="Q144" s="145"/>
      <c r="R144" s="145"/>
      <c r="S144" s="145"/>
      <c r="T144" s="186"/>
    </row>
    <row r="145" spans="1:24" s="1" customFormat="1" ht="38.25" x14ac:dyDescent="0.25">
      <c r="A145" s="180"/>
      <c r="B145" s="93" t="s">
        <v>66</v>
      </c>
      <c r="C145" s="145"/>
      <c r="D145" s="147"/>
      <c r="E145" s="147"/>
      <c r="F145" s="147"/>
      <c r="G145" s="147"/>
      <c r="H145" s="147"/>
      <c r="I145" s="147"/>
      <c r="J145" s="147"/>
      <c r="K145" s="147"/>
      <c r="L145" s="147"/>
      <c r="M145" s="147"/>
      <c r="N145" s="146"/>
      <c r="O145" s="146"/>
      <c r="P145" s="176"/>
      <c r="Q145" s="145"/>
      <c r="R145" s="145"/>
      <c r="S145" s="145"/>
      <c r="T145" s="186"/>
    </row>
    <row r="146" spans="1:24" s="1" customFormat="1" ht="15.75" customHeight="1" x14ac:dyDescent="0.25">
      <c r="A146" s="180" t="s">
        <v>134</v>
      </c>
      <c r="B146" s="90" t="s">
        <v>23</v>
      </c>
      <c r="C146" s="162"/>
      <c r="D146" s="144">
        <f>F146+H146+J146+L146</f>
        <v>2333.2020000000002</v>
      </c>
      <c r="E146" s="144">
        <f>G146+I146+K146+M146</f>
        <v>2328.7910000000002</v>
      </c>
      <c r="F146" s="163">
        <v>0</v>
      </c>
      <c r="G146" s="163">
        <v>0</v>
      </c>
      <c r="H146" s="163">
        <v>0</v>
      </c>
      <c r="I146" s="163">
        <v>0</v>
      </c>
      <c r="J146" s="163">
        <v>2333.2020000000002</v>
      </c>
      <c r="K146" s="163">
        <v>2328.7910000000002</v>
      </c>
      <c r="L146" s="163">
        <v>0</v>
      </c>
      <c r="M146" s="163">
        <v>0</v>
      </c>
      <c r="N146" s="144">
        <v>100</v>
      </c>
      <c r="O146" s="144">
        <f>E146/D146*100</f>
        <v>99.810946501845947</v>
      </c>
      <c r="P146" s="141" t="s">
        <v>377</v>
      </c>
      <c r="Q146" s="130" t="s">
        <v>579</v>
      </c>
      <c r="R146" s="130" t="s">
        <v>579</v>
      </c>
      <c r="S146" s="136">
        <v>100</v>
      </c>
      <c r="T146" s="186"/>
    </row>
    <row r="147" spans="1:24" s="1" customFormat="1" ht="36.75" customHeight="1" x14ac:dyDescent="0.25">
      <c r="A147" s="180"/>
      <c r="B147" s="176" t="s">
        <v>135</v>
      </c>
      <c r="C147" s="162"/>
      <c r="D147" s="144"/>
      <c r="E147" s="144"/>
      <c r="F147" s="163"/>
      <c r="G147" s="163"/>
      <c r="H147" s="163"/>
      <c r="I147" s="163"/>
      <c r="J147" s="163"/>
      <c r="K147" s="163"/>
      <c r="L147" s="163"/>
      <c r="M147" s="163"/>
      <c r="N147" s="144"/>
      <c r="O147" s="144"/>
      <c r="P147" s="142"/>
      <c r="Q147" s="131"/>
      <c r="R147" s="131"/>
      <c r="S147" s="137"/>
      <c r="T147" s="186"/>
    </row>
    <row r="148" spans="1:24" s="1" customFormat="1" x14ac:dyDescent="0.25">
      <c r="A148" s="180"/>
      <c r="B148" s="176"/>
      <c r="C148" s="162"/>
      <c r="D148" s="144"/>
      <c r="E148" s="144"/>
      <c r="F148" s="163"/>
      <c r="G148" s="163"/>
      <c r="H148" s="163"/>
      <c r="I148" s="163"/>
      <c r="J148" s="163"/>
      <c r="K148" s="163"/>
      <c r="L148" s="163"/>
      <c r="M148" s="163"/>
      <c r="N148" s="144"/>
      <c r="O148" s="144"/>
      <c r="P148" s="143"/>
      <c r="Q148" s="132"/>
      <c r="R148" s="132"/>
      <c r="S148" s="138"/>
      <c r="T148" s="100"/>
    </row>
    <row r="149" spans="1:24" s="1" customFormat="1" ht="38.25" customHeight="1" x14ac:dyDescent="0.25">
      <c r="A149" s="180" t="s">
        <v>136</v>
      </c>
      <c r="B149" s="176" t="s">
        <v>578</v>
      </c>
      <c r="C149" s="162"/>
      <c r="D149" s="163">
        <f>F149+H149+J149+L149</f>
        <v>15926.67</v>
      </c>
      <c r="E149" s="163">
        <f>G149+I149+K149+M149</f>
        <v>15926.64</v>
      </c>
      <c r="F149" s="163">
        <v>0</v>
      </c>
      <c r="G149" s="163">
        <v>0</v>
      </c>
      <c r="H149" s="163">
        <v>0</v>
      </c>
      <c r="I149" s="163">
        <v>0</v>
      </c>
      <c r="J149" s="163">
        <v>15926.67</v>
      </c>
      <c r="K149" s="163">
        <v>15926.64</v>
      </c>
      <c r="L149" s="144">
        <v>0</v>
      </c>
      <c r="M149" s="144">
        <v>0</v>
      </c>
      <c r="N149" s="144">
        <v>100</v>
      </c>
      <c r="O149" s="144">
        <f>E149/D149*100</f>
        <v>99.999811636707477</v>
      </c>
      <c r="P149" s="139" t="s">
        <v>377</v>
      </c>
      <c r="Q149" s="130" t="s">
        <v>579</v>
      </c>
      <c r="R149" s="133">
        <v>100</v>
      </c>
      <c r="S149" s="136">
        <v>100</v>
      </c>
      <c r="T149" s="2"/>
    </row>
    <row r="150" spans="1:24" s="1" customFormat="1" x14ac:dyDescent="0.25">
      <c r="A150" s="180"/>
      <c r="B150" s="176"/>
      <c r="C150" s="162"/>
      <c r="D150" s="163"/>
      <c r="E150" s="163"/>
      <c r="F150" s="163"/>
      <c r="G150" s="163"/>
      <c r="H150" s="163"/>
      <c r="I150" s="163"/>
      <c r="J150" s="163"/>
      <c r="K150" s="163"/>
      <c r="L150" s="144"/>
      <c r="M150" s="144"/>
      <c r="N150" s="144"/>
      <c r="O150" s="144"/>
      <c r="P150" s="140"/>
      <c r="Q150" s="132"/>
      <c r="R150" s="135"/>
      <c r="S150" s="138"/>
      <c r="T150" s="2"/>
    </row>
    <row r="151" spans="1:24" s="23" customFormat="1" ht="25.5" customHeight="1" x14ac:dyDescent="0.25">
      <c r="A151" s="147" t="s">
        <v>137</v>
      </c>
      <c r="B151" s="164" t="s">
        <v>138</v>
      </c>
      <c r="C151" s="147" t="s">
        <v>287</v>
      </c>
      <c r="D151" s="146">
        <f>D167+D185+D189</f>
        <v>46938.14</v>
      </c>
      <c r="E151" s="146">
        <f t="shared" ref="E151:L151" si="25">E167+E185+E189</f>
        <v>46915.14</v>
      </c>
      <c r="F151" s="146">
        <f t="shared" si="25"/>
        <v>178.9</v>
      </c>
      <c r="G151" s="146">
        <f t="shared" si="25"/>
        <v>178.9</v>
      </c>
      <c r="H151" s="146">
        <f t="shared" si="25"/>
        <v>150</v>
      </c>
      <c r="I151" s="146">
        <f t="shared" si="25"/>
        <v>150</v>
      </c>
      <c r="J151" s="146">
        <f t="shared" si="25"/>
        <v>46609.24</v>
      </c>
      <c r="K151" s="146">
        <f t="shared" si="25"/>
        <v>46586.239999999998</v>
      </c>
      <c r="L151" s="146">
        <f t="shared" si="25"/>
        <v>0</v>
      </c>
      <c r="M151" s="146">
        <f t="shared" ref="M151" si="26">M167+M185+M189</f>
        <v>0</v>
      </c>
      <c r="N151" s="146">
        <v>100</v>
      </c>
      <c r="O151" s="146">
        <f>E151/D151*100</f>
        <v>99.950999336573631</v>
      </c>
      <c r="P151" s="176" t="s">
        <v>288</v>
      </c>
      <c r="Q151" s="196">
        <v>83</v>
      </c>
      <c r="R151" s="196">
        <v>83</v>
      </c>
      <c r="S151" s="144">
        <v>100</v>
      </c>
      <c r="T151" s="186"/>
      <c r="U151" s="1"/>
      <c r="V151" s="1"/>
      <c r="W151" s="1"/>
      <c r="X151" s="1"/>
    </row>
    <row r="152" spans="1:24" s="23" customFormat="1" ht="64.5" customHeight="1" x14ac:dyDescent="0.25">
      <c r="A152" s="147"/>
      <c r="B152" s="165"/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6"/>
      <c r="O152" s="146"/>
      <c r="P152" s="176" t="s">
        <v>289</v>
      </c>
      <c r="Q152" s="196"/>
      <c r="R152" s="196"/>
      <c r="S152" s="144"/>
      <c r="T152" s="186"/>
      <c r="U152" s="1"/>
      <c r="V152" s="1"/>
      <c r="W152" s="1"/>
      <c r="X152" s="1"/>
    </row>
    <row r="153" spans="1:24" s="23" customFormat="1" ht="25.5" x14ac:dyDescent="0.25">
      <c r="A153" s="147"/>
      <c r="B153" s="165"/>
      <c r="C153" s="147"/>
      <c r="D153" s="147"/>
      <c r="E153" s="147"/>
      <c r="F153" s="147"/>
      <c r="G153" s="147"/>
      <c r="H153" s="147"/>
      <c r="I153" s="147"/>
      <c r="J153" s="147"/>
      <c r="K153" s="147"/>
      <c r="L153" s="147"/>
      <c r="M153" s="147"/>
      <c r="N153" s="146"/>
      <c r="O153" s="146"/>
      <c r="P153" s="91" t="s">
        <v>581</v>
      </c>
      <c r="Q153" s="103">
        <v>92.3</v>
      </c>
      <c r="R153" s="103">
        <v>92.3</v>
      </c>
      <c r="S153" s="88">
        <v>100</v>
      </c>
      <c r="T153" s="100"/>
      <c r="U153" s="1"/>
      <c r="V153" s="1"/>
      <c r="W153" s="1"/>
      <c r="X153" s="1"/>
    </row>
    <row r="154" spans="1:24" s="23" customFormat="1" x14ac:dyDescent="0.25">
      <c r="A154" s="147"/>
      <c r="B154" s="165"/>
      <c r="C154" s="147"/>
      <c r="D154" s="147"/>
      <c r="E154" s="147"/>
      <c r="F154" s="147"/>
      <c r="G154" s="147"/>
      <c r="H154" s="147"/>
      <c r="I154" s="147"/>
      <c r="J154" s="147"/>
      <c r="K154" s="147"/>
      <c r="L154" s="147"/>
      <c r="M154" s="147"/>
      <c r="N154" s="146"/>
      <c r="O154" s="146"/>
      <c r="P154" s="91" t="s">
        <v>521</v>
      </c>
      <c r="Q154" s="103">
        <v>104.2</v>
      </c>
      <c r="R154" s="103">
        <v>104.2</v>
      </c>
      <c r="S154" s="88">
        <v>100</v>
      </c>
      <c r="T154" s="100"/>
      <c r="U154" s="1"/>
      <c r="V154" s="1"/>
      <c r="W154" s="1"/>
      <c r="X154" s="1"/>
    </row>
    <row r="155" spans="1:24" s="23" customFormat="1" ht="25.5" x14ac:dyDescent="0.25">
      <c r="A155" s="147"/>
      <c r="B155" s="165"/>
      <c r="C155" s="147"/>
      <c r="D155" s="147"/>
      <c r="E155" s="147"/>
      <c r="F155" s="147"/>
      <c r="G155" s="147"/>
      <c r="H155" s="147"/>
      <c r="I155" s="147"/>
      <c r="J155" s="147"/>
      <c r="K155" s="147"/>
      <c r="L155" s="147"/>
      <c r="M155" s="147"/>
      <c r="N155" s="146"/>
      <c r="O155" s="146"/>
      <c r="P155" s="91" t="s">
        <v>549</v>
      </c>
      <c r="Q155" s="103">
        <v>100</v>
      </c>
      <c r="R155" s="103">
        <v>100</v>
      </c>
      <c r="S155" s="88">
        <v>100</v>
      </c>
      <c r="T155" s="100"/>
      <c r="U155" s="1"/>
      <c r="V155" s="1"/>
      <c r="W155" s="1"/>
      <c r="X155" s="1"/>
    </row>
    <row r="156" spans="1:24" s="23" customFormat="1" ht="76.5" x14ac:dyDescent="0.25">
      <c r="A156" s="147"/>
      <c r="B156" s="165"/>
      <c r="C156" s="147"/>
      <c r="D156" s="147"/>
      <c r="E156" s="147"/>
      <c r="F156" s="147"/>
      <c r="G156" s="147"/>
      <c r="H156" s="147"/>
      <c r="I156" s="147"/>
      <c r="J156" s="147"/>
      <c r="K156" s="147"/>
      <c r="L156" s="147"/>
      <c r="M156" s="147"/>
      <c r="N156" s="146"/>
      <c r="O156" s="146"/>
      <c r="P156" s="91" t="s">
        <v>290</v>
      </c>
      <c r="Q156" s="103">
        <v>6</v>
      </c>
      <c r="R156" s="103">
        <v>6</v>
      </c>
      <c r="S156" s="88">
        <v>100</v>
      </c>
      <c r="T156" s="100"/>
      <c r="U156" s="1"/>
      <c r="V156" s="1"/>
      <c r="W156" s="1"/>
      <c r="X156" s="1"/>
    </row>
    <row r="157" spans="1:24" s="23" customFormat="1" ht="102" x14ac:dyDescent="0.25">
      <c r="A157" s="147"/>
      <c r="B157" s="165"/>
      <c r="C157" s="147"/>
      <c r="D157" s="147"/>
      <c r="E157" s="147"/>
      <c r="F157" s="147"/>
      <c r="G157" s="147"/>
      <c r="H157" s="147"/>
      <c r="I157" s="147"/>
      <c r="J157" s="147"/>
      <c r="K157" s="147"/>
      <c r="L157" s="147"/>
      <c r="M157" s="147"/>
      <c r="N157" s="146"/>
      <c r="O157" s="146"/>
      <c r="P157" s="91" t="s">
        <v>605</v>
      </c>
      <c r="Q157" s="103">
        <v>26.9</v>
      </c>
      <c r="R157" s="103">
        <v>26.9</v>
      </c>
      <c r="S157" s="88">
        <v>100</v>
      </c>
      <c r="T157" s="100"/>
      <c r="U157" s="1"/>
      <c r="V157" s="1"/>
      <c r="W157" s="1"/>
      <c r="X157" s="1"/>
    </row>
    <row r="158" spans="1:24" s="23" customFormat="1" ht="51" x14ac:dyDescent="0.25">
      <c r="A158" s="147"/>
      <c r="B158" s="165"/>
      <c r="C158" s="147"/>
      <c r="D158" s="147"/>
      <c r="E158" s="147"/>
      <c r="F158" s="147"/>
      <c r="G158" s="147"/>
      <c r="H158" s="147"/>
      <c r="I158" s="147"/>
      <c r="J158" s="147"/>
      <c r="K158" s="147"/>
      <c r="L158" s="147"/>
      <c r="M158" s="147"/>
      <c r="N158" s="146"/>
      <c r="O158" s="146"/>
      <c r="P158" s="91" t="s">
        <v>522</v>
      </c>
      <c r="Q158" s="103">
        <v>1214.4000000000001</v>
      </c>
      <c r="R158" s="103">
        <v>1349.35</v>
      </c>
      <c r="S158" s="88">
        <v>111.11</v>
      </c>
      <c r="T158" s="100"/>
      <c r="U158" s="1"/>
      <c r="V158" s="1"/>
      <c r="W158" s="1"/>
      <c r="X158" s="1"/>
    </row>
    <row r="159" spans="1:24" s="23" customFormat="1" ht="114.75" x14ac:dyDescent="0.25">
      <c r="A159" s="147"/>
      <c r="B159" s="165"/>
      <c r="C159" s="147"/>
      <c r="D159" s="147"/>
      <c r="E159" s="147"/>
      <c r="F159" s="147"/>
      <c r="G159" s="147"/>
      <c r="H159" s="147"/>
      <c r="I159" s="147"/>
      <c r="J159" s="147"/>
      <c r="K159" s="147"/>
      <c r="L159" s="147"/>
      <c r="M159" s="147"/>
      <c r="N159" s="146"/>
      <c r="O159" s="146"/>
      <c r="P159" s="91" t="s">
        <v>606</v>
      </c>
      <c r="Q159" s="103"/>
      <c r="R159" s="103"/>
      <c r="S159" s="88"/>
      <c r="T159" s="100"/>
      <c r="U159" s="1"/>
      <c r="V159" s="1"/>
      <c r="W159" s="1"/>
      <c r="X159" s="1"/>
    </row>
    <row r="160" spans="1:24" s="23" customFormat="1" x14ac:dyDescent="0.25">
      <c r="A160" s="147"/>
      <c r="B160" s="165"/>
      <c r="C160" s="147"/>
      <c r="D160" s="147"/>
      <c r="E160" s="147"/>
      <c r="F160" s="147"/>
      <c r="G160" s="147"/>
      <c r="H160" s="147"/>
      <c r="I160" s="147"/>
      <c r="J160" s="147"/>
      <c r="K160" s="147"/>
      <c r="L160" s="147"/>
      <c r="M160" s="147"/>
      <c r="N160" s="146"/>
      <c r="O160" s="146"/>
      <c r="P160" s="91" t="s">
        <v>550</v>
      </c>
      <c r="Q160" s="103">
        <v>74.3</v>
      </c>
      <c r="R160" s="103">
        <v>69.5</v>
      </c>
      <c r="S160" s="88">
        <v>93.54</v>
      </c>
      <c r="T160" s="100"/>
      <c r="U160" s="1"/>
      <c r="V160" s="1"/>
      <c r="W160" s="1"/>
      <c r="X160" s="1"/>
    </row>
    <row r="161" spans="1:24" s="23" customFormat="1" x14ac:dyDescent="0.25">
      <c r="A161" s="147"/>
      <c r="B161" s="165"/>
      <c r="C161" s="147"/>
      <c r="D161" s="147"/>
      <c r="E161" s="147"/>
      <c r="F161" s="147"/>
      <c r="G161" s="147"/>
      <c r="H161" s="147"/>
      <c r="I161" s="147"/>
      <c r="J161" s="147"/>
      <c r="K161" s="147"/>
      <c r="L161" s="147"/>
      <c r="M161" s="147"/>
      <c r="N161" s="146"/>
      <c r="O161" s="146"/>
      <c r="P161" s="91" t="s">
        <v>551</v>
      </c>
      <c r="Q161" s="103">
        <v>90</v>
      </c>
      <c r="R161" s="103">
        <v>100.7</v>
      </c>
      <c r="S161" s="88">
        <v>111.89</v>
      </c>
      <c r="T161" s="100"/>
      <c r="U161" s="1"/>
      <c r="V161" s="1"/>
      <c r="W161" s="1"/>
      <c r="X161" s="1"/>
    </row>
    <row r="162" spans="1:24" s="23" customFormat="1" ht="63.75" x14ac:dyDescent="0.25">
      <c r="A162" s="147"/>
      <c r="B162" s="165"/>
      <c r="C162" s="147"/>
      <c r="D162" s="147"/>
      <c r="E162" s="147"/>
      <c r="F162" s="147"/>
      <c r="G162" s="147"/>
      <c r="H162" s="147"/>
      <c r="I162" s="147"/>
      <c r="J162" s="147"/>
      <c r="K162" s="147"/>
      <c r="L162" s="147"/>
      <c r="M162" s="147"/>
      <c r="N162" s="146"/>
      <c r="O162" s="146"/>
      <c r="P162" s="91" t="s">
        <v>607</v>
      </c>
      <c r="Q162" s="103"/>
      <c r="R162" s="103"/>
      <c r="S162" s="88"/>
      <c r="T162" s="100"/>
      <c r="U162" s="1"/>
      <c r="V162" s="1"/>
      <c r="W162" s="1"/>
      <c r="X162" s="1"/>
    </row>
    <row r="163" spans="1:24" s="23" customFormat="1" x14ac:dyDescent="0.25">
      <c r="A163" s="147"/>
      <c r="B163" s="165"/>
      <c r="C163" s="147"/>
      <c r="D163" s="147"/>
      <c r="E163" s="147"/>
      <c r="F163" s="147"/>
      <c r="G163" s="147"/>
      <c r="H163" s="147"/>
      <c r="I163" s="147"/>
      <c r="J163" s="147"/>
      <c r="K163" s="147"/>
      <c r="L163" s="147"/>
      <c r="M163" s="147"/>
      <c r="N163" s="146"/>
      <c r="O163" s="146"/>
      <c r="P163" s="91" t="s">
        <v>291</v>
      </c>
      <c r="Q163" s="103">
        <v>15144</v>
      </c>
      <c r="R163" s="103">
        <v>16364.85</v>
      </c>
      <c r="S163" s="88">
        <v>108.06</v>
      </c>
      <c r="T163" s="100"/>
      <c r="U163" s="1"/>
      <c r="V163" s="1"/>
      <c r="W163" s="1"/>
      <c r="X163" s="1"/>
    </row>
    <row r="164" spans="1:24" s="23" customFormat="1" x14ac:dyDescent="0.25">
      <c r="A164" s="147"/>
      <c r="B164" s="165"/>
      <c r="C164" s="147"/>
      <c r="D164" s="147"/>
      <c r="E164" s="147"/>
      <c r="F164" s="147"/>
      <c r="G164" s="147"/>
      <c r="H164" s="147"/>
      <c r="I164" s="147"/>
      <c r="J164" s="147"/>
      <c r="K164" s="147"/>
      <c r="L164" s="147"/>
      <c r="M164" s="147"/>
      <c r="N164" s="146"/>
      <c r="O164" s="146"/>
      <c r="P164" s="91" t="s">
        <v>292</v>
      </c>
      <c r="Q164" s="103">
        <v>21635</v>
      </c>
      <c r="R164" s="103">
        <v>23731</v>
      </c>
      <c r="S164" s="88">
        <v>109.69</v>
      </c>
      <c r="T164" s="100"/>
      <c r="U164" s="1"/>
      <c r="V164" s="1"/>
      <c r="W164" s="1"/>
      <c r="X164" s="1"/>
    </row>
    <row r="165" spans="1:24" s="23" customFormat="1" ht="38.25" x14ac:dyDescent="0.25">
      <c r="A165" s="147"/>
      <c r="B165" s="165"/>
      <c r="C165" s="147"/>
      <c r="D165" s="147"/>
      <c r="E165" s="147"/>
      <c r="F165" s="147"/>
      <c r="G165" s="147"/>
      <c r="H165" s="147"/>
      <c r="I165" s="147"/>
      <c r="J165" s="147"/>
      <c r="K165" s="147"/>
      <c r="L165" s="147"/>
      <c r="M165" s="147"/>
      <c r="N165" s="146"/>
      <c r="O165" s="146"/>
      <c r="P165" s="91" t="s">
        <v>293</v>
      </c>
      <c r="Q165" s="103">
        <v>110</v>
      </c>
      <c r="R165" s="103">
        <v>110.3</v>
      </c>
      <c r="S165" s="88">
        <f>R165/Q165*100</f>
        <v>100.27272727272727</v>
      </c>
      <c r="T165" s="100"/>
      <c r="U165" s="1"/>
      <c r="V165" s="1"/>
      <c r="W165" s="1"/>
      <c r="X165" s="1"/>
    </row>
    <row r="166" spans="1:24" s="23" customFormat="1" ht="38.25" x14ac:dyDescent="0.25">
      <c r="A166" s="147"/>
      <c r="B166" s="166"/>
      <c r="C166" s="147"/>
      <c r="D166" s="147"/>
      <c r="E166" s="147"/>
      <c r="F166" s="147"/>
      <c r="G166" s="147"/>
      <c r="H166" s="147"/>
      <c r="I166" s="147"/>
      <c r="J166" s="147"/>
      <c r="K166" s="147"/>
      <c r="L166" s="147"/>
      <c r="M166" s="147"/>
      <c r="N166" s="146"/>
      <c r="O166" s="146"/>
      <c r="P166" s="91" t="s">
        <v>294</v>
      </c>
      <c r="Q166" s="103">
        <v>95</v>
      </c>
      <c r="R166" s="103">
        <v>99.95</v>
      </c>
      <c r="S166" s="88">
        <v>105.21</v>
      </c>
      <c r="T166" s="100"/>
      <c r="U166" s="1"/>
      <c r="V166" s="1"/>
      <c r="W166" s="1"/>
      <c r="X166" s="1"/>
    </row>
    <row r="167" spans="1:24" s="1" customFormat="1" x14ac:dyDescent="0.25">
      <c r="A167" s="180" t="s">
        <v>139</v>
      </c>
      <c r="B167" s="90" t="s">
        <v>20</v>
      </c>
      <c r="C167" s="145"/>
      <c r="D167" s="146">
        <f>D169+D176+D181</f>
        <v>44080.94</v>
      </c>
      <c r="E167" s="146">
        <f t="shared" ref="E167:L167" si="27">E169+E176+E181</f>
        <v>44080.94</v>
      </c>
      <c r="F167" s="146">
        <f t="shared" si="27"/>
        <v>178.9</v>
      </c>
      <c r="G167" s="146">
        <f t="shared" si="27"/>
        <v>178.9</v>
      </c>
      <c r="H167" s="146">
        <f t="shared" si="27"/>
        <v>150</v>
      </c>
      <c r="I167" s="146">
        <f t="shared" si="27"/>
        <v>150</v>
      </c>
      <c r="J167" s="146">
        <f t="shared" si="27"/>
        <v>43752.04</v>
      </c>
      <c r="K167" s="146">
        <f t="shared" si="27"/>
        <v>43752.04</v>
      </c>
      <c r="L167" s="146">
        <f t="shared" si="27"/>
        <v>0</v>
      </c>
      <c r="M167" s="146">
        <f t="shared" ref="M167" si="28">M169+M176+M181</f>
        <v>0</v>
      </c>
      <c r="N167" s="146">
        <v>100</v>
      </c>
      <c r="O167" s="146">
        <f>E167/D167*100</f>
        <v>100</v>
      </c>
      <c r="P167" s="176"/>
      <c r="Q167" s="145"/>
      <c r="R167" s="145"/>
      <c r="S167" s="145"/>
      <c r="T167" s="186"/>
    </row>
    <row r="168" spans="1:24" s="1" customFormat="1" ht="38.25" x14ac:dyDescent="0.25">
      <c r="A168" s="180"/>
      <c r="B168" s="93" t="s">
        <v>140</v>
      </c>
      <c r="C168" s="145"/>
      <c r="D168" s="147"/>
      <c r="E168" s="147"/>
      <c r="F168" s="147"/>
      <c r="G168" s="147"/>
      <c r="H168" s="147"/>
      <c r="I168" s="147"/>
      <c r="J168" s="147"/>
      <c r="K168" s="147"/>
      <c r="L168" s="147"/>
      <c r="M168" s="147"/>
      <c r="N168" s="146"/>
      <c r="O168" s="146"/>
      <c r="P168" s="176"/>
      <c r="Q168" s="145"/>
      <c r="R168" s="145"/>
      <c r="S168" s="145"/>
      <c r="T168" s="186"/>
    </row>
    <row r="169" spans="1:24" s="1" customFormat="1" x14ac:dyDescent="0.25">
      <c r="A169" s="180" t="s">
        <v>141</v>
      </c>
      <c r="B169" s="90" t="s">
        <v>23</v>
      </c>
      <c r="C169" s="162"/>
      <c r="D169" s="144">
        <f>F169+H169+J169+L169</f>
        <v>20330.84</v>
      </c>
      <c r="E169" s="144">
        <f>G169+I169+K169+M169</f>
        <v>20330.84</v>
      </c>
      <c r="F169" s="144">
        <v>0</v>
      </c>
      <c r="G169" s="144">
        <v>0</v>
      </c>
      <c r="H169" s="144">
        <v>150</v>
      </c>
      <c r="I169" s="144">
        <v>150</v>
      </c>
      <c r="J169" s="144">
        <v>20180.84</v>
      </c>
      <c r="K169" s="144">
        <v>20180.84</v>
      </c>
      <c r="L169" s="144">
        <v>0</v>
      </c>
      <c r="M169" s="144">
        <v>0</v>
      </c>
      <c r="N169" s="144">
        <v>100</v>
      </c>
      <c r="O169" s="144">
        <f>E169/D169*100</f>
        <v>100</v>
      </c>
      <c r="P169" s="197" t="s">
        <v>295</v>
      </c>
      <c r="Q169" s="198">
        <v>3154</v>
      </c>
      <c r="R169" s="198">
        <v>3154</v>
      </c>
      <c r="S169" s="144">
        <v>100</v>
      </c>
      <c r="T169" s="186"/>
    </row>
    <row r="170" spans="1:24" s="1" customFormat="1" ht="23.25" customHeight="1" x14ac:dyDescent="0.25">
      <c r="A170" s="180"/>
      <c r="B170" s="162" t="s">
        <v>142</v>
      </c>
      <c r="C170" s="162"/>
      <c r="D170" s="180"/>
      <c r="E170" s="180"/>
      <c r="F170" s="144"/>
      <c r="G170" s="144"/>
      <c r="H170" s="144"/>
      <c r="I170" s="144"/>
      <c r="J170" s="144"/>
      <c r="K170" s="144"/>
      <c r="L170" s="144"/>
      <c r="M170" s="144"/>
      <c r="N170" s="144"/>
      <c r="O170" s="144"/>
      <c r="P170" s="197"/>
      <c r="Q170" s="198"/>
      <c r="R170" s="198"/>
      <c r="S170" s="144"/>
      <c r="T170" s="186"/>
    </row>
    <row r="171" spans="1:24" s="1" customFormat="1" x14ac:dyDescent="0.25">
      <c r="A171" s="180"/>
      <c r="B171" s="162"/>
      <c r="C171" s="162"/>
      <c r="D171" s="180"/>
      <c r="E171" s="180"/>
      <c r="F171" s="144"/>
      <c r="G171" s="144"/>
      <c r="H171" s="144"/>
      <c r="I171" s="144"/>
      <c r="J171" s="144"/>
      <c r="K171" s="144"/>
      <c r="L171" s="144"/>
      <c r="M171" s="144"/>
      <c r="N171" s="144"/>
      <c r="O171" s="144"/>
      <c r="P171" s="197"/>
      <c r="Q171" s="198"/>
      <c r="R171" s="198"/>
      <c r="S171" s="144"/>
      <c r="T171" s="100"/>
    </row>
    <row r="172" spans="1:24" s="1" customFormat="1" ht="26.25" x14ac:dyDescent="0.25">
      <c r="A172" s="180"/>
      <c r="B172" s="162"/>
      <c r="C172" s="162"/>
      <c r="D172" s="180"/>
      <c r="E172" s="180"/>
      <c r="F172" s="144"/>
      <c r="G172" s="144"/>
      <c r="H172" s="144"/>
      <c r="I172" s="144"/>
      <c r="J172" s="144"/>
      <c r="K172" s="144"/>
      <c r="L172" s="144"/>
      <c r="M172" s="144"/>
      <c r="N172" s="144"/>
      <c r="O172" s="144"/>
      <c r="P172" s="104" t="s">
        <v>296</v>
      </c>
      <c r="Q172" s="105">
        <v>116982</v>
      </c>
      <c r="R172" s="105">
        <v>116982</v>
      </c>
      <c r="S172" s="88">
        <v>100</v>
      </c>
      <c r="T172" s="100"/>
    </row>
    <row r="173" spans="1:24" s="1" customFormat="1" ht="51.75" x14ac:dyDescent="0.25">
      <c r="A173" s="180"/>
      <c r="B173" s="162"/>
      <c r="C173" s="162"/>
      <c r="D173" s="180"/>
      <c r="E173" s="180"/>
      <c r="F173" s="144"/>
      <c r="G173" s="144"/>
      <c r="H173" s="144"/>
      <c r="I173" s="144"/>
      <c r="J173" s="144"/>
      <c r="K173" s="144"/>
      <c r="L173" s="144"/>
      <c r="M173" s="144"/>
      <c r="N173" s="144"/>
      <c r="O173" s="144"/>
      <c r="P173" s="104" t="s">
        <v>297</v>
      </c>
      <c r="Q173" s="105">
        <v>12356</v>
      </c>
      <c r="R173" s="105">
        <v>12356</v>
      </c>
      <c r="S173" s="88">
        <v>100</v>
      </c>
      <c r="T173" s="100"/>
    </row>
    <row r="174" spans="1:24" s="1" customFormat="1" ht="26.25" x14ac:dyDescent="0.25">
      <c r="A174" s="180"/>
      <c r="B174" s="162"/>
      <c r="C174" s="162"/>
      <c r="D174" s="180"/>
      <c r="E174" s="180"/>
      <c r="F174" s="144"/>
      <c r="G174" s="144"/>
      <c r="H174" s="144"/>
      <c r="I174" s="144"/>
      <c r="J174" s="144"/>
      <c r="K174" s="144"/>
      <c r="L174" s="144"/>
      <c r="M174" s="144"/>
      <c r="N174" s="144"/>
      <c r="O174" s="144"/>
      <c r="P174" s="104" t="s">
        <v>298</v>
      </c>
      <c r="Q174" s="105">
        <v>260</v>
      </c>
      <c r="R174" s="105">
        <v>260</v>
      </c>
      <c r="S174" s="88">
        <v>100</v>
      </c>
      <c r="T174" s="100"/>
    </row>
    <row r="175" spans="1:24" s="1" customFormat="1" ht="26.25" x14ac:dyDescent="0.25">
      <c r="A175" s="180"/>
      <c r="B175" s="162"/>
      <c r="C175" s="162"/>
      <c r="D175" s="180"/>
      <c r="E175" s="180"/>
      <c r="F175" s="144"/>
      <c r="G175" s="144"/>
      <c r="H175" s="144"/>
      <c r="I175" s="144"/>
      <c r="J175" s="144"/>
      <c r="K175" s="144"/>
      <c r="L175" s="144"/>
      <c r="M175" s="144"/>
      <c r="N175" s="144"/>
      <c r="O175" s="144"/>
      <c r="P175" s="104" t="s">
        <v>299</v>
      </c>
      <c r="Q175" s="105">
        <v>2945</v>
      </c>
      <c r="R175" s="105">
        <v>2945</v>
      </c>
      <c r="S175" s="88">
        <v>100</v>
      </c>
      <c r="T175" s="100"/>
    </row>
    <row r="176" spans="1:24" s="1" customFormat="1" ht="38.25" customHeight="1" x14ac:dyDescent="0.25">
      <c r="A176" s="180" t="s">
        <v>143</v>
      </c>
      <c r="B176" s="162" t="s">
        <v>144</v>
      </c>
      <c r="C176" s="162"/>
      <c r="D176" s="144">
        <f>F176+H176+J176+L176</f>
        <v>9013.1999999999989</v>
      </c>
      <c r="E176" s="144">
        <f>G176+I176+K176+M176</f>
        <v>9013.1999999999989</v>
      </c>
      <c r="F176" s="144">
        <v>178.9</v>
      </c>
      <c r="G176" s="144">
        <v>178.9</v>
      </c>
      <c r="H176" s="144">
        <v>0</v>
      </c>
      <c r="I176" s="144">
        <v>0</v>
      </c>
      <c r="J176" s="144">
        <v>8834.2999999999993</v>
      </c>
      <c r="K176" s="144">
        <v>8834.2999999999993</v>
      </c>
      <c r="L176" s="144">
        <v>0</v>
      </c>
      <c r="M176" s="144">
        <v>0</v>
      </c>
      <c r="N176" s="144">
        <v>100</v>
      </c>
      <c r="O176" s="144">
        <f>E176/D176*100</f>
        <v>100</v>
      </c>
      <c r="P176" s="104" t="s">
        <v>300</v>
      </c>
      <c r="Q176" s="105">
        <v>15980</v>
      </c>
      <c r="R176" s="105">
        <v>15980</v>
      </c>
      <c r="S176" s="88">
        <v>100</v>
      </c>
      <c r="T176" s="2"/>
    </row>
    <row r="177" spans="1:20" s="1" customFormat="1" x14ac:dyDescent="0.25">
      <c r="A177" s="180"/>
      <c r="B177" s="162"/>
      <c r="C177" s="162"/>
      <c r="D177" s="144"/>
      <c r="E177" s="144"/>
      <c r="F177" s="144"/>
      <c r="G177" s="144"/>
      <c r="H177" s="144"/>
      <c r="I177" s="144"/>
      <c r="J177" s="144"/>
      <c r="K177" s="144"/>
      <c r="L177" s="144"/>
      <c r="M177" s="144"/>
      <c r="N177" s="144"/>
      <c r="O177" s="144"/>
      <c r="P177" s="104" t="s">
        <v>301</v>
      </c>
      <c r="Q177" s="105">
        <v>394053</v>
      </c>
      <c r="R177" s="105">
        <v>394053</v>
      </c>
      <c r="S177" s="88">
        <v>100</v>
      </c>
      <c r="T177" s="2"/>
    </row>
    <row r="178" spans="1:20" s="1" customFormat="1" x14ac:dyDescent="0.25">
      <c r="A178" s="180"/>
      <c r="B178" s="162"/>
      <c r="C178" s="162"/>
      <c r="D178" s="144"/>
      <c r="E178" s="144"/>
      <c r="F178" s="144"/>
      <c r="G178" s="144"/>
      <c r="H178" s="144"/>
      <c r="I178" s="144"/>
      <c r="J178" s="144"/>
      <c r="K178" s="144"/>
      <c r="L178" s="144"/>
      <c r="M178" s="144"/>
      <c r="N178" s="144"/>
      <c r="O178" s="144"/>
      <c r="P178" s="104" t="s">
        <v>302</v>
      </c>
      <c r="Q178" s="105">
        <v>154282</v>
      </c>
      <c r="R178" s="105">
        <v>154282</v>
      </c>
      <c r="S178" s="88">
        <v>100</v>
      </c>
      <c r="T178" s="2"/>
    </row>
    <row r="179" spans="1:20" s="1" customFormat="1" ht="115.5" x14ac:dyDescent="0.25">
      <c r="A179" s="180"/>
      <c r="B179" s="162"/>
      <c r="C179" s="162"/>
      <c r="D179" s="144"/>
      <c r="E179" s="144"/>
      <c r="F179" s="144"/>
      <c r="G179" s="144"/>
      <c r="H179" s="144"/>
      <c r="I179" s="144"/>
      <c r="J179" s="144"/>
      <c r="K179" s="144"/>
      <c r="L179" s="144"/>
      <c r="M179" s="144"/>
      <c r="N179" s="144"/>
      <c r="O179" s="144"/>
      <c r="P179" s="104" t="s">
        <v>303</v>
      </c>
      <c r="Q179" s="105">
        <v>903</v>
      </c>
      <c r="R179" s="105">
        <v>903</v>
      </c>
      <c r="S179" s="88">
        <v>100</v>
      </c>
      <c r="T179" s="2"/>
    </row>
    <row r="180" spans="1:20" s="1" customFormat="1" ht="64.5" x14ac:dyDescent="0.25">
      <c r="A180" s="180"/>
      <c r="B180" s="162"/>
      <c r="C180" s="162"/>
      <c r="D180" s="144"/>
      <c r="E180" s="144"/>
      <c r="F180" s="144"/>
      <c r="G180" s="144"/>
      <c r="H180" s="144"/>
      <c r="I180" s="144"/>
      <c r="J180" s="144"/>
      <c r="K180" s="144"/>
      <c r="L180" s="144"/>
      <c r="M180" s="144"/>
      <c r="N180" s="144"/>
      <c r="O180" s="144"/>
      <c r="P180" s="104" t="s">
        <v>304</v>
      </c>
      <c r="Q180" s="105">
        <v>28</v>
      </c>
      <c r="R180" s="105">
        <v>44</v>
      </c>
      <c r="S180" s="88">
        <f>R180/Q180*100</f>
        <v>157.14285714285714</v>
      </c>
      <c r="T180" s="2"/>
    </row>
    <row r="181" spans="1:20" s="1" customFormat="1" ht="27.75" customHeight="1" x14ac:dyDescent="0.25">
      <c r="A181" s="180" t="s">
        <v>145</v>
      </c>
      <c r="B181" s="162" t="s">
        <v>146</v>
      </c>
      <c r="C181" s="162"/>
      <c r="D181" s="144">
        <f>F181+H181+J181+L181</f>
        <v>14736.9</v>
      </c>
      <c r="E181" s="144">
        <f>G181+I181+K181+M181</f>
        <v>14736.9</v>
      </c>
      <c r="F181" s="144">
        <v>0</v>
      </c>
      <c r="G181" s="144">
        <v>0</v>
      </c>
      <c r="H181" s="144">
        <v>0</v>
      </c>
      <c r="I181" s="144">
        <v>0</v>
      </c>
      <c r="J181" s="144">
        <v>14736.9</v>
      </c>
      <c r="K181" s="144">
        <v>14736.9</v>
      </c>
      <c r="L181" s="144">
        <v>0</v>
      </c>
      <c r="M181" s="144">
        <v>0</v>
      </c>
      <c r="N181" s="144">
        <v>100</v>
      </c>
      <c r="O181" s="144">
        <f>E181/D181*100</f>
        <v>100</v>
      </c>
      <c r="P181" s="104" t="s">
        <v>305</v>
      </c>
      <c r="Q181" s="94">
        <v>399</v>
      </c>
      <c r="R181" s="94">
        <v>399</v>
      </c>
      <c r="S181" s="88">
        <v>100</v>
      </c>
      <c r="T181" s="2"/>
    </row>
    <row r="182" spans="1:20" s="1" customFormat="1" ht="51.75" x14ac:dyDescent="0.25">
      <c r="A182" s="180"/>
      <c r="B182" s="162"/>
      <c r="C182" s="162"/>
      <c r="D182" s="144"/>
      <c r="E182" s="144"/>
      <c r="F182" s="144"/>
      <c r="G182" s="144"/>
      <c r="H182" s="144"/>
      <c r="I182" s="144"/>
      <c r="J182" s="144"/>
      <c r="K182" s="144"/>
      <c r="L182" s="144"/>
      <c r="M182" s="144"/>
      <c r="N182" s="144"/>
      <c r="O182" s="144"/>
      <c r="P182" s="104" t="s">
        <v>306</v>
      </c>
      <c r="Q182" s="94">
        <v>95</v>
      </c>
      <c r="R182" s="94">
        <v>95</v>
      </c>
      <c r="S182" s="88">
        <v>100</v>
      </c>
      <c r="T182" s="2"/>
    </row>
    <row r="183" spans="1:20" s="1" customFormat="1" ht="51.75" x14ac:dyDescent="0.25">
      <c r="A183" s="180"/>
      <c r="B183" s="162"/>
      <c r="C183" s="162"/>
      <c r="D183" s="144"/>
      <c r="E183" s="144"/>
      <c r="F183" s="144"/>
      <c r="G183" s="144"/>
      <c r="H183" s="144"/>
      <c r="I183" s="144"/>
      <c r="J183" s="144"/>
      <c r="K183" s="144"/>
      <c r="L183" s="144"/>
      <c r="M183" s="144"/>
      <c r="N183" s="144"/>
      <c r="O183" s="144"/>
      <c r="P183" s="104" t="s">
        <v>307</v>
      </c>
      <c r="Q183" s="94">
        <v>1</v>
      </c>
      <c r="R183" s="94">
        <v>1</v>
      </c>
      <c r="S183" s="88">
        <v>100</v>
      </c>
      <c r="T183" s="2"/>
    </row>
    <row r="184" spans="1:20" s="1" customFormat="1" ht="64.5" x14ac:dyDescent="0.25">
      <c r="A184" s="180"/>
      <c r="B184" s="162"/>
      <c r="C184" s="162"/>
      <c r="D184" s="144"/>
      <c r="E184" s="144"/>
      <c r="F184" s="144"/>
      <c r="G184" s="144"/>
      <c r="H184" s="144"/>
      <c r="I184" s="144"/>
      <c r="J184" s="144"/>
      <c r="K184" s="144"/>
      <c r="L184" s="144"/>
      <c r="M184" s="144"/>
      <c r="N184" s="144"/>
      <c r="O184" s="144"/>
      <c r="P184" s="104" t="s">
        <v>308</v>
      </c>
      <c r="Q184" s="94">
        <v>2</v>
      </c>
      <c r="R184" s="94">
        <v>2</v>
      </c>
      <c r="S184" s="88">
        <v>100</v>
      </c>
      <c r="T184" s="2"/>
    </row>
    <row r="185" spans="1:20" s="1" customFormat="1" x14ac:dyDescent="0.25">
      <c r="A185" s="180" t="s">
        <v>147</v>
      </c>
      <c r="B185" s="90" t="s">
        <v>38</v>
      </c>
      <c r="C185" s="145"/>
      <c r="D185" s="167">
        <f>D187</f>
        <v>60</v>
      </c>
      <c r="E185" s="167">
        <f t="shared" ref="E185:K185" si="29">E187</f>
        <v>60</v>
      </c>
      <c r="F185" s="167">
        <f t="shared" si="29"/>
        <v>0</v>
      </c>
      <c r="G185" s="167">
        <f t="shared" si="29"/>
        <v>0</v>
      </c>
      <c r="H185" s="167">
        <f t="shared" si="29"/>
        <v>0</v>
      </c>
      <c r="I185" s="167">
        <f t="shared" si="29"/>
        <v>0</v>
      </c>
      <c r="J185" s="167">
        <f t="shared" si="29"/>
        <v>60</v>
      </c>
      <c r="K185" s="167">
        <f t="shared" si="29"/>
        <v>60</v>
      </c>
      <c r="L185" s="167">
        <f t="shared" ref="L185:N185" si="30">L187</f>
        <v>0</v>
      </c>
      <c r="M185" s="167">
        <f t="shared" si="30"/>
        <v>0</v>
      </c>
      <c r="N185" s="167">
        <f t="shared" si="30"/>
        <v>100</v>
      </c>
      <c r="O185" s="167">
        <f t="shared" ref="O185" si="31">O187</f>
        <v>100</v>
      </c>
      <c r="P185" s="176"/>
      <c r="Q185" s="145"/>
      <c r="R185" s="145"/>
      <c r="S185" s="145"/>
      <c r="T185" s="186"/>
    </row>
    <row r="186" spans="1:20" s="1" customFormat="1" ht="38.25" x14ac:dyDescent="0.25">
      <c r="A186" s="180"/>
      <c r="B186" s="93" t="s">
        <v>148</v>
      </c>
      <c r="C186" s="145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76"/>
      <c r="Q186" s="145"/>
      <c r="R186" s="145"/>
      <c r="S186" s="145"/>
      <c r="T186" s="186"/>
    </row>
    <row r="187" spans="1:20" s="1" customFormat="1" x14ac:dyDescent="0.25">
      <c r="A187" s="180" t="s">
        <v>149</v>
      </c>
      <c r="B187" s="90" t="s">
        <v>150</v>
      </c>
      <c r="C187" s="145"/>
      <c r="D187" s="150">
        <f>F187+H187+J187+L187</f>
        <v>60</v>
      </c>
      <c r="E187" s="150">
        <f>G187+I187+K187+M187</f>
        <v>60</v>
      </c>
      <c r="F187" s="144">
        <v>0</v>
      </c>
      <c r="G187" s="144">
        <v>0</v>
      </c>
      <c r="H187" s="144">
        <v>0</v>
      </c>
      <c r="I187" s="144">
        <v>0</v>
      </c>
      <c r="J187" s="144">
        <v>60</v>
      </c>
      <c r="K187" s="144">
        <v>60</v>
      </c>
      <c r="L187" s="144">
        <v>0</v>
      </c>
      <c r="M187" s="144">
        <v>0</v>
      </c>
      <c r="N187" s="144">
        <v>100</v>
      </c>
      <c r="O187" s="144">
        <f>E187/D187*100</f>
        <v>100</v>
      </c>
      <c r="P187" s="176" t="s">
        <v>310</v>
      </c>
      <c r="Q187" s="180">
        <v>110</v>
      </c>
      <c r="R187" s="180">
        <v>110.3</v>
      </c>
      <c r="S187" s="144">
        <f>R187/Q187*100</f>
        <v>100.27272727272727</v>
      </c>
      <c r="T187" s="186"/>
    </row>
    <row r="188" spans="1:20" s="1" customFormat="1" ht="174.75" customHeight="1" x14ac:dyDescent="0.25">
      <c r="A188" s="180"/>
      <c r="B188" s="93" t="s">
        <v>151</v>
      </c>
      <c r="C188" s="145"/>
      <c r="D188" s="156"/>
      <c r="E188" s="156"/>
      <c r="F188" s="144"/>
      <c r="G188" s="144"/>
      <c r="H188" s="144"/>
      <c r="I188" s="144"/>
      <c r="J188" s="144"/>
      <c r="K188" s="144"/>
      <c r="L188" s="144"/>
      <c r="M188" s="144"/>
      <c r="N188" s="144"/>
      <c r="O188" s="144"/>
      <c r="P188" s="176"/>
      <c r="Q188" s="180"/>
      <c r="R188" s="180"/>
      <c r="S188" s="144"/>
      <c r="T188" s="186"/>
    </row>
    <row r="189" spans="1:20" s="1" customFormat="1" x14ac:dyDescent="0.25">
      <c r="A189" s="180" t="s">
        <v>152</v>
      </c>
      <c r="B189" s="90" t="s">
        <v>51</v>
      </c>
      <c r="C189" s="145"/>
      <c r="D189" s="146">
        <f>D191</f>
        <v>2797.2</v>
      </c>
      <c r="E189" s="146">
        <f t="shared" ref="E189:M189" si="32">E191</f>
        <v>2774.2</v>
      </c>
      <c r="F189" s="146">
        <f t="shared" si="32"/>
        <v>0</v>
      </c>
      <c r="G189" s="146">
        <f t="shared" si="32"/>
        <v>0</v>
      </c>
      <c r="H189" s="146">
        <f t="shared" si="32"/>
        <v>0</v>
      </c>
      <c r="I189" s="146">
        <f t="shared" si="32"/>
        <v>0</v>
      </c>
      <c r="J189" s="146">
        <f t="shared" si="32"/>
        <v>2797.2</v>
      </c>
      <c r="K189" s="146">
        <f t="shared" si="32"/>
        <v>2774.2</v>
      </c>
      <c r="L189" s="146">
        <f t="shared" si="32"/>
        <v>0</v>
      </c>
      <c r="M189" s="146">
        <f t="shared" si="32"/>
        <v>0</v>
      </c>
      <c r="N189" s="146">
        <v>100</v>
      </c>
      <c r="O189" s="146">
        <f>E189/D189*100</f>
        <v>99.177749177749178</v>
      </c>
      <c r="P189" s="176"/>
      <c r="Q189" s="145"/>
      <c r="R189" s="145"/>
      <c r="S189" s="145"/>
      <c r="T189" s="186"/>
    </row>
    <row r="190" spans="1:20" s="1" customFormat="1" ht="25.5" x14ac:dyDescent="0.25">
      <c r="A190" s="180"/>
      <c r="B190" s="93" t="s">
        <v>153</v>
      </c>
      <c r="C190" s="145"/>
      <c r="D190" s="147"/>
      <c r="E190" s="147"/>
      <c r="F190" s="147"/>
      <c r="G190" s="147"/>
      <c r="H190" s="147"/>
      <c r="I190" s="147"/>
      <c r="J190" s="147"/>
      <c r="K190" s="147"/>
      <c r="L190" s="147"/>
      <c r="M190" s="147"/>
      <c r="N190" s="147"/>
      <c r="O190" s="147"/>
      <c r="P190" s="176"/>
      <c r="Q190" s="145"/>
      <c r="R190" s="145"/>
      <c r="S190" s="145"/>
      <c r="T190" s="186"/>
    </row>
    <row r="191" spans="1:20" s="1" customFormat="1" x14ac:dyDescent="0.25">
      <c r="A191" s="180" t="s">
        <v>154</v>
      </c>
      <c r="B191" s="90" t="s">
        <v>150</v>
      </c>
      <c r="C191" s="145"/>
      <c r="D191" s="144">
        <f>F191+H191+J191+L191</f>
        <v>2797.2</v>
      </c>
      <c r="E191" s="144">
        <f>G191+I191+K191+M191</f>
        <v>2774.2</v>
      </c>
      <c r="F191" s="144">
        <v>0</v>
      </c>
      <c r="G191" s="144">
        <v>0</v>
      </c>
      <c r="H191" s="144">
        <v>0</v>
      </c>
      <c r="I191" s="144">
        <v>0</v>
      </c>
      <c r="J191" s="144">
        <v>2797.2</v>
      </c>
      <c r="K191" s="144">
        <v>2774.2</v>
      </c>
      <c r="L191" s="144">
        <v>0</v>
      </c>
      <c r="M191" s="144">
        <v>0</v>
      </c>
      <c r="N191" s="144">
        <v>0</v>
      </c>
      <c r="O191" s="144">
        <v>0</v>
      </c>
      <c r="P191" s="189" t="s">
        <v>311</v>
      </c>
      <c r="Q191" s="180">
        <v>95</v>
      </c>
      <c r="R191" s="180">
        <v>99.95</v>
      </c>
      <c r="S191" s="144">
        <f>R191/Q191*100</f>
        <v>105.21052631578949</v>
      </c>
      <c r="T191" s="186"/>
    </row>
    <row r="192" spans="1:20" s="1" customFormat="1" ht="63.75" x14ac:dyDescent="0.25">
      <c r="A192" s="180"/>
      <c r="B192" s="93" t="s">
        <v>155</v>
      </c>
      <c r="C192" s="145"/>
      <c r="D192" s="180"/>
      <c r="E192" s="180"/>
      <c r="F192" s="144"/>
      <c r="G192" s="144"/>
      <c r="H192" s="144"/>
      <c r="I192" s="144"/>
      <c r="J192" s="144"/>
      <c r="K192" s="144"/>
      <c r="L192" s="144"/>
      <c r="M192" s="144"/>
      <c r="N192" s="144"/>
      <c r="O192" s="144"/>
      <c r="P192" s="189"/>
      <c r="Q192" s="180"/>
      <c r="R192" s="180"/>
      <c r="S192" s="144"/>
      <c r="T192" s="186"/>
    </row>
    <row r="193" spans="1:24" s="1" customFormat="1" x14ac:dyDescent="0.25">
      <c r="A193" s="180" t="s">
        <v>156</v>
      </c>
      <c r="B193" s="183" t="s">
        <v>461</v>
      </c>
      <c r="C193" s="147" t="s">
        <v>287</v>
      </c>
      <c r="D193" s="146">
        <f t="shared" ref="D193:M193" si="33">D196+D207+D212+D222+D229</f>
        <v>41421.074999999997</v>
      </c>
      <c r="E193" s="146">
        <f t="shared" si="33"/>
        <v>40059.17</v>
      </c>
      <c r="F193" s="146">
        <f t="shared" si="33"/>
        <v>1673</v>
      </c>
      <c r="G193" s="146">
        <f t="shared" si="33"/>
        <v>1616.47</v>
      </c>
      <c r="H193" s="146">
        <f t="shared" si="33"/>
        <v>809.3</v>
      </c>
      <c r="I193" s="146">
        <f t="shared" si="33"/>
        <v>809.3</v>
      </c>
      <c r="J193" s="146">
        <f t="shared" si="33"/>
        <v>38938.774999999994</v>
      </c>
      <c r="K193" s="146">
        <f t="shared" si="33"/>
        <v>37633.399999999994</v>
      </c>
      <c r="L193" s="146">
        <f t="shared" si="33"/>
        <v>0</v>
      </c>
      <c r="M193" s="146">
        <f t="shared" si="33"/>
        <v>0</v>
      </c>
      <c r="N193" s="146">
        <v>100</v>
      </c>
      <c r="O193" s="146">
        <f>E193/D193*100</f>
        <v>96.712048154230672</v>
      </c>
      <c r="P193" s="176"/>
      <c r="Q193" s="145"/>
      <c r="R193" s="145"/>
      <c r="S193" s="145"/>
      <c r="T193" s="186"/>
    </row>
    <row r="194" spans="1:24" s="114" customFormat="1" ht="51" customHeight="1" x14ac:dyDescent="0.25">
      <c r="A194" s="180"/>
      <c r="B194" s="184"/>
      <c r="C194" s="147"/>
      <c r="D194" s="147"/>
      <c r="E194" s="147"/>
      <c r="F194" s="147"/>
      <c r="G194" s="147"/>
      <c r="H194" s="147"/>
      <c r="I194" s="147"/>
      <c r="J194" s="147"/>
      <c r="K194" s="147"/>
      <c r="L194" s="147"/>
      <c r="M194" s="147"/>
      <c r="N194" s="147"/>
      <c r="O194" s="147"/>
      <c r="P194" s="176"/>
      <c r="Q194" s="145"/>
      <c r="R194" s="145"/>
      <c r="S194" s="145"/>
      <c r="T194" s="186"/>
      <c r="U194" s="1"/>
      <c r="V194" s="1"/>
      <c r="W194" s="1"/>
      <c r="X194" s="1"/>
    </row>
    <row r="195" spans="1:24" s="1" customFormat="1" ht="15.75" customHeight="1" x14ac:dyDescent="0.25">
      <c r="A195" s="180"/>
      <c r="B195" s="185"/>
      <c r="C195" s="147"/>
      <c r="D195" s="147"/>
      <c r="E195" s="147"/>
      <c r="F195" s="147"/>
      <c r="G195" s="147"/>
      <c r="H195" s="147"/>
      <c r="I195" s="147"/>
      <c r="J195" s="147"/>
      <c r="K195" s="147"/>
      <c r="L195" s="147"/>
      <c r="M195" s="147"/>
      <c r="N195" s="147"/>
      <c r="O195" s="147"/>
      <c r="P195" s="176"/>
      <c r="Q195" s="145"/>
      <c r="R195" s="145"/>
      <c r="S195" s="145"/>
      <c r="T195" s="186"/>
    </row>
    <row r="196" spans="1:24" s="1" customFormat="1" x14ac:dyDescent="0.25">
      <c r="A196" s="180" t="s">
        <v>157</v>
      </c>
      <c r="B196" s="90" t="s">
        <v>20</v>
      </c>
      <c r="C196" s="145"/>
      <c r="D196" s="146">
        <f>D198+D200+D201+D202+D203+D204+D205+D206</f>
        <v>3992.02</v>
      </c>
      <c r="E196" s="146">
        <f t="shared" ref="E196:M196" si="34">E198+E200+E201+E202+E203+E204+E205+E206</f>
        <v>3887.8399999999997</v>
      </c>
      <c r="F196" s="146">
        <f t="shared" si="34"/>
        <v>1673</v>
      </c>
      <c r="G196" s="146">
        <f t="shared" si="34"/>
        <v>1616.47</v>
      </c>
      <c r="H196" s="146">
        <f t="shared" si="34"/>
        <v>809.3</v>
      </c>
      <c r="I196" s="146">
        <f t="shared" si="34"/>
        <v>809.3</v>
      </c>
      <c r="J196" s="146">
        <f t="shared" si="34"/>
        <v>1509.72</v>
      </c>
      <c r="K196" s="146">
        <f t="shared" si="34"/>
        <v>1462.07</v>
      </c>
      <c r="L196" s="146">
        <f t="shared" si="34"/>
        <v>0</v>
      </c>
      <c r="M196" s="146">
        <f t="shared" si="34"/>
        <v>0</v>
      </c>
      <c r="N196" s="146">
        <v>100</v>
      </c>
      <c r="O196" s="146">
        <f>E196/D196*100</f>
        <v>97.390293635803417</v>
      </c>
      <c r="P196" s="176"/>
      <c r="Q196" s="145"/>
      <c r="R196" s="145"/>
      <c r="S196" s="145"/>
      <c r="T196" s="186"/>
    </row>
    <row r="197" spans="1:24" s="1" customFormat="1" ht="25.5" x14ac:dyDescent="0.25">
      <c r="A197" s="180"/>
      <c r="B197" s="93" t="s">
        <v>158</v>
      </c>
      <c r="C197" s="145"/>
      <c r="D197" s="147"/>
      <c r="E197" s="147"/>
      <c r="F197" s="147"/>
      <c r="G197" s="147"/>
      <c r="H197" s="147"/>
      <c r="I197" s="147"/>
      <c r="J197" s="147"/>
      <c r="K197" s="147"/>
      <c r="L197" s="147"/>
      <c r="M197" s="147"/>
      <c r="N197" s="147"/>
      <c r="O197" s="147"/>
      <c r="P197" s="176"/>
      <c r="Q197" s="145"/>
      <c r="R197" s="145"/>
      <c r="S197" s="145"/>
      <c r="T197" s="186"/>
    </row>
    <row r="198" spans="1:24" s="1" customFormat="1" x14ac:dyDescent="0.25">
      <c r="A198" s="180" t="s">
        <v>159</v>
      </c>
      <c r="B198" s="94" t="s">
        <v>23</v>
      </c>
      <c r="C198" s="145"/>
      <c r="D198" s="144">
        <f>F198+H198+J198+L198</f>
        <v>21.6</v>
      </c>
      <c r="E198" s="144">
        <f>G198+I198+K198+M198</f>
        <v>13.3</v>
      </c>
      <c r="F198" s="144">
        <v>21.6</v>
      </c>
      <c r="G198" s="144">
        <v>13.3</v>
      </c>
      <c r="H198" s="150">
        <v>0</v>
      </c>
      <c r="I198" s="150">
        <v>0</v>
      </c>
      <c r="J198" s="150">
        <v>0</v>
      </c>
      <c r="K198" s="150">
        <v>0</v>
      </c>
      <c r="L198" s="150">
        <v>0</v>
      </c>
      <c r="M198" s="150">
        <v>0</v>
      </c>
      <c r="N198" s="150">
        <v>100</v>
      </c>
      <c r="O198" s="144">
        <f>E198/D198*100</f>
        <v>61.574074074074069</v>
      </c>
      <c r="P198" s="176" t="s">
        <v>387</v>
      </c>
      <c r="Q198" s="180">
        <v>0</v>
      </c>
      <c r="R198" s="180">
        <v>0</v>
      </c>
      <c r="S198" s="144">
        <v>100</v>
      </c>
      <c r="T198" s="186"/>
    </row>
    <row r="199" spans="1:24" s="1" customFormat="1" ht="89.25" x14ac:dyDescent="0.25">
      <c r="A199" s="180"/>
      <c r="B199" s="93" t="s">
        <v>591</v>
      </c>
      <c r="C199" s="145"/>
      <c r="D199" s="144"/>
      <c r="E199" s="144"/>
      <c r="F199" s="144"/>
      <c r="G199" s="144"/>
      <c r="H199" s="151"/>
      <c r="I199" s="151"/>
      <c r="J199" s="151"/>
      <c r="K199" s="151"/>
      <c r="L199" s="151"/>
      <c r="M199" s="151"/>
      <c r="N199" s="151"/>
      <c r="O199" s="144"/>
      <c r="P199" s="176"/>
      <c r="Q199" s="180"/>
      <c r="R199" s="180"/>
      <c r="S199" s="144"/>
      <c r="T199" s="186"/>
    </row>
    <row r="200" spans="1:24" s="1" customFormat="1" ht="114.75" x14ac:dyDescent="0.25">
      <c r="A200" s="94" t="s">
        <v>160</v>
      </c>
      <c r="B200" s="93" t="s">
        <v>592</v>
      </c>
      <c r="C200" s="93"/>
      <c r="D200" s="88">
        <f t="shared" ref="D200:E206" si="35">F200+H200+J200+L200</f>
        <v>376</v>
      </c>
      <c r="E200" s="88">
        <f t="shared" si="35"/>
        <v>376</v>
      </c>
      <c r="F200" s="88">
        <v>0</v>
      </c>
      <c r="G200" s="88">
        <v>0</v>
      </c>
      <c r="H200" s="88">
        <v>376</v>
      </c>
      <c r="I200" s="88">
        <v>376</v>
      </c>
      <c r="J200" s="88">
        <v>0</v>
      </c>
      <c r="K200" s="88">
        <v>0</v>
      </c>
      <c r="L200" s="88">
        <v>0</v>
      </c>
      <c r="M200" s="88">
        <v>0</v>
      </c>
      <c r="N200" s="88">
        <v>100</v>
      </c>
      <c r="O200" s="88">
        <f>E200/D200*100</f>
        <v>100</v>
      </c>
      <c r="P200" s="91" t="s">
        <v>388</v>
      </c>
      <c r="Q200" s="94">
        <v>100</v>
      </c>
      <c r="R200" s="94">
        <v>100</v>
      </c>
      <c r="S200" s="94">
        <v>100</v>
      </c>
      <c r="T200" s="2"/>
    </row>
    <row r="201" spans="1:24" s="1" customFormat="1" ht="82.5" customHeight="1" x14ac:dyDescent="0.25">
      <c r="A201" s="94" t="s">
        <v>161</v>
      </c>
      <c r="B201" s="93" t="s">
        <v>593</v>
      </c>
      <c r="C201" s="93"/>
      <c r="D201" s="88">
        <f t="shared" si="35"/>
        <v>342</v>
      </c>
      <c r="E201" s="88">
        <f t="shared" si="35"/>
        <v>342</v>
      </c>
      <c r="F201" s="88">
        <v>0</v>
      </c>
      <c r="G201" s="88">
        <v>0</v>
      </c>
      <c r="H201" s="88">
        <v>342</v>
      </c>
      <c r="I201" s="88">
        <v>342</v>
      </c>
      <c r="J201" s="88">
        <v>0</v>
      </c>
      <c r="K201" s="88">
        <v>0</v>
      </c>
      <c r="L201" s="88">
        <v>0</v>
      </c>
      <c r="M201" s="88">
        <v>0</v>
      </c>
      <c r="N201" s="88">
        <v>100</v>
      </c>
      <c r="O201" s="88">
        <f>E201/D201*100</f>
        <v>100</v>
      </c>
      <c r="P201" s="91"/>
      <c r="Q201" s="94"/>
      <c r="R201" s="94"/>
      <c r="S201" s="88"/>
      <c r="T201" s="2"/>
    </row>
    <row r="202" spans="1:24" s="1" customFormat="1" ht="63.75" x14ac:dyDescent="0.25">
      <c r="A202" s="94" t="s">
        <v>162</v>
      </c>
      <c r="B202" s="93" t="s">
        <v>594</v>
      </c>
      <c r="C202" s="93"/>
      <c r="D202" s="88">
        <f t="shared" si="35"/>
        <v>91.3</v>
      </c>
      <c r="E202" s="88">
        <f t="shared" si="35"/>
        <v>91.3</v>
      </c>
      <c r="F202" s="88">
        <v>0</v>
      </c>
      <c r="G202" s="88">
        <v>0</v>
      </c>
      <c r="H202" s="88">
        <v>91.3</v>
      </c>
      <c r="I202" s="88">
        <v>91.3</v>
      </c>
      <c r="J202" s="88">
        <v>0</v>
      </c>
      <c r="K202" s="88">
        <v>0</v>
      </c>
      <c r="L202" s="88">
        <v>0</v>
      </c>
      <c r="M202" s="88">
        <v>0</v>
      </c>
      <c r="N202" s="88">
        <v>100</v>
      </c>
      <c r="O202" s="88">
        <f>E202/D202*100</f>
        <v>100</v>
      </c>
      <c r="P202" s="91"/>
      <c r="Q202" s="94"/>
      <c r="R202" s="94"/>
      <c r="S202" s="88"/>
      <c r="T202" s="2"/>
    </row>
    <row r="203" spans="1:24" s="1" customFormat="1" ht="102" x14ac:dyDescent="0.25">
      <c r="A203" s="94" t="s">
        <v>164</v>
      </c>
      <c r="B203" s="93" t="s">
        <v>595</v>
      </c>
      <c r="C203" s="93"/>
      <c r="D203" s="88">
        <f t="shared" si="35"/>
        <v>2735.12</v>
      </c>
      <c r="E203" s="88">
        <f t="shared" si="35"/>
        <v>2639.24</v>
      </c>
      <c r="F203" s="88">
        <v>1651.4</v>
      </c>
      <c r="G203" s="88">
        <v>1603.17</v>
      </c>
      <c r="H203" s="88">
        <v>0</v>
      </c>
      <c r="I203" s="88">
        <v>0</v>
      </c>
      <c r="J203" s="88">
        <v>1083.72</v>
      </c>
      <c r="K203" s="88">
        <v>1036.07</v>
      </c>
      <c r="L203" s="88">
        <v>0</v>
      </c>
      <c r="M203" s="88">
        <v>0</v>
      </c>
      <c r="N203" s="88">
        <v>100</v>
      </c>
      <c r="O203" s="88">
        <f>E203/D203*100</f>
        <v>96.494486530755495</v>
      </c>
      <c r="P203" s="91"/>
      <c r="Q203" s="94"/>
      <c r="R203" s="94"/>
      <c r="S203" s="88"/>
      <c r="T203" s="2"/>
    </row>
    <row r="204" spans="1:24" s="1" customFormat="1" ht="76.5" x14ac:dyDescent="0.25">
      <c r="A204" s="94" t="s">
        <v>596</v>
      </c>
      <c r="B204" s="93" t="s">
        <v>599</v>
      </c>
      <c r="C204" s="93"/>
      <c r="D204" s="88">
        <f t="shared" si="35"/>
        <v>0</v>
      </c>
      <c r="E204" s="88">
        <f t="shared" si="35"/>
        <v>0</v>
      </c>
      <c r="F204" s="88">
        <v>0</v>
      </c>
      <c r="G204" s="88">
        <v>0</v>
      </c>
      <c r="H204" s="88">
        <v>0</v>
      </c>
      <c r="I204" s="88">
        <v>0</v>
      </c>
      <c r="J204" s="88">
        <v>0</v>
      </c>
      <c r="K204" s="88">
        <v>0</v>
      </c>
      <c r="L204" s="88">
        <v>0</v>
      </c>
      <c r="M204" s="88">
        <v>0</v>
      </c>
      <c r="N204" s="88">
        <v>0</v>
      </c>
      <c r="O204" s="88">
        <v>0</v>
      </c>
      <c r="P204" s="91" t="s">
        <v>389</v>
      </c>
      <c r="Q204" s="94">
        <v>100</v>
      </c>
      <c r="R204" s="94">
        <v>100</v>
      </c>
      <c r="S204" s="88">
        <v>100</v>
      </c>
      <c r="T204" s="2"/>
    </row>
    <row r="205" spans="1:24" s="1" customFormat="1" ht="89.25" x14ac:dyDescent="0.25">
      <c r="A205" s="94" t="s">
        <v>597</v>
      </c>
      <c r="B205" s="93" t="s">
        <v>165</v>
      </c>
      <c r="C205" s="93"/>
      <c r="D205" s="88">
        <f t="shared" si="35"/>
        <v>426</v>
      </c>
      <c r="E205" s="88">
        <f t="shared" si="35"/>
        <v>426</v>
      </c>
      <c r="F205" s="88">
        <v>0</v>
      </c>
      <c r="G205" s="88">
        <v>0</v>
      </c>
      <c r="H205" s="88">
        <v>0</v>
      </c>
      <c r="I205" s="88">
        <v>0</v>
      </c>
      <c r="J205" s="88">
        <v>426</v>
      </c>
      <c r="K205" s="88">
        <v>426</v>
      </c>
      <c r="L205" s="88">
        <v>0</v>
      </c>
      <c r="M205" s="88">
        <v>0</v>
      </c>
      <c r="N205" s="88">
        <v>100</v>
      </c>
      <c r="O205" s="88">
        <f>E205/D205*100</f>
        <v>100</v>
      </c>
      <c r="P205" s="91" t="s">
        <v>390</v>
      </c>
      <c r="Q205" s="94">
        <v>67400</v>
      </c>
      <c r="R205" s="94">
        <v>96700</v>
      </c>
      <c r="S205" s="88">
        <f>R205/Q205*100</f>
        <v>143.47181008902078</v>
      </c>
      <c r="T205" s="2"/>
    </row>
    <row r="206" spans="1:24" s="1" customFormat="1" ht="63.75" x14ac:dyDescent="0.25">
      <c r="A206" s="94" t="s">
        <v>598</v>
      </c>
      <c r="B206" s="93" t="s">
        <v>166</v>
      </c>
      <c r="C206" s="93"/>
      <c r="D206" s="88">
        <f t="shared" si="35"/>
        <v>0</v>
      </c>
      <c r="E206" s="88">
        <f t="shared" si="35"/>
        <v>0</v>
      </c>
      <c r="F206" s="88">
        <v>0</v>
      </c>
      <c r="G206" s="88">
        <v>0</v>
      </c>
      <c r="H206" s="88">
        <v>0</v>
      </c>
      <c r="I206" s="88">
        <v>0</v>
      </c>
      <c r="J206" s="88">
        <v>0</v>
      </c>
      <c r="K206" s="88">
        <v>0</v>
      </c>
      <c r="L206" s="88">
        <v>0</v>
      </c>
      <c r="M206" s="88">
        <v>0</v>
      </c>
      <c r="N206" s="88">
        <v>0</v>
      </c>
      <c r="O206" s="88">
        <v>0</v>
      </c>
      <c r="P206" s="91" t="s">
        <v>391</v>
      </c>
      <c r="Q206" s="94">
        <v>17650</v>
      </c>
      <c r="R206" s="94">
        <v>18300</v>
      </c>
      <c r="S206" s="88">
        <f>R206/Q206*100</f>
        <v>103.68271954674222</v>
      </c>
      <c r="T206" s="2"/>
    </row>
    <row r="207" spans="1:24" s="1" customFormat="1" x14ac:dyDescent="0.25">
      <c r="A207" s="180" t="s">
        <v>167</v>
      </c>
      <c r="B207" s="90" t="s">
        <v>38</v>
      </c>
      <c r="C207" s="145"/>
      <c r="D207" s="146">
        <f>D209+D211</f>
        <v>14957.38</v>
      </c>
      <c r="E207" s="146">
        <f t="shared" ref="E207:M207" si="36">E209+E211</f>
        <v>14921.47</v>
      </c>
      <c r="F207" s="146">
        <f t="shared" si="36"/>
        <v>0</v>
      </c>
      <c r="G207" s="146">
        <f t="shared" si="36"/>
        <v>0</v>
      </c>
      <c r="H207" s="146">
        <f t="shared" si="36"/>
        <v>0</v>
      </c>
      <c r="I207" s="146">
        <f t="shared" si="36"/>
        <v>0</v>
      </c>
      <c r="J207" s="146">
        <f t="shared" si="36"/>
        <v>14957.38</v>
      </c>
      <c r="K207" s="146">
        <f t="shared" si="36"/>
        <v>14921.47</v>
      </c>
      <c r="L207" s="146">
        <f t="shared" si="36"/>
        <v>0</v>
      </c>
      <c r="M207" s="146">
        <f t="shared" si="36"/>
        <v>0</v>
      </c>
      <c r="N207" s="146">
        <v>100</v>
      </c>
      <c r="O207" s="146">
        <f>E207/D207*100</f>
        <v>99.759917846574737</v>
      </c>
      <c r="P207" s="176"/>
      <c r="Q207" s="145"/>
      <c r="R207" s="145"/>
      <c r="S207" s="145"/>
      <c r="T207" s="186"/>
    </row>
    <row r="208" spans="1:24" s="1" customFormat="1" ht="51" x14ac:dyDescent="0.25">
      <c r="A208" s="180"/>
      <c r="B208" s="93" t="s">
        <v>168</v>
      </c>
      <c r="C208" s="145"/>
      <c r="D208" s="146"/>
      <c r="E208" s="146"/>
      <c r="F208" s="146"/>
      <c r="G208" s="146"/>
      <c r="H208" s="146"/>
      <c r="I208" s="146"/>
      <c r="J208" s="146"/>
      <c r="K208" s="146"/>
      <c r="L208" s="146"/>
      <c r="M208" s="146"/>
      <c r="N208" s="146"/>
      <c r="O208" s="146"/>
      <c r="P208" s="176"/>
      <c r="Q208" s="145"/>
      <c r="R208" s="145"/>
      <c r="S208" s="145"/>
      <c r="T208" s="186"/>
    </row>
    <row r="209" spans="1:25" s="1" customFormat="1" ht="15.75" customHeight="1" x14ac:dyDescent="0.25">
      <c r="A209" s="154" t="s">
        <v>169</v>
      </c>
      <c r="B209" s="90" t="s">
        <v>23</v>
      </c>
      <c r="C209" s="162"/>
      <c r="D209" s="144">
        <v>0</v>
      </c>
      <c r="E209" s="144">
        <v>0</v>
      </c>
      <c r="F209" s="144">
        <v>0</v>
      </c>
      <c r="G209" s="144">
        <v>0</v>
      </c>
      <c r="H209" s="144">
        <v>0</v>
      </c>
      <c r="I209" s="144">
        <v>0</v>
      </c>
      <c r="J209" s="144">
        <v>0</v>
      </c>
      <c r="K209" s="144">
        <v>0</v>
      </c>
      <c r="L209" s="144">
        <v>0</v>
      </c>
      <c r="M209" s="144">
        <v>0</v>
      </c>
      <c r="N209" s="144">
        <v>0</v>
      </c>
      <c r="O209" s="144">
        <v>0</v>
      </c>
      <c r="P209" s="199" t="s">
        <v>392</v>
      </c>
      <c r="Q209" s="180">
        <v>100</v>
      </c>
      <c r="R209" s="180">
        <v>100</v>
      </c>
      <c r="S209" s="144">
        <v>100</v>
      </c>
      <c r="T209" s="100"/>
      <c r="U209" s="4"/>
      <c r="V209" s="4"/>
      <c r="W209" s="4"/>
      <c r="X209" s="4"/>
    </row>
    <row r="210" spans="1:25" s="3" customFormat="1" ht="89.25" x14ac:dyDescent="0.25">
      <c r="A210" s="156"/>
      <c r="B210" s="91" t="s">
        <v>252</v>
      </c>
      <c r="C210" s="162"/>
      <c r="D210" s="144"/>
      <c r="E210" s="144"/>
      <c r="F210" s="144"/>
      <c r="G210" s="144"/>
      <c r="H210" s="144"/>
      <c r="I210" s="144"/>
      <c r="J210" s="144"/>
      <c r="K210" s="144"/>
      <c r="L210" s="144"/>
      <c r="M210" s="144"/>
      <c r="N210" s="144"/>
      <c r="O210" s="144"/>
      <c r="P210" s="200"/>
      <c r="Q210" s="180"/>
      <c r="R210" s="180"/>
      <c r="S210" s="144"/>
      <c r="T210" s="100"/>
      <c r="U210" s="4"/>
      <c r="V210" s="4"/>
      <c r="W210" s="4"/>
      <c r="X210" s="4"/>
      <c r="Y210" s="5"/>
    </row>
    <row r="211" spans="1:25" s="1" customFormat="1" ht="139.5" customHeight="1" x14ac:dyDescent="0.25">
      <c r="A211" s="94" t="s">
        <v>170</v>
      </c>
      <c r="B211" s="93" t="s">
        <v>600</v>
      </c>
      <c r="C211" s="93"/>
      <c r="D211" s="88">
        <f>F211+H211+J211+L211</f>
        <v>14957.38</v>
      </c>
      <c r="E211" s="88">
        <f>G211+I211+K211+M211</f>
        <v>14921.47</v>
      </c>
      <c r="F211" s="88">
        <v>0</v>
      </c>
      <c r="G211" s="88">
        <v>0</v>
      </c>
      <c r="H211" s="88">
        <v>0</v>
      </c>
      <c r="I211" s="88">
        <v>0</v>
      </c>
      <c r="J211" s="88">
        <v>14957.38</v>
      </c>
      <c r="K211" s="88">
        <v>14921.47</v>
      </c>
      <c r="L211" s="88">
        <v>0</v>
      </c>
      <c r="M211" s="88">
        <v>0</v>
      </c>
      <c r="N211" s="88">
        <v>100</v>
      </c>
      <c r="O211" s="88">
        <f>E211/D211*100</f>
        <v>99.759917846574737</v>
      </c>
      <c r="P211" s="201"/>
      <c r="Q211" s="180"/>
      <c r="R211" s="180"/>
      <c r="S211" s="144"/>
      <c r="T211" s="100"/>
      <c r="U211" s="4"/>
      <c r="V211" s="4"/>
      <c r="W211" s="4"/>
      <c r="X211" s="4"/>
    </row>
    <row r="212" spans="1:25" s="1" customFormat="1" x14ac:dyDescent="0.25">
      <c r="A212" s="180" t="s">
        <v>171</v>
      </c>
      <c r="B212" s="90" t="s">
        <v>51</v>
      </c>
      <c r="C212" s="145"/>
      <c r="D212" s="146">
        <f t="shared" ref="D212:O212" si="37">D214+D220</f>
        <v>0</v>
      </c>
      <c r="E212" s="146">
        <f t="shared" si="37"/>
        <v>0</v>
      </c>
      <c r="F212" s="146">
        <f t="shared" si="37"/>
        <v>0</v>
      </c>
      <c r="G212" s="146">
        <f t="shared" si="37"/>
        <v>0</v>
      </c>
      <c r="H212" s="146">
        <f t="shared" si="37"/>
        <v>0</v>
      </c>
      <c r="I212" s="146">
        <f t="shared" si="37"/>
        <v>0</v>
      </c>
      <c r="J212" s="146">
        <f t="shared" si="37"/>
        <v>0</v>
      </c>
      <c r="K212" s="146">
        <f t="shared" si="37"/>
        <v>0</v>
      </c>
      <c r="L212" s="146">
        <f t="shared" si="37"/>
        <v>0</v>
      </c>
      <c r="M212" s="146">
        <f t="shared" si="37"/>
        <v>0</v>
      </c>
      <c r="N212" s="146">
        <f t="shared" si="37"/>
        <v>0</v>
      </c>
      <c r="O212" s="146">
        <f t="shared" si="37"/>
        <v>0</v>
      </c>
      <c r="P212" s="176"/>
      <c r="Q212" s="145"/>
      <c r="R212" s="145"/>
      <c r="S212" s="145"/>
      <c r="T212" s="186"/>
    </row>
    <row r="213" spans="1:25" s="1" customFormat="1" ht="38.25" x14ac:dyDescent="0.25">
      <c r="A213" s="180"/>
      <c r="B213" s="93" t="s">
        <v>172</v>
      </c>
      <c r="C213" s="145"/>
      <c r="D213" s="146"/>
      <c r="E213" s="146"/>
      <c r="F213" s="146"/>
      <c r="G213" s="146"/>
      <c r="H213" s="146"/>
      <c r="I213" s="146"/>
      <c r="J213" s="146"/>
      <c r="K213" s="146"/>
      <c r="L213" s="146"/>
      <c r="M213" s="146"/>
      <c r="N213" s="146"/>
      <c r="O213" s="146"/>
      <c r="P213" s="176"/>
      <c r="Q213" s="145"/>
      <c r="R213" s="145"/>
      <c r="S213" s="145"/>
      <c r="T213" s="186"/>
    </row>
    <row r="214" spans="1:25" s="1" customFormat="1" x14ac:dyDescent="0.25">
      <c r="A214" s="154" t="s">
        <v>173</v>
      </c>
      <c r="B214" s="90" t="s">
        <v>23</v>
      </c>
      <c r="C214" s="173"/>
      <c r="D214" s="150">
        <v>0</v>
      </c>
      <c r="E214" s="150">
        <v>0</v>
      </c>
      <c r="F214" s="150">
        <v>0</v>
      </c>
      <c r="G214" s="150">
        <v>0</v>
      </c>
      <c r="H214" s="150">
        <v>0</v>
      </c>
      <c r="I214" s="150">
        <v>0</v>
      </c>
      <c r="J214" s="150">
        <v>0</v>
      </c>
      <c r="K214" s="150">
        <v>0</v>
      </c>
      <c r="L214" s="150">
        <v>0</v>
      </c>
      <c r="M214" s="150">
        <v>0</v>
      </c>
      <c r="N214" s="150">
        <v>0</v>
      </c>
      <c r="O214" s="150">
        <v>0</v>
      </c>
      <c r="P214" s="176" t="s">
        <v>393</v>
      </c>
      <c r="Q214" s="180">
        <v>80</v>
      </c>
      <c r="R214" s="180">
        <v>1725</v>
      </c>
      <c r="S214" s="144">
        <f>R214/Q214*100</f>
        <v>2156.25</v>
      </c>
      <c r="T214" s="186"/>
    </row>
    <row r="215" spans="1:25" s="1" customFormat="1" ht="41.25" customHeight="1" x14ac:dyDescent="0.25">
      <c r="A215" s="155"/>
      <c r="B215" s="173" t="s">
        <v>174</v>
      </c>
      <c r="C215" s="174"/>
      <c r="D215" s="153"/>
      <c r="E215" s="153"/>
      <c r="F215" s="153"/>
      <c r="G215" s="153"/>
      <c r="H215" s="153"/>
      <c r="I215" s="153"/>
      <c r="J215" s="153"/>
      <c r="K215" s="153"/>
      <c r="L215" s="153"/>
      <c r="M215" s="153"/>
      <c r="N215" s="153"/>
      <c r="O215" s="153"/>
      <c r="P215" s="176"/>
      <c r="Q215" s="180"/>
      <c r="R215" s="180"/>
      <c r="S215" s="144"/>
      <c r="T215" s="186"/>
    </row>
    <row r="216" spans="1:25" s="1" customFormat="1" ht="51" x14ac:dyDescent="0.25">
      <c r="A216" s="155"/>
      <c r="B216" s="174"/>
      <c r="C216" s="174"/>
      <c r="D216" s="153"/>
      <c r="E216" s="153"/>
      <c r="F216" s="153"/>
      <c r="G216" s="153"/>
      <c r="H216" s="153"/>
      <c r="I216" s="153"/>
      <c r="J216" s="153"/>
      <c r="K216" s="153"/>
      <c r="L216" s="153"/>
      <c r="M216" s="153"/>
      <c r="N216" s="153"/>
      <c r="O216" s="153"/>
      <c r="P216" s="91" t="s">
        <v>394</v>
      </c>
      <c r="Q216" s="94">
        <v>250</v>
      </c>
      <c r="R216" s="94">
        <v>250</v>
      </c>
      <c r="S216" s="88">
        <v>100</v>
      </c>
      <c r="T216" s="100"/>
    </row>
    <row r="217" spans="1:25" s="1" customFormat="1" ht="61.5" customHeight="1" x14ac:dyDescent="0.25">
      <c r="A217" s="155"/>
      <c r="B217" s="174"/>
      <c r="C217" s="174"/>
      <c r="D217" s="153"/>
      <c r="E217" s="153"/>
      <c r="F217" s="153"/>
      <c r="G217" s="153"/>
      <c r="H217" s="153"/>
      <c r="I217" s="153"/>
      <c r="J217" s="153"/>
      <c r="K217" s="153"/>
      <c r="L217" s="153"/>
      <c r="M217" s="153"/>
      <c r="N217" s="153"/>
      <c r="O217" s="153"/>
      <c r="P217" s="116" t="s">
        <v>401</v>
      </c>
      <c r="Q217" s="117">
        <v>60</v>
      </c>
      <c r="R217" s="117">
        <v>60</v>
      </c>
      <c r="S217" s="115">
        <v>100</v>
      </c>
      <c r="T217" s="118"/>
    </row>
    <row r="218" spans="1:25" s="1" customFormat="1" ht="79.5" customHeight="1" x14ac:dyDescent="0.25">
      <c r="A218" s="155"/>
      <c r="B218" s="174"/>
      <c r="C218" s="174"/>
      <c r="D218" s="153"/>
      <c r="E218" s="153"/>
      <c r="F218" s="153"/>
      <c r="G218" s="153"/>
      <c r="H218" s="153"/>
      <c r="I218" s="153"/>
      <c r="J218" s="153"/>
      <c r="K218" s="153"/>
      <c r="L218" s="153"/>
      <c r="M218" s="153"/>
      <c r="N218" s="153"/>
      <c r="O218" s="153"/>
      <c r="P218" s="91" t="s">
        <v>402</v>
      </c>
      <c r="Q218" s="94">
        <v>50</v>
      </c>
      <c r="R218" s="94">
        <v>80</v>
      </c>
      <c r="S218" s="88">
        <f>R218/Q218*100</f>
        <v>160</v>
      </c>
      <c r="T218" s="118"/>
    </row>
    <row r="219" spans="1:25" s="1" customFormat="1" ht="79.5" customHeight="1" x14ac:dyDescent="0.25">
      <c r="A219" s="156"/>
      <c r="B219" s="175"/>
      <c r="C219" s="175"/>
      <c r="D219" s="151"/>
      <c r="E219" s="151"/>
      <c r="F219" s="151"/>
      <c r="G219" s="151"/>
      <c r="H219" s="151"/>
      <c r="I219" s="151"/>
      <c r="J219" s="151"/>
      <c r="K219" s="151"/>
      <c r="L219" s="151"/>
      <c r="M219" s="151"/>
      <c r="N219" s="151"/>
      <c r="O219" s="151"/>
      <c r="P219" s="127" t="s">
        <v>602</v>
      </c>
      <c r="Q219" s="128">
        <v>11</v>
      </c>
      <c r="R219" s="128">
        <v>0</v>
      </c>
      <c r="S219" s="126">
        <v>100</v>
      </c>
      <c r="T219" s="129"/>
    </row>
    <row r="220" spans="1:25" s="1" customFormat="1" ht="38.25" customHeight="1" x14ac:dyDescent="0.25">
      <c r="A220" s="180" t="s">
        <v>175</v>
      </c>
      <c r="B220" s="162" t="s">
        <v>176</v>
      </c>
      <c r="C220" s="162"/>
      <c r="D220" s="144">
        <v>0</v>
      </c>
      <c r="E220" s="144">
        <v>0</v>
      </c>
      <c r="F220" s="144">
        <v>0</v>
      </c>
      <c r="G220" s="144">
        <v>0</v>
      </c>
      <c r="H220" s="144">
        <v>0</v>
      </c>
      <c r="I220" s="144">
        <v>0</v>
      </c>
      <c r="J220" s="144">
        <v>0</v>
      </c>
      <c r="K220" s="144">
        <v>0</v>
      </c>
      <c r="L220" s="144">
        <v>0</v>
      </c>
      <c r="M220" s="144">
        <v>0</v>
      </c>
      <c r="N220" s="177">
        <v>0</v>
      </c>
      <c r="O220" s="177">
        <v>0</v>
      </c>
      <c r="P220" s="91" t="s">
        <v>395</v>
      </c>
      <c r="Q220" s="105">
        <v>50</v>
      </c>
      <c r="R220" s="105">
        <v>200</v>
      </c>
      <c r="S220" s="103">
        <v>400</v>
      </c>
      <c r="T220" s="2"/>
    </row>
    <row r="221" spans="1:25" s="1" customFormat="1" ht="51" x14ac:dyDescent="0.25">
      <c r="A221" s="180"/>
      <c r="B221" s="162"/>
      <c r="C221" s="162"/>
      <c r="D221" s="144"/>
      <c r="E221" s="144"/>
      <c r="F221" s="144"/>
      <c r="G221" s="144"/>
      <c r="H221" s="144"/>
      <c r="I221" s="144"/>
      <c r="J221" s="144"/>
      <c r="K221" s="144"/>
      <c r="L221" s="144"/>
      <c r="M221" s="144"/>
      <c r="N221" s="177"/>
      <c r="O221" s="177"/>
      <c r="P221" s="91" t="s">
        <v>396</v>
      </c>
      <c r="Q221" s="105">
        <v>80</v>
      </c>
      <c r="R221" s="105">
        <v>80</v>
      </c>
      <c r="S221" s="103">
        <v>106.25</v>
      </c>
      <c r="T221" s="2"/>
    </row>
    <row r="222" spans="1:25" s="1" customFormat="1" x14ac:dyDescent="0.25">
      <c r="A222" s="180" t="s">
        <v>177</v>
      </c>
      <c r="B222" s="90" t="s">
        <v>75</v>
      </c>
      <c r="C222" s="145"/>
      <c r="D222" s="146">
        <f>D224+D226+D227+D228</f>
        <v>0</v>
      </c>
      <c r="E222" s="146">
        <f t="shared" ref="E222:O222" si="38">E224+E226+E227+E228</f>
        <v>0</v>
      </c>
      <c r="F222" s="146">
        <f t="shared" si="38"/>
        <v>0</v>
      </c>
      <c r="G222" s="146">
        <f t="shared" si="38"/>
        <v>0</v>
      </c>
      <c r="H222" s="146">
        <f t="shared" si="38"/>
        <v>0</v>
      </c>
      <c r="I222" s="146">
        <f t="shared" si="38"/>
        <v>0</v>
      </c>
      <c r="J222" s="146">
        <f t="shared" si="38"/>
        <v>0</v>
      </c>
      <c r="K222" s="146">
        <f t="shared" si="38"/>
        <v>0</v>
      </c>
      <c r="L222" s="146">
        <f t="shared" si="38"/>
        <v>0</v>
      </c>
      <c r="M222" s="146">
        <f t="shared" si="38"/>
        <v>0</v>
      </c>
      <c r="N222" s="146">
        <f t="shared" si="38"/>
        <v>0</v>
      </c>
      <c r="O222" s="146">
        <f t="shared" si="38"/>
        <v>0</v>
      </c>
      <c r="P222" s="176"/>
      <c r="Q222" s="145"/>
      <c r="R222" s="145"/>
      <c r="S222" s="145"/>
      <c r="T222" s="186"/>
    </row>
    <row r="223" spans="1:25" s="1" customFormat="1" ht="25.5" x14ac:dyDescent="0.25">
      <c r="A223" s="180"/>
      <c r="B223" s="93" t="s">
        <v>178</v>
      </c>
      <c r="C223" s="145"/>
      <c r="D223" s="146"/>
      <c r="E223" s="146"/>
      <c r="F223" s="146"/>
      <c r="G223" s="146"/>
      <c r="H223" s="146"/>
      <c r="I223" s="146"/>
      <c r="J223" s="146"/>
      <c r="K223" s="146"/>
      <c r="L223" s="146"/>
      <c r="M223" s="146"/>
      <c r="N223" s="146"/>
      <c r="O223" s="146"/>
      <c r="P223" s="176"/>
      <c r="Q223" s="145"/>
      <c r="R223" s="145"/>
      <c r="S223" s="145"/>
      <c r="T223" s="186"/>
    </row>
    <row r="224" spans="1:25" s="1" customFormat="1" x14ac:dyDescent="0.25">
      <c r="A224" s="180" t="s">
        <v>179</v>
      </c>
      <c r="B224" s="90" t="s">
        <v>23</v>
      </c>
      <c r="C224" s="145"/>
      <c r="D224" s="144">
        <v>0</v>
      </c>
      <c r="E224" s="144">
        <v>0</v>
      </c>
      <c r="F224" s="144">
        <v>0</v>
      </c>
      <c r="G224" s="144">
        <v>0</v>
      </c>
      <c r="H224" s="144">
        <v>0</v>
      </c>
      <c r="I224" s="144">
        <v>0</v>
      </c>
      <c r="J224" s="144">
        <v>0</v>
      </c>
      <c r="K224" s="144">
        <v>0</v>
      </c>
      <c r="L224" s="144">
        <v>0</v>
      </c>
      <c r="M224" s="144">
        <v>0</v>
      </c>
      <c r="N224" s="144">
        <v>0</v>
      </c>
      <c r="O224" s="144">
        <v>0</v>
      </c>
      <c r="P224" s="176" t="s">
        <v>397</v>
      </c>
      <c r="Q224" s="180">
        <v>100</v>
      </c>
      <c r="R224" s="180">
        <v>100</v>
      </c>
      <c r="S224" s="144">
        <v>100</v>
      </c>
      <c r="T224" s="186"/>
    </row>
    <row r="225" spans="1:43" s="1" customFormat="1" ht="76.5" x14ac:dyDescent="0.25">
      <c r="A225" s="180"/>
      <c r="B225" s="93" t="s">
        <v>180</v>
      </c>
      <c r="C225" s="145"/>
      <c r="D225" s="144"/>
      <c r="E225" s="144"/>
      <c r="F225" s="144"/>
      <c r="G225" s="144"/>
      <c r="H225" s="144"/>
      <c r="I225" s="144"/>
      <c r="J225" s="144"/>
      <c r="K225" s="144"/>
      <c r="L225" s="144"/>
      <c r="M225" s="144"/>
      <c r="N225" s="144"/>
      <c r="O225" s="144"/>
      <c r="P225" s="176"/>
      <c r="Q225" s="180"/>
      <c r="R225" s="180"/>
      <c r="S225" s="144"/>
      <c r="T225" s="186"/>
    </row>
    <row r="226" spans="1:43" s="1" customFormat="1" ht="76.5" x14ac:dyDescent="0.25">
      <c r="A226" s="94" t="s">
        <v>181</v>
      </c>
      <c r="B226" s="93" t="s">
        <v>182</v>
      </c>
      <c r="C226" s="93"/>
      <c r="D226" s="88">
        <v>0</v>
      </c>
      <c r="E226" s="88">
        <v>0</v>
      </c>
      <c r="F226" s="88">
        <v>0</v>
      </c>
      <c r="G226" s="88">
        <v>0</v>
      </c>
      <c r="H226" s="88">
        <v>0</v>
      </c>
      <c r="I226" s="88">
        <v>0</v>
      </c>
      <c r="J226" s="88">
        <v>0</v>
      </c>
      <c r="K226" s="88">
        <v>0</v>
      </c>
      <c r="L226" s="88">
        <v>0</v>
      </c>
      <c r="M226" s="88">
        <v>0</v>
      </c>
      <c r="N226" s="88">
        <v>0</v>
      </c>
      <c r="O226" s="88">
        <v>0</v>
      </c>
      <c r="P226" s="91" t="s">
        <v>398</v>
      </c>
      <c r="Q226" s="94">
        <v>14</v>
      </c>
      <c r="R226" s="94">
        <v>18</v>
      </c>
      <c r="S226" s="88">
        <f>R226/Q226*100</f>
        <v>128.57142857142858</v>
      </c>
      <c r="T226" s="2"/>
    </row>
    <row r="227" spans="1:43" s="1" customFormat="1" ht="51" x14ac:dyDescent="0.25">
      <c r="A227" s="94" t="s">
        <v>183</v>
      </c>
      <c r="B227" s="93" t="s">
        <v>184</v>
      </c>
      <c r="C227" s="93"/>
      <c r="D227" s="88">
        <v>0</v>
      </c>
      <c r="E227" s="88">
        <v>0</v>
      </c>
      <c r="F227" s="88">
        <v>0</v>
      </c>
      <c r="G227" s="88">
        <v>0</v>
      </c>
      <c r="H227" s="88">
        <v>0</v>
      </c>
      <c r="I227" s="88">
        <v>0</v>
      </c>
      <c r="J227" s="88">
        <v>0</v>
      </c>
      <c r="K227" s="88">
        <v>0</v>
      </c>
      <c r="L227" s="88">
        <v>0</v>
      </c>
      <c r="M227" s="88">
        <v>0</v>
      </c>
      <c r="N227" s="88">
        <v>0</v>
      </c>
      <c r="O227" s="88">
        <v>0</v>
      </c>
      <c r="P227" s="91" t="s">
        <v>399</v>
      </c>
      <c r="Q227" s="94">
        <v>11</v>
      </c>
      <c r="R227" s="94">
        <v>11</v>
      </c>
      <c r="S227" s="88">
        <v>100</v>
      </c>
      <c r="T227" s="2"/>
    </row>
    <row r="228" spans="1:43" s="1" customFormat="1" ht="63.75" x14ac:dyDescent="0.25">
      <c r="A228" s="94" t="s">
        <v>185</v>
      </c>
      <c r="B228" s="93" t="s">
        <v>186</v>
      </c>
      <c r="C228" s="93"/>
      <c r="D228" s="88">
        <v>0</v>
      </c>
      <c r="E228" s="88">
        <v>0</v>
      </c>
      <c r="F228" s="88">
        <v>0</v>
      </c>
      <c r="G228" s="88">
        <v>0</v>
      </c>
      <c r="H228" s="88">
        <v>0</v>
      </c>
      <c r="I228" s="88">
        <v>0</v>
      </c>
      <c r="J228" s="88">
        <v>0</v>
      </c>
      <c r="K228" s="88">
        <v>0</v>
      </c>
      <c r="L228" s="88">
        <v>0</v>
      </c>
      <c r="M228" s="88">
        <v>0</v>
      </c>
      <c r="N228" s="88">
        <v>0</v>
      </c>
      <c r="O228" s="88">
        <v>0</v>
      </c>
      <c r="P228" s="91" t="s">
        <v>400</v>
      </c>
      <c r="Q228" s="94">
        <v>0</v>
      </c>
      <c r="R228" s="94">
        <v>0</v>
      </c>
      <c r="S228" s="88">
        <v>100</v>
      </c>
      <c r="T228" s="2"/>
    </row>
    <row r="229" spans="1:43" s="1" customFormat="1" x14ac:dyDescent="0.25">
      <c r="A229" s="180" t="s">
        <v>187</v>
      </c>
      <c r="B229" s="90" t="s">
        <v>76</v>
      </c>
      <c r="C229" s="145"/>
      <c r="D229" s="146">
        <f>D231+D233+D234+D235</f>
        <v>22471.674999999996</v>
      </c>
      <c r="E229" s="146">
        <f t="shared" ref="E229:M229" si="39">E231+E233+E234+E235</f>
        <v>21249.859999999997</v>
      </c>
      <c r="F229" s="146">
        <f t="shared" si="39"/>
        <v>0</v>
      </c>
      <c r="G229" s="146">
        <f t="shared" si="39"/>
        <v>0</v>
      </c>
      <c r="H229" s="146">
        <f t="shared" si="39"/>
        <v>0</v>
      </c>
      <c r="I229" s="146">
        <f t="shared" si="39"/>
        <v>0</v>
      </c>
      <c r="J229" s="146">
        <f t="shared" si="39"/>
        <v>22471.674999999996</v>
      </c>
      <c r="K229" s="146">
        <f t="shared" si="39"/>
        <v>21249.859999999997</v>
      </c>
      <c r="L229" s="146">
        <f t="shared" si="39"/>
        <v>0</v>
      </c>
      <c r="M229" s="146">
        <f t="shared" si="39"/>
        <v>0</v>
      </c>
      <c r="N229" s="146">
        <v>100</v>
      </c>
      <c r="O229" s="146">
        <f>E229/D229*100</f>
        <v>94.562866363989343</v>
      </c>
      <c r="P229" s="202"/>
      <c r="Q229" s="145"/>
      <c r="R229" s="145"/>
      <c r="S229" s="145"/>
      <c r="T229" s="186"/>
    </row>
    <row r="230" spans="1:43" s="1" customFormat="1" ht="25.5" x14ac:dyDescent="0.25">
      <c r="A230" s="180"/>
      <c r="B230" s="93" t="s">
        <v>188</v>
      </c>
      <c r="C230" s="145"/>
      <c r="D230" s="147"/>
      <c r="E230" s="147"/>
      <c r="F230" s="147"/>
      <c r="G230" s="147"/>
      <c r="H230" s="147"/>
      <c r="I230" s="147"/>
      <c r="J230" s="147"/>
      <c r="K230" s="147"/>
      <c r="L230" s="147"/>
      <c r="M230" s="147"/>
      <c r="N230" s="147"/>
      <c r="O230" s="147"/>
      <c r="P230" s="202"/>
      <c r="Q230" s="145"/>
      <c r="R230" s="145"/>
      <c r="S230" s="145"/>
      <c r="T230" s="186"/>
    </row>
    <row r="231" spans="1:43" s="1" customFormat="1" x14ac:dyDescent="0.25">
      <c r="A231" s="180" t="s">
        <v>189</v>
      </c>
      <c r="B231" s="93" t="s">
        <v>23</v>
      </c>
      <c r="C231" s="145"/>
      <c r="D231" s="144">
        <f>F231+H231+J231+L231</f>
        <v>17800.28</v>
      </c>
      <c r="E231" s="144">
        <f>G231+I231+K231+M231</f>
        <v>16581.044999999998</v>
      </c>
      <c r="F231" s="144">
        <v>0</v>
      </c>
      <c r="G231" s="144">
        <v>0</v>
      </c>
      <c r="H231" s="144">
        <v>0</v>
      </c>
      <c r="I231" s="144">
        <v>0</v>
      </c>
      <c r="J231" s="144">
        <v>17800.28</v>
      </c>
      <c r="K231" s="144">
        <v>16581.044999999998</v>
      </c>
      <c r="L231" s="144">
        <v>0</v>
      </c>
      <c r="M231" s="144">
        <v>0</v>
      </c>
      <c r="N231" s="144">
        <v>100</v>
      </c>
      <c r="O231" s="144">
        <f>E231/D231*100</f>
        <v>93.150472913909212</v>
      </c>
      <c r="P231" s="176" t="s">
        <v>403</v>
      </c>
      <c r="Q231" s="180" t="s">
        <v>603</v>
      </c>
      <c r="R231" s="180">
        <v>95</v>
      </c>
      <c r="S231" s="144">
        <v>100</v>
      </c>
      <c r="T231" s="186"/>
    </row>
    <row r="232" spans="1:43" s="1" customFormat="1" ht="76.5" x14ac:dyDescent="0.25">
      <c r="A232" s="180"/>
      <c r="B232" s="93" t="s">
        <v>190</v>
      </c>
      <c r="C232" s="145"/>
      <c r="D232" s="180"/>
      <c r="E232" s="180"/>
      <c r="F232" s="144"/>
      <c r="G232" s="144"/>
      <c r="H232" s="144"/>
      <c r="I232" s="144"/>
      <c r="J232" s="144"/>
      <c r="K232" s="144"/>
      <c r="L232" s="144"/>
      <c r="M232" s="144"/>
      <c r="N232" s="144"/>
      <c r="O232" s="144"/>
      <c r="P232" s="176"/>
      <c r="Q232" s="180"/>
      <c r="R232" s="180"/>
      <c r="S232" s="144"/>
      <c r="T232" s="186"/>
    </row>
    <row r="233" spans="1:43" s="1" customFormat="1" ht="108.75" customHeight="1" x14ac:dyDescent="0.25">
      <c r="A233" s="94" t="s">
        <v>191</v>
      </c>
      <c r="B233" s="93" t="s">
        <v>601</v>
      </c>
      <c r="C233" s="93"/>
      <c r="D233" s="88">
        <f t="shared" ref="D233:E235" si="40">F233+H233+J233+L233</f>
        <v>2164.42</v>
      </c>
      <c r="E233" s="88">
        <f t="shared" si="40"/>
        <v>2161.84</v>
      </c>
      <c r="F233" s="88">
        <v>0</v>
      </c>
      <c r="G233" s="88">
        <v>0</v>
      </c>
      <c r="H233" s="88">
        <v>0</v>
      </c>
      <c r="I233" s="88">
        <v>0</v>
      </c>
      <c r="J233" s="88">
        <v>2164.42</v>
      </c>
      <c r="K233" s="88">
        <v>2161.84</v>
      </c>
      <c r="L233" s="88">
        <v>0</v>
      </c>
      <c r="M233" s="88">
        <v>0</v>
      </c>
      <c r="N233" s="88">
        <v>100</v>
      </c>
      <c r="O233" s="88">
        <f>E233/D233*100</f>
        <v>99.880799475148081</v>
      </c>
      <c r="P233" s="91" t="s">
        <v>604</v>
      </c>
      <c r="Q233" s="94">
        <v>0</v>
      </c>
      <c r="R233" s="94">
        <v>0</v>
      </c>
      <c r="S233" s="88">
        <v>100</v>
      </c>
      <c r="T233" s="2"/>
    </row>
    <row r="234" spans="1:43" s="1" customFormat="1" ht="83.25" customHeight="1" x14ac:dyDescent="0.25">
      <c r="A234" s="94" t="s">
        <v>192</v>
      </c>
      <c r="B234" s="93" t="s">
        <v>163</v>
      </c>
      <c r="C234" s="93"/>
      <c r="D234" s="88">
        <f t="shared" si="40"/>
        <v>0</v>
      </c>
      <c r="E234" s="88">
        <f t="shared" si="40"/>
        <v>0</v>
      </c>
      <c r="F234" s="88">
        <v>0</v>
      </c>
      <c r="G234" s="88">
        <v>0</v>
      </c>
      <c r="H234" s="88">
        <v>0</v>
      </c>
      <c r="I234" s="88">
        <v>0</v>
      </c>
      <c r="J234" s="88">
        <v>0</v>
      </c>
      <c r="K234" s="88">
        <v>0</v>
      </c>
      <c r="L234" s="88">
        <v>0</v>
      </c>
      <c r="M234" s="88">
        <v>0</v>
      </c>
      <c r="N234" s="88">
        <v>0</v>
      </c>
      <c r="O234" s="88">
        <v>0</v>
      </c>
      <c r="P234" s="3"/>
      <c r="Q234" s="3"/>
      <c r="R234" s="3"/>
      <c r="S234" s="3"/>
      <c r="T234" s="2"/>
    </row>
    <row r="235" spans="1:43" s="1" customFormat="1" ht="102" x14ac:dyDescent="0.25">
      <c r="A235" s="94" t="s">
        <v>340</v>
      </c>
      <c r="B235" s="93" t="s">
        <v>193</v>
      </c>
      <c r="C235" s="93"/>
      <c r="D235" s="88">
        <f t="shared" si="40"/>
        <v>2506.9749999999999</v>
      </c>
      <c r="E235" s="88">
        <f t="shared" si="40"/>
        <v>2506.9749999999999</v>
      </c>
      <c r="F235" s="88">
        <v>0</v>
      </c>
      <c r="G235" s="88">
        <v>0</v>
      </c>
      <c r="H235" s="88">
        <v>0</v>
      </c>
      <c r="I235" s="88">
        <v>0</v>
      </c>
      <c r="J235" s="88">
        <v>2506.9749999999999</v>
      </c>
      <c r="K235" s="88">
        <v>2506.9749999999999</v>
      </c>
      <c r="L235" s="88">
        <v>0</v>
      </c>
      <c r="M235" s="88">
        <v>0</v>
      </c>
      <c r="N235" s="88">
        <v>100</v>
      </c>
      <c r="O235" s="88">
        <f>E235/D235*100</f>
        <v>100</v>
      </c>
      <c r="P235" s="91"/>
      <c r="Q235" s="94"/>
      <c r="R235" s="94"/>
      <c r="S235" s="88"/>
      <c r="T235" s="2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</row>
    <row r="236" spans="1:43" s="1" customFormat="1" ht="17.25" customHeight="1" x14ac:dyDescent="0.25">
      <c r="A236" s="180" t="s">
        <v>194</v>
      </c>
      <c r="B236" s="183" t="s">
        <v>469</v>
      </c>
      <c r="C236" s="147" t="s">
        <v>287</v>
      </c>
      <c r="D236" s="146">
        <f t="shared" ref="D236:M236" si="41">D238+D245+D253+D258+D275+D286+D295+D300+D305+D308</f>
        <v>38163.687999999995</v>
      </c>
      <c r="E236" s="146">
        <f t="shared" si="41"/>
        <v>38163.662999999993</v>
      </c>
      <c r="F236" s="146">
        <f t="shared" si="41"/>
        <v>1534.7</v>
      </c>
      <c r="G236" s="146">
        <f t="shared" si="41"/>
        <v>1534.7</v>
      </c>
      <c r="H236" s="146">
        <f t="shared" si="41"/>
        <v>1124.0999999999999</v>
      </c>
      <c r="I236" s="146">
        <f t="shared" si="41"/>
        <v>1124.0999999999999</v>
      </c>
      <c r="J236" s="146">
        <f t="shared" si="41"/>
        <v>35504.887999999992</v>
      </c>
      <c r="K236" s="146">
        <f t="shared" si="41"/>
        <v>35504.862999999998</v>
      </c>
      <c r="L236" s="146">
        <f t="shared" si="41"/>
        <v>0</v>
      </c>
      <c r="M236" s="146">
        <f t="shared" si="41"/>
        <v>0</v>
      </c>
      <c r="N236" s="146">
        <v>100</v>
      </c>
      <c r="O236" s="146">
        <f>E236/D236*100</f>
        <v>99.999934492704156</v>
      </c>
      <c r="P236" s="176"/>
      <c r="Q236" s="145"/>
      <c r="R236" s="145"/>
      <c r="S236" s="145"/>
      <c r="T236" s="186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</row>
    <row r="237" spans="1:43" s="1" customFormat="1" ht="63.75" customHeight="1" x14ac:dyDescent="0.25">
      <c r="A237" s="180"/>
      <c r="B237" s="185"/>
      <c r="C237" s="147"/>
      <c r="D237" s="147"/>
      <c r="E237" s="147"/>
      <c r="F237" s="147"/>
      <c r="G237" s="147"/>
      <c r="H237" s="147"/>
      <c r="I237" s="147"/>
      <c r="J237" s="147"/>
      <c r="K237" s="147"/>
      <c r="L237" s="147"/>
      <c r="M237" s="147"/>
      <c r="N237" s="146"/>
      <c r="O237" s="146"/>
      <c r="P237" s="176"/>
      <c r="Q237" s="145"/>
      <c r="R237" s="145"/>
      <c r="S237" s="145"/>
      <c r="T237" s="186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</row>
    <row r="238" spans="1:43" s="1" customFormat="1" x14ac:dyDescent="0.25">
      <c r="A238" s="180" t="s">
        <v>195</v>
      </c>
      <c r="B238" s="90" t="s">
        <v>20</v>
      </c>
      <c r="C238" s="145"/>
      <c r="D238" s="146">
        <f>F238+H238+J238+L238</f>
        <v>270</v>
      </c>
      <c r="E238" s="146">
        <f>G238+I238+K238+M238</f>
        <v>270</v>
      </c>
      <c r="F238" s="146">
        <f t="shared" ref="F238:M238" si="42">F240+F242+F243+F244</f>
        <v>0</v>
      </c>
      <c r="G238" s="146">
        <f t="shared" si="42"/>
        <v>0</v>
      </c>
      <c r="H238" s="146">
        <f t="shared" si="42"/>
        <v>0</v>
      </c>
      <c r="I238" s="146">
        <f t="shared" si="42"/>
        <v>0</v>
      </c>
      <c r="J238" s="146">
        <f t="shared" si="42"/>
        <v>270</v>
      </c>
      <c r="K238" s="146">
        <f t="shared" si="42"/>
        <v>270</v>
      </c>
      <c r="L238" s="146">
        <f t="shared" si="42"/>
        <v>0</v>
      </c>
      <c r="M238" s="146">
        <f t="shared" si="42"/>
        <v>0</v>
      </c>
      <c r="N238" s="147">
        <v>100</v>
      </c>
      <c r="O238" s="146">
        <f>E238/D238*100</f>
        <v>100</v>
      </c>
      <c r="P238" s="176"/>
      <c r="Q238" s="145"/>
      <c r="R238" s="145"/>
      <c r="S238" s="145"/>
      <c r="T238" s="186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</row>
    <row r="239" spans="1:43" s="1" customFormat="1" ht="63.75" x14ac:dyDescent="0.25">
      <c r="A239" s="180"/>
      <c r="B239" s="93" t="s">
        <v>196</v>
      </c>
      <c r="C239" s="145"/>
      <c r="D239" s="146"/>
      <c r="E239" s="146"/>
      <c r="F239" s="146"/>
      <c r="G239" s="146"/>
      <c r="H239" s="146"/>
      <c r="I239" s="146"/>
      <c r="J239" s="146"/>
      <c r="K239" s="146"/>
      <c r="L239" s="146"/>
      <c r="M239" s="146"/>
      <c r="N239" s="147"/>
      <c r="O239" s="146"/>
      <c r="P239" s="176"/>
      <c r="Q239" s="145"/>
      <c r="R239" s="145"/>
      <c r="S239" s="145"/>
      <c r="T239" s="186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</row>
    <row r="240" spans="1:43" s="1" customFormat="1" ht="15.75" customHeight="1" x14ac:dyDescent="0.25">
      <c r="A240" s="180" t="s">
        <v>197</v>
      </c>
      <c r="B240" s="90" t="s">
        <v>23</v>
      </c>
      <c r="C240" s="162"/>
      <c r="D240" s="144">
        <f>F240+H240+J240+L240</f>
        <v>10</v>
      </c>
      <c r="E240" s="144">
        <f>G240+I240+K240+M240</f>
        <v>10</v>
      </c>
      <c r="F240" s="144">
        <v>0</v>
      </c>
      <c r="G240" s="144">
        <v>0</v>
      </c>
      <c r="H240" s="144">
        <v>0</v>
      </c>
      <c r="I240" s="144">
        <v>0</v>
      </c>
      <c r="J240" s="144">
        <v>10</v>
      </c>
      <c r="K240" s="144">
        <v>10</v>
      </c>
      <c r="L240" s="144">
        <v>0</v>
      </c>
      <c r="M240" s="144">
        <v>0</v>
      </c>
      <c r="N240" s="144">
        <v>100</v>
      </c>
      <c r="O240" s="144">
        <f>E240/D240*100</f>
        <v>100</v>
      </c>
      <c r="P240" s="176" t="s">
        <v>508</v>
      </c>
      <c r="Q240" s="180">
        <v>364.22</v>
      </c>
      <c r="R240" s="144">
        <v>368</v>
      </c>
      <c r="S240" s="144">
        <f>R240/Q240*100</f>
        <v>101.03783427598702</v>
      </c>
      <c r="T240" s="186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</row>
    <row r="241" spans="1:43" s="1" customFormat="1" ht="51" customHeight="1" x14ac:dyDescent="0.25">
      <c r="A241" s="180"/>
      <c r="B241" s="93" t="s">
        <v>198</v>
      </c>
      <c r="C241" s="162"/>
      <c r="D241" s="144"/>
      <c r="E241" s="144"/>
      <c r="F241" s="144"/>
      <c r="G241" s="144"/>
      <c r="H241" s="144"/>
      <c r="I241" s="144"/>
      <c r="J241" s="144"/>
      <c r="K241" s="144"/>
      <c r="L241" s="144"/>
      <c r="M241" s="144"/>
      <c r="N241" s="144"/>
      <c r="O241" s="144"/>
      <c r="P241" s="176"/>
      <c r="Q241" s="180"/>
      <c r="R241" s="144"/>
      <c r="S241" s="144"/>
      <c r="T241" s="186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</row>
    <row r="242" spans="1:43" s="17" customFormat="1" ht="38.25" x14ac:dyDescent="0.25">
      <c r="A242" s="94" t="s">
        <v>199</v>
      </c>
      <c r="B242" s="93" t="s">
        <v>200</v>
      </c>
      <c r="C242" s="162"/>
      <c r="D242" s="88">
        <f t="shared" ref="D242:E244" si="43">F242+H242+J242+L242</f>
        <v>260</v>
      </c>
      <c r="E242" s="88">
        <f t="shared" si="43"/>
        <v>260</v>
      </c>
      <c r="F242" s="88">
        <v>0</v>
      </c>
      <c r="G242" s="88">
        <v>0</v>
      </c>
      <c r="H242" s="88">
        <v>0</v>
      </c>
      <c r="I242" s="88">
        <v>0</v>
      </c>
      <c r="J242" s="88">
        <v>260</v>
      </c>
      <c r="K242" s="88">
        <v>260</v>
      </c>
      <c r="L242" s="88">
        <v>0</v>
      </c>
      <c r="M242" s="88">
        <v>0</v>
      </c>
      <c r="N242" s="94">
        <v>0</v>
      </c>
      <c r="O242" s="94">
        <v>0</v>
      </c>
      <c r="P242" s="176"/>
      <c r="Q242" s="180"/>
      <c r="R242" s="144"/>
      <c r="S242" s="144"/>
      <c r="T242" s="2"/>
      <c r="U242" s="1"/>
      <c r="V242" s="1"/>
      <c r="W242" s="1"/>
      <c r="X242" s="1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</row>
    <row r="243" spans="1:43" s="1" customFormat="1" ht="63.75" customHeight="1" x14ac:dyDescent="0.25">
      <c r="A243" s="94" t="s">
        <v>201</v>
      </c>
      <c r="B243" s="93" t="s">
        <v>202</v>
      </c>
      <c r="C243" s="162"/>
      <c r="D243" s="88">
        <f t="shared" si="43"/>
        <v>0</v>
      </c>
      <c r="E243" s="88">
        <f t="shared" si="43"/>
        <v>0</v>
      </c>
      <c r="F243" s="88">
        <v>0</v>
      </c>
      <c r="G243" s="88">
        <v>0</v>
      </c>
      <c r="H243" s="88">
        <v>0</v>
      </c>
      <c r="I243" s="88">
        <v>0</v>
      </c>
      <c r="J243" s="88">
        <v>0</v>
      </c>
      <c r="K243" s="88">
        <v>0</v>
      </c>
      <c r="L243" s="88">
        <v>0</v>
      </c>
      <c r="M243" s="88">
        <v>0</v>
      </c>
      <c r="N243" s="94">
        <v>0</v>
      </c>
      <c r="O243" s="88">
        <v>0</v>
      </c>
      <c r="P243" s="91" t="s">
        <v>509</v>
      </c>
      <c r="Q243" s="180">
        <v>31.77</v>
      </c>
      <c r="R243" s="180">
        <v>31.77</v>
      </c>
      <c r="S243" s="180">
        <v>100</v>
      </c>
      <c r="T243" s="2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</row>
    <row r="244" spans="1:43" s="1" customFormat="1" ht="38.25" x14ac:dyDescent="0.25">
      <c r="A244" s="94" t="s">
        <v>203</v>
      </c>
      <c r="B244" s="93" t="s">
        <v>204</v>
      </c>
      <c r="C244" s="162"/>
      <c r="D244" s="88">
        <f t="shared" si="43"/>
        <v>0</v>
      </c>
      <c r="E244" s="88">
        <f t="shared" si="43"/>
        <v>0</v>
      </c>
      <c r="F244" s="88">
        <v>0</v>
      </c>
      <c r="G244" s="88">
        <v>0</v>
      </c>
      <c r="H244" s="88">
        <v>0</v>
      </c>
      <c r="I244" s="88">
        <v>0</v>
      </c>
      <c r="J244" s="88">
        <v>0</v>
      </c>
      <c r="K244" s="88">
        <v>0</v>
      </c>
      <c r="L244" s="88">
        <v>0</v>
      </c>
      <c r="M244" s="88">
        <v>0</v>
      </c>
      <c r="N244" s="88">
        <v>0</v>
      </c>
      <c r="O244" s="88">
        <v>0</v>
      </c>
      <c r="P244" s="91"/>
      <c r="Q244" s="180"/>
      <c r="R244" s="180"/>
      <c r="S244" s="180"/>
      <c r="T244" s="2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</row>
    <row r="245" spans="1:43" s="1" customFormat="1" x14ac:dyDescent="0.25">
      <c r="A245" s="180" t="s">
        <v>205</v>
      </c>
      <c r="B245" s="90" t="s">
        <v>38</v>
      </c>
      <c r="C245" s="145"/>
      <c r="D245" s="146">
        <f>D247+D249+D250+D251+D252</f>
        <v>4711.32</v>
      </c>
      <c r="E245" s="146">
        <f t="shared" ref="E245:M245" si="44">E247+E249+E250+E251+E252</f>
        <v>4711.32</v>
      </c>
      <c r="F245" s="146">
        <f t="shared" si="44"/>
        <v>1534.7</v>
      </c>
      <c r="G245" s="146">
        <f t="shared" si="44"/>
        <v>1534.7</v>
      </c>
      <c r="H245" s="146">
        <f t="shared" si="44"/>
        <v>1114.0999999999999</v>
      </c>
      <c r="I245" s="146">
        <f t="shared" si="44"/>
        <v>1114.0999999999999</v>
      </c>
      <c r="J245" s="146">
        <f t="shared" si="44"/>
        <v>2062.52</v>
      </c>
      <c r="K245" s="146">
        <f t="shared" si="44"/>
        <v>2062.52</v>
      </c>
      <c r="L245" s="146">
        <f t="shared" si="44"/>
        <v>0</v>
      </c>
      <c r="M245" s="146">
        <f t="shared" si="44"/>
        <v>0</v>
      </c>
      <c r="N245" s="146">
        <v>100</v>
      </c>
      <c r="O245" s="146">
        <f>E245/D245*100</f>
        <v>100</v>
      </c>
      <c r="P245" s="176"/>
      <c r="Q245" s="203"/>
      <c r="R245" s="203"/>
      <c r="S245" s="203"/>
      <c r="T245" s="186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</row>
    <row r="246" spans="1:43" s="17" customFormat="1" ht="76.5" x14ac:dyDescent="0.25">
      <c r="A246" s="180"/>
      <c r="B246" s="93" t="s">
        <v>206</v>
      </c>
      <c r="C246" s="145"/>
      <c r="D246" s="146"/>
      <c r="E246" s="146"/>
      <c r="F246" s="146"/>
      <c r="G246" s="146"/>
      <c r="H246" s="146"/>
      <c r="I246" s="146"/>
      <c r="J246" s="146"/>
      <c r="K246" s="146"/>
      <c r="L246" s="146"/>
      <c r="M246" s="146"/>
      <c r="N246" s="146"/>
      <c r="O246" s="146"/>
      <c r="P246" s="176"/>
      <c r="Q246" s="203"/>
      <c r="R246" s="203"/>
      <c r="S246" s="203"/>
      <c r="T246" s="186"/>
      <c r="U246" s="1"/>
      <c r="V246" s="1"/>
      <c r="W246" s="1"/>
      <c r="X246" s="1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</row>
    <row r="247" spans="1:43" s="1" customFormat="1" x14ac:dyDescent="0.25">
      <c r="A247" s="180" t="s">
        <v>207</v>
      </c>
      <c r="B247" s="90" t="s">
        <v>23</v>
      </c>
      <c r="C247" s="145"/>
      <c r="D247" s="144">
        <f>F247+H247+J247+L247</f>
        <v>4261.32</v>
      </c>
      <c r="E247" s="144">
        <f>G247+I247+K247+M247</f>
        <v>4261.32</v>
      </c>
      <c r="F247" s="144">
        <v>1534.7</v>
      </c>
      <c r="G247" s="144">
        <v>1534.7</v>
      </c>
      <c r="H247" s="144">
        <v>1114.0999999999999</v>
      </c>
      <c r="I247" s="144">
        <v>1114.0999999999999</v>
      </c>
      <c r="J247" s="144">
        <v>1612.52</v>
      </c>
      <c r="K247" s="144">
        <v>1612.52</v>
      </c>
      <c r="L247" s="144">
        <v>0</v>
      </c>
      <c r="M247" s="144">
        <v>0</v>
      </c>
      <c r="N247" s="144">
        <v>100</v>
      </c>
      <c r="O247" s="144">
        <f>E247/D247*100</f>
        <v>100</v>
      </c>
      <c r="P247" s="176" t="s">
        <v>330</v>
      </c>
      <c r="Q247" s="154">
        <v>9</v>
      </c>
      <c r="R247" s="154">
        <v>9</v>
      </c>
      <c r="S247" s="144">
        <v>100</v>
      </c>
      <c r="T247" s="186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</row>
    <row r="248" spans="1:43" s="17" customFormat="1" ht="25.5" x14ac:dyDescent="0.25">
      <c r="A248" s="180"/>
      <c r="B248" s="93" t="s">
        <v>208</v>
      </c>
      <c r="C248" s="145"/>
      <c r="D248" s="144"/>
      <c r="E248" s="144"/>
      <c r="F248" s="144"/>
      <c r="G248" s="144"/>
      <c r="H248" s="144"/>
      <c r="I248" s="144"/>
      <c r="J248" s="144"/>
      <c r="K248" s="144"/>
      <c r="L248" s="144"/>
      <c r="M248" s="144"/>
      <c r="N248" s="144"/>
      <c r="O248" s="144"/>
      <c r="P248" s="176"/>
      <c r="Q248" s="156"/>
      <c r="R248" s="156"/>
      <c r="S248" s="144"/>
      <c r="T248" s="186"/>
      <c r="U248" s="1"/>
      <c r="V248" s="1"/>
      <c r="W248" s="1"/>
      <c r="X248" s="1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</row>
    <row r="249" spans="1:43" s="1" customFormat="1" ht="76.5" x14ac:dyDescent="0.25">
      <c r="A249" s="94" t="s">
        <v>413</v>
      </c>
      <c r="B249" s="93" t="s">
        <v>209</v>
      </c>
      <c r="C249" s="93"/>
      <c r="D249" s="88">
        <f t="shared" ref="D249:E252" si="45">F249+H249+J249+L249</f>
        <v>0</v>
      </c>
      <c r="E249" s="88">
        <f t="shared" si="45"/>
        <v>0</v>
      </c>
      <c r="F249" s="88">
        <v>0</v>
      </c>
      <c r="G249" s="88">
        <v>0</v>
      </c>
      <c r="H249" s="88">
        <v>0</v>
      </c>
      <c r="I249" s="88">
        <v>0</v>
      </c>
      <c r="J249" s="88">
        <v>0</v>
      </c>
      <c r="K249" s="88">
        <v>0</v>
      </c>
      <c r="L249" s="88">
        <v>0</v>
      </c>
      <c r="M249" s="88">
        <v>0</v>
      </c>
      <c r="N249" s="88">
        <v>0</v>
      </c>
      <c r="O249" s="88">
        <v>0</v>
      </c>
      <c r="P249" s="106" t="s">
        <v>494</v>
      </c>
      <c r="Q249" s="94">
        <v>15</v>
      </c>
      <c r="R249" s="94">
        <v>15</v>
      </c>
      <c r="S249" s="88">
        <v>100</v>
      </c>
      <c r="T249" s="2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</row>
    <row r="250" spans="1:43" s="1" customFormat="1" ht="25.5" x14ac:dyDescent="0.25">
      <c r="A250" s="94" t="s">
        <v>414</v>
      </c>
      <c r="B250" s="93" t="s">
        <v>415</v>
      </c>
      <c r="C250" s="93"/>
      <c r="D250" s="88">
        <f t="shared" si="45"/>
        <v>0</v>
      </c>
      <c r="E250" s="88">
        <f t="shared" si="45"/>
        <v>0</v>
      </c>
      <c r="F250" s="88">
        <v>0</v>
      </c>
      <c r="G250" s="88">
        <v>0</v>
      </c>
      <c r="H250" s="88">
        <v>0</v>
      </c>
      <c r="I250" s="88">
        <v>0</v>
      </c>
      <c r="J250" s="88">
        <v>0</v>
      </c>
      <c r="K250" s="88">
        <v>0</v>
      </c>
      <c r="L250" s="88">
        <v>0</v>
      </c>
      <c r="M250" s="88">
        <v>0</v>
      </c>
      <c r="N250" s="88">
        <v>0</v>
      </c>
      <c r="O250" s="88">
        <v>0</v>
      </c>
      <c r="P250" s="125"/>
      <c r="Q250" s="94"/>
      <c r="R250" s="94"/>
      <c r="S250" s="88"/>
      <c r="T250" s="2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</row>
    <row r="251" spans="1:43" s="1" customFormat="1" ht="38.25" x14ac:dyDescent="0.25">
      <c r="A251" s="94" t="s">
        <v>417</v>
      </c>
      <c r="B251" s="93" t="s">
        <v>416</v>
      </c>
      <c r="C251" s="93"/>
      <c r="D251" s="88">
        <f t="shared" si="45"/>
        <v>0</v>
      </c>
      <c r="E251" s="88">
        <f t="shared" si="45"/>
        <v>0</v>
      </c>
      <c r="F251" s="88">
        <v>0</v>
      </c>
      <c r="G251" s="88">
        <v>0</v>
      </c>
      <c r="H251" s="88">
        <v>0</v>
      </c>
      <c r="I251" s="88">
        <v>0</v>
      </c>
      <c r="J251" s="88">
        <v>0</v>
      </c>
      <c r="K251" s="88">
        <v>0</v>
      </c>
      <c r="L251" s="88">
        <v>0</v>
      </c>
      <c r="M251" s="88">
        <v>0</v>
      </c>
      <c r="N251" s="88">
        <v>0</v>
      </c>
      <c r="O251" s="88">
        <v>0</v>
      </c>
      <c r="P251" s="91"/>
      <c r="Q251" s="94"/>
      <c r="R251" s="94"/>
      <c r="S251" s="88"/>
      <c r="T251" s="2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</row>
    <row r="252" spans="1:43" s="1" customFormat="1" ht="38.25" x14ac:dyDescent="0.25">
      <c r="A252" s="94" t="s">
        <v>492</v>
      </c>
      <c r="B252" s="93" t="s">
        <v>493</v>
      </c>
      <c r="C252" s="93"/>
      <c r="D252" s="88">
        <f t="shared" si="45"/>
        <v>450</v>
      </c>
      <c r="E252" s="88">
        <f t="shared" si="45"/>
        <v>450</v>
      </c>
      <c r="F252" s="88">
        <v>0</v>
      </c>
      <c r="G252" s="88">
        <v>0</v>
      </c>
      <c r="H252" s="88">
        <v>0</v>
      </c>
      <c r="I252" s="88">
        <v>0</v>
      </c>
      <c r="J252" s="88">
        <v>450</v>
      </c>
      <c r="K252" s="88">
        <v>450</v>
      </c>
      <c r="L252" s="88">
        <v>0</v>
      </c>
      <c r="M252" s="88">
        <v>0</v>
      </c>
      <c r="N252" s="88">
        <v>100</v>
      </c>
      <c r="O252" s="88">
        <f>E252/D252*100</f>
        <v>100</v>
      </c>
      <c r="P252" s="91"/>
      <c r="Q252" s="94"/>
      <c r="R252" s="94"/>
      <c r="S252" s="88"/>
      <c r="T252" s="2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</row>
    <row r="253" spans="1:43" s="17" customFormat="1" x14ac:dyDescent="0.25">
      <c r="A253" s="180" t="s">
        <v>210</v>
      </c>
      <c r="B253" s="90" t="s">
        <v>51</v>
      </c>
      <c r="C253" s="145"/>
      <c r="D253" s="146">
        <f>D255+D256+D257</f>
        <v>0</v>
      </c>
      <c r="E253" s="146">
        <f t="shared" ref="E253:M253" si="46">E255+E256+E257</f>
        <v>0</v>
      </c>
      <c r="F253" s="146">
        <f t="shared" si="46"/>
        <v>0</v>
      </c>
      <c r="G253" s="146">
        <f t="shared" si="46"/>
        <v>0</v>
      </c>
      <c r="H253" s="146">
        <f t="shared" si="46"/>
        <v>0</v>
      </c>
      <c r="I253" s="146">
        <f t="shared" si="46"/>
        <v>0</v>
      </c>
      <c r="J253" s="146">
        <f t="shared" si="46"/>
        <v>0</v>
      </c>
      <c r="K253" s="146">
        <f t="shared" si="46"/>
        <v>0</v>
      </c>
      <c r="L253" s="146">
        <f t="shared" si="46"/>
        <v>0</v>
      </c>
      <c r="M253" s="146">
        <f t="shared" si="46"/>
        <v>0</v>
      </c>
      <c r="N253" s="146">
        <v>0</v>
      </c>
      <c r="O253" s="146">
        <v>0</v>
      </c>
      <c r="P253" s="176"/>
      <c r="Q253" s="145"/>
      <c r="R253" s="145"/>
      <c r="S253" s="145"/>
      <c r="T253" s="186"/>
      <c r="U253" s="1"/>
      <c r="V253" s="1"/>
      <c r="W253" s="1"/>
      <c r="X253" s="1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</row>
    <row r="254" spans="1:43" s="17" customFormat="1" x14ac:dyDescent="0.25">
      <c r="A254" s="180"/>
      <c r="B254" s="93" t="s">
        <v>211</v>
      </c>
      <c r="C254" s="145"/>
      <c r="D254" s="146"/>
      <c r="E254" s="146"/>
      <c r="F254" s="146"/>
      <c r="G254" s="146"/>
      <c r="H254" s="146"/>
      <c r="I254" s="146"/>
      <c r="J254" s="146"/>
      <c r="K254" s="146"/>
      <c r="L254" s="146"/>
      <c r="M254" s="146"/>
      <c r="N254" s="146"/>
      <c r="O254" s="146"/>
      <c r="P254" s="176"/>
      <c r="Q254" s="145"/>
      <c r="R254" s="145"/>
      <c r="S254" s="145"/>
      <c r="T254" s="186"/>
      <c r="U254" s="1"/>
      <c r="V254" s="1"/>
      <c r="W254" s="1"/>
      <c r="X254" s="1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</row>
    <row r="255" spans="1:43" s="1" customFormat="1" ht="51" x14ac:dyDescent="0.25">
      <c r="A255" s="94" t="s">
        <v>212</v>
      </c>
      <c r="B255" s="93" t="s">
        <v>261</v>
      </c>
      <c r="C255" s="93"/>
      <c r="D255" s="88">
        <f>F255+H255+J255+L255</f>
        <v>0</v>
      </c>
      <c r="E255" s="88">
        <f>G255+I255+K255+M255</f>
        <v>0</v>
      </c>
      <c r="F255" s="88">
        <v>0</v>
      </c>
      <c r="G255" s="88">
        <v>0</v>
      </c>
      <c r="H255" s="88">
        <v>0</v>
      </c>
      <c r="I255" s="88">
        <v>0</v>
      </c>
      <c r="J255" s="88">
        <v>0</v>
      </c>
      <c r="K255" s="88">
        <v>0</v>
      </c>
      <c r="L255" s="88">
        <v>0</v>
      </c>
      <c r="M255" s="88">
        <v>0</v>
      </c>
      <c r="N255" s="88">
        <v>0</v>
      </c>
      <c r="O255" s="88">
        <v>0</v>
      </c>
      <c r="P255" s="91" t="s">
        <v>331</v>
      </c>
      <c r="Q255" s="95">
        <v>0</v>
      </c>
      <c r="R255" s="95">
        <v>0</v>
      </c>
      <c r="S255" s="89">
        <v>0</v>
      </c>
      <c r="T255" s="2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</row>
    <row r="256" spans="1:43" s="1" customFormat="1" ht="51" x14ac:dyDescent="0.25">
      <c r="A256" s="94" t="s">
        <v>213</v>
      </c>
      <c r="B256" s="93" t="s">
        <v>215</v>
      </c>
      <c r="C256" s="93"/>
      <c r="D256" s="88">
        <f t="shared" ref="D256:D257" si="47">F256+H256+J256+L256</f>
        <v>0</v>
      </c>
      <c r="E256" s="88">
        <f t="shared" ref="E256:E257" si="48">G256+I256+K256+M256</f>
        <v>0</v>
      </c>
      <c r="F256" s="88">
        <v>0</v>
      </c>
      <c r="G256" s="88">
        <v>0</v>
      </c>
      <c r="H256" s="88">
        <v>0</v>
      </c>
      <c r="I256" s="88">
        <v>0</v>
      </c>
      <c r="J256" s="88">
        <v>0</v>
      </c>
      <c r="K256" s="88">
        <v>0</v>
      </c>
      <c r="L256" s="88">
        <v>0</v>
      </c>
      <c r="M256" s="88">
        <v>0</v>
      </c>
      <c r="N256" s="88">
        <v>0</v>
      </c>
      <c r="O256" s="88">
        <v>0</v>
      </c>
      <c r="P256" s="109" t="s">
        <v>332</v>
      </c>
      <c r="Q256" s="95">
        <v>0</v>
      </c>
      <c r="R256" s="95">
        <v>0</v>
      </c>
      <c r="S256" s="89">
        <v>0</v>
      </c>
      <c r="T256" s="2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</row>
    <row r="257" spans="1:43" s="1" customFormat="1" ht="76.5" x14ac:dyDescent="0.25">
      <c r="A257" s="94" t="s">
        <v>214</v>
      </c>
      <c r="B257" s="93" t="s">
        <v>216</v>
      </c>
      <c r="C257" s="93"/>
      <c r="D257" s="88">
        <f t="shared" si="47"/>
        <v>0</v>
      </c>
      <c r="E257" s="88">
        <f t="shared" si="48"/>
        <v>0</v>
      </c>
      <c r="F257" s="88">
        <v>0</v>
      </c>
      <c r="G257" s="88">
        <v>0</v>
      </c>
      <c r="H257" s="88">
        <v>0</v>
      </c>
      <c r="I257" s="88">
        <v>0</v>
      </c>
      <c r="J257" s="88">
        <v>0</v>
      </c>
      <c r="K257" s="88">
        <v>0</v>
      </c>
      <c r="L257" s="88">
        <v>0</v>
      </c>
      <c r="M257" s="88">
        <v>0</v>
      </c>
      <c r="N257" s="88">
        <v>0</v>
      </c>
      <c r="O257" s="88">
        <v>0</v>
      </c>
      <c r="P257" s="109" t="s">
        <v>333</v>
      </c>
      <c r="Q257" s="95">
        <v>0</v>
      </c>
      <c r="R257" s="95">
        <v>0</v>
      </c>
      <c r="S257" s="89">
        <v>0</v>
      </c>
      <c r="T257" s="2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</row>
    <row r="258" spans="1:43" s="17" customFormat="1" x14ac:dyDescent="0.25">
      <c r="A258" s="180" t="s">
        <v>217</v>
      </c>
      <c r="B258" s="90" t="s">
        <v>75</v>
      </c>
      <c r="C258" s="145"/>
      <c r="D258" s="146">
        <f t="shared" ref="D258:O258" si="49">D260+D265+D269+D272</f>
        <v>185.28899999999999</v>
      </c>
      <c r="E258" s="146">
        <f t="shared" si="49"/>
        <v>185.28</v>
      </c>
      <c r="F258" s="146">
        <f t="shared" si="49"/>
        <v>0</v>
      </c>
      <c r="G258" s="146">
        <f t="shared" si="49"/>
        <v>0</v>
      </c>
      <c r="H258" s="146">
        <f t="shared" si="49"/>
        <v>0</v>
      </c>
      <c r="I258" s="146">
        <f t="shared" si="49"/>
        <v>0</v>
      </c>
      <c r="J258" s="146">
        <f t="shared" si="49"/>
        <v>185.28899999999999</v>
      </c>
      <c r="K258" s="146">
        <f t="shared" si="49"/>
        <v>185.28</v>
      </c>
      <c r="L258" s="146">
        <f t="shared" si="49"/>
        <v>0</v>
      </c>
      <c r="M258" s="146">
        <f t="shared" si="49"/>
        <v>0</v>
      </c>
      <c r="N258" s="146">
        <f t="shared" si="49"/>
        <v>100</v>
      </c>
      <c r="O258" s="146">
        <f t="shared" si="49"/>
        <v>99.995142722989499</v>
      </c>
      <c r="P258" s="176"/>
      <c r="Q258" s="145"/>
      <c r="R258" s="145"/>
      <c r="S258" s="145"/>
      <c r="T258" s="186"/>
      <c r="U258" s="1"/>
      <c r="V258" s="1"/>
      <c r="W258" s="1"/>
      <c r="X258" s="1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</row>
    <row r="259" spans="1:43" s="17" customFormat="1" ht="51" x14ac:dyDescent="0.25">
      <c r="A259" s="180"/>
      <c r="B259" s="93" t="s">
        <v>218</v>
      </c>
      <c r="C259" s="145"/>
      <c r="D259" s="147"/>
      <c r="E259" s="147"/>
      <c r="F259" s="147"/>
      <c r="G259" s="147"/>
      <c r="H259" s="147"/>
      <c r="I259" s="147"/>
      <c r="J259" s="147"/>
      <c r="K259" s="147"/>
      <c r="L259" s="147"/>
      <c r="M259" s="147"/>
      <c r="N259" s="147"/>
      <c r="O259" s="147"/>
      <c r="P259" s="176"/>
      <c r="Q259" s="145"/>
      <c r="R259" s="145"/>
      <c r="S259" s="145"/>
      <c r="T259" s="186"/>
      <c r="U259" s="1"/>
      <c r="V259" s="1"/>
      <c r="W259" s="1"/>
      <c r="X259" s="1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</row>
    <row r="260" spans="1:43" s="1" customFormat="1" ht="15.75" customHeight="1" x14ac:dyDescent="0.25">
      <c r="A260" s="154" t="s">
        <v>219</v>
      </c>
      <c r="B260" s="90" t="s">
        <v>23</v>
      </c>
      <c r="C260" s="173"/>
      <c r="D260" s="150">
        <f>F260+H260+J260+L260</f>
        <v>0</v>
      </c>
      <c r="E260" s="150">
        <f>G260+I260+K260+M260</f>
        <v>0</v>
      </c>
      <c r="F260" s="150">
        <v>0</v>
      </c>
      <c r="G260" s="150">
        <v>0</v>
      </c>
      <c r="H260" s="150">
        <v>0</v>
      </c>
      <c r="I260" s="150">
        <v>0</v>
      </c>
      <c r="J260" s="150">
        <v>0</v>
      </c>
      <c r="K260" s="150">
        <v>0</v>
      </c>
      <c r="L260" s="150">
        <v>0</v>
      </c>
      <c r="M260" s="150">
        <v>0</v>
      </c>
      <c r="N260" s="150">
        <v>0</v>
      </c>
      <c r="O260" s="150">
        <v>0</v>
      </c>
      <c r="P260" s="199" t="s">
        <v>495</v>
      </c>
      <c r="Q260" s="154">
        <v>629.9</v>
      </c>
      <c r="R260" s="154">
        <v>629.9</v>
      </c>
      <c r="S260" s="154">
        <v>100</v>
      </c>
      <c r="T260" s="186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</row>
    <row r="261" spans="1:43" s="1" customFormat="1" ht="43.5" customHeight="1" x14ac:dyDescent="0.25">
      <c r="A261" s="155"/>
      <c r="B261" s="173" t="s">
        <v>220</v>
      </c>
      <c r="C261" s="174"/>
      <c r="D261" s="153"/>
      <c r="E261" s="153"/>
      <c r="F261" s="153"/>
      <c r="G261" s="153"/>
      <c r="H261" s="153"/>
      <c r="I261" s="153"/>
      <c r="J261" s="153"/>
      <c r="K261" s="153"/>
      <c r="L261" s="153"/>
      <c r="M261" s="153"/>
      <c r="N261" s="153"/>
      <c r="O261" s="153"/>
      <c r="P261" s="200"/>
      <c r="Q261" s="155"/>
      <c r="R261" s="155"/>
      <c r="S261" s="155"/>
      <c r="T261" s="186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</row>
    <row r="262" spans="1:43" s="1" customFormat="1" ht="9.75" customHeight="1" x14ac:dyDescent="0.25">
      <c r="A262" s="155"/>
      <c r="B262" s="174"/>
      <c r="C262" s="174"/>
      <c r="D262" s="153"/>
      <c r="E262" s="153"/>
      <c r="F262" s="153"/>
      <c r="G262" s="153"/>
      <c r="H262" s="153"/>
      <c r="I262" s="153"/>
      <c r="J262" s="153"/>
      <c r="K262" s="153"/>
      <c r="L262" s="153"/>
      <c r="M262" s="153"/>
      <c r="N262" s="153"/>
      <c r="O262" s="153"/>
      <c r="P262" s="200"/>
      <c r="Q262" s="155"/>
      <c r="R262" s="155"/>
      <c r="S262" s="155"/>
      <c r="T262" s="100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</row>
    <row r="263" spans="1:43" s="1" customFormat="1" ht="43.5" hidden="1" customHeight="1" x14ac:dyDescent="0.25">
      <c r="A263" s="155"/>
      <c r="B263" s="174"/>
      <c r="C263" s="174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200"/>
      <c r="Q263" s="155"/>
      <c r="R263" s="155"/>
      <c r="S263" s="155"/>
      <c r="T263" s="100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</row>
    <row r="264" spans="1:43" s="1" customFormat="1" ht="43.5" hidden="1" customHeight="1" x14ac:dyDescent="0.25">
      <c r="A264" s="156"/>
      <c r="B264" s="175"/>
      <c r="C264" s="175"/>
      <c r="D264" s="151"/>
      <c r="E264" s="151"/>
      <c r="F264" s="151"/>
      <c r="G264" s="151"/>
      <c r="H264" s="151"/>
      <c r="I264" s="151"/>
      <c r="J264" s="151"/>
      <c r="K264" s="151"/>
      <c r="L264" s="151"/>
      <c r="M264" s="151"/>
      <c r="N264" s="151"/>
      <c r="O264" s="151"/>
      <c r="P264" s="201"/>
      <c r="Q264" s="156"/>
      <c r="R264" s="156"/>
      <c r="S264" s="156"/>
      <c r="T264" s="100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</row>
    <row r="265" spans="1:43" s="3" customFormat="1" ht="43.5" customHeight="1" x14ac:dyDescent="0.25">
      <c r="A265" s="154" t="s">
        <v>221</v>
      </c>
      <c r="B265" s="173" t="s">
        <v>222</v>
      </c>
      <c r="C265" s="173"/>
      <c r="D265" s="150">
        <f>F265+H265+J265+L265</f>
        <v>0</v>
      </c>
      <c r="E265" s="150">
        <f>G265+I265+K265+M265</f>
        <v>0</v>
      </c>
      <c r="F265" s="150">
        <v>0</v>
      </c>
      <c r="G265" s="150">
        <v>0</v>
      </c>
      <c r="H265" s="150">
        <v>0</v>
      </c>
      <c r="I265" s="150">
        <v>0</v>
      </c>
      <c r="J265" s="150">
        <v>0</v>
      </c>
      <c r="K265" s="150">
        <v>0</v>
      </c>
      <c r="L265" s="150">
        <v>0</v>
      </c>
      <c r="M265" s="150">
        <v>0</v>
      </c>
      <c r="N265" s="150">
        <v>0</v>
      </c>
      <c r="O265" s="150">
        <v>0</v>
      </c>
      <c r="P265" s="91" t="s">
        <v>496</v>
      </c>
      <c r="Q265" s="94">
        <v>0.06</v>
      </c>
      <c r="R265" s="94">
        <v>0.06</v>
      </c>
      <c r="S265" s="64">
        <v>100</v>
      </c>
      <c r="T265" s="119"/>
      <c r="U265" s="4"/>
      <c r="V265" s="4"/>
      <c r="W265" s="4"/>
      <c r="X265" s="4"/>
      <c r="Y265" s="29"/>
      <c r="Z265" s="29"/>
      <c r="AA265" s="29"/>
      <c r="AB265" s="29"/>
      <c r="AC265" s="31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</row>
    <row r="266" spans="1:43" s="1" customFormat="1" ht="43.5" customHeight="1" x14ac:dyDescent="0.25">
      <c r="A266" s="155"/>
      <c r="B266" s="174"/>
      <c r="C266" s="174"/>
      <c r="D266" s="153"/>
      <c r="E266" s="153"/>
      <c r="F266" s="153"/>
      <c r="G266" s="153"/>
      <c r="H266" s="153"/>
      <c r="I266" s="153"/>
      <c r="J266" s="153"/>
      <c r="K266" s="153"/>
      <c r="L266" s="153"/>
      <c r="M266" s="153"/>
      <c r="N266" s="153"/>
      <c r="O266" s="153"/>
      <c r="P266" s="85" t="s">
        <v>497</v>
      </c>
      <c r="Q266" s="87">
        <v>13.18</v>
      </c>
      <c r="R266" s="87">
        <v>13.18</v>
      </c>
      <c r="S266" s="87">
        <v>100</v>
      </c>
      <c r="T266" s="100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</row>
    <row r="267" spans="1:43" s="1" customFormat="1" ht="43.5" customHeight="1" x14ac:dyDescent="0.25">
      <c r="A267" s="155"/>
      <c r="B267" s="174"/>
      <c r="C267" s="174"/>
      <c r="D267" s="153"/>
      <c r="E267" s="153"/>
      <c r="F267" s="153"/>
      <c r="G267" s="153"/>
      <c r="H267" s="153"/>
      <c r="I267" s="153"/>
      <c r="J267" s="153"/>
      <c r="K267" s="153"/>
      <c r="L267" s="153"/>
      <c r="M267" s="153"/>
      <c r="N267" s="153"/>
      <c r="O267" s="153"/>
      <c r="P267" s="141" t="s">
        <v>498</v>
      </c>
      <c r="Q267" s="154">
        <v>31.8</v>
      </c>
      <c r="R267" s="154">
        <v>31.8</v>
      </c>
      <c r="S267" s="154">
        <v>100</v>
      </c>
      <c r="T267" s="100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</row>
    <row r="268" spans="1:43" s="1" customFormat="1" x14ac:dyDescent="0.25">
      <c r="A268" s="156"/>
      <c r="B268" s="175"/>
      <c r="C268" s="175"/>
      <c r="D268" s="151"/>
      <c r="E268" s="151"/>
      <c r="F268" s="151"/>
      <c r="G268" s="151"/>
      <c r="H268" s="151"/>
      <c r="I268" s="151"/>
      <c r="J268" s="151"/>
      <c r="K268" s="151"/>
      <c r="L268" s="151"/>
      <c r="M268" s="151"/>
      <c r="N268" s="151"/>
      <c r="O268" s="151"/>
      <c r="P268" s="143"/>
      <c r="Q268" s="156"/>
      <c r="R268" s="156"/>
      <c r="S268" s="156"/>
      <c r="T268" s="2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</row>
    <row r="269" spans="1:43" s="1" customFormat="1" ht="42" customHeight="1" x14ac:dyDescent="0.25">
      <c r="A269" s="154" t="s">
        <v>223</v>
      </c>
      <c r="B269" s="173" t="s">
        <v>224</v>
      </c>
      <c r="C269" s="173"/>
      <c r="D269" s="150">
        <f t="shared" ref="D269:E272" si="50">F269+H269+J269+L269</f>
        <v>185.28899999999999</v>
      </c>
      <c r="E269" s="150">
        <f t="shared" si="50"/>
        <v>185.28</v>
      </c>
      <c r="F269" s="150">
        <v>0</v>
      </c>
      <c r="G269" s="150">
        <v>0</v>
      </c>
      <c r="H269" s="150">
        <v>0</v>
      </c>
      <c r="I269" s="150">
        <v>0</v>
      </c>
      <c r="J269" s="150">
        <v>185.28899999999999</v>
      </c>
      <c r="K269" s="150">
        <v>185.28</v>
      </c>
      <c r="L269" s="150">
        <v>0</v>
      </c>
      <c r="M269" s="150">
        <v>0</v>
      </c>
      <c r="N269" s="150">
        <v>100</v>
      </c>
      <c r="O269" s="150">
        <f>E269/D269*100</f>
        <v>99.995142722989499</v>
      </c>
      <c r="P269" s="91" t="s">
        <v>499</v>
      </c>
      <c r="Q269" s="94">
        <v>134.4</v>
      </c>
      <c r="R269" s="94">
        <v>134.4</v>
      </c>
      <c r="S269" s="88">
        <v>100</v>
      </c>
      <c r="T269" s="2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</row>
    <row r="270" spans="1:43" s="1" customFormat="1" ht="63.75" x14ac:dyDescent="0.25">
      <c r="A270" s="155"/>
      <c r="B270" s="174"/>
      <c r="C270" s="174"/>
      <c r="D270" s="153"/>
      <c r="E270" s="153"/>
      <c r="F270" s="153"/>
      <c r="G270" s="153"/>
      <c r="H270" s="153"/>
      <c r="I270" s="153"/>
      <c r="J270" s="153"/>
      <c r="K270" s="153"/>
      <c r="L270" s="153"/>
      <c r="M270" s="153"/>
      <c r="N270" s="153"/>
      <c r="O270" s="153"/>
      <c r="P270" s="91" t="s">
        <v>500</v>
      </c>
      <c r="Q270" s="94">
        <v>46.4</v>
      </c>
      <c r="R270" s="94">
        <v>46.4</v>
      </c>
      <c r="S270" s="88">
        <v>100</v>
      </c>
      <c r="T270" s="2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</row>
    <row r="271" spans="1:43" s="1" customFormat="1" ht="53.25" customHeight="1" x14ac:dyDescent="0.25">
      <c r="A271" s="156"/>
      <c r="B271" s="175"/>
      <c r="C271" s="175"/>
      <c r="D271" s="151"/>
      <c r="E271" s="151"/>
      <c r="F271" s="151"/>
      <c r="G271" s="151"/>
      <c r="H271" s="151"/>
      <c r="I271" s="151"/>
      <c r="J271" s="151"/>
      <c r="K271" s="151"/>
      <c r="L271" s="151"/>
      <c r="M271" s="151"/>
      <c r="N271" s="151"/>
      <c r="O271" s="151"/>
      <c r="P271" s="91" t="s">
        <v>501</v>
      </c>
      <c r="Q271" s="94">
        <v>7.0000000000000007E-2</v>
      </c>
      <c r="R271" s="94">
        <v>7.0000000000000007E-2</v>
      </c>
      <c r="S271" s="88">
        <v>100</v>
      </c>
      <c r="T271" s="2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</row>
    <row r="272" spans="1:43" s="1" customFormat="1" ht="51" x14ac:dyDescent="0.25">
      <c r="A272" s="154" t="s">
        <v>225</v>
      </c>
      <c r="B272" s="173" t="s">
        <v>226</v>
      </c>
      <c r="C272" s="173"/>
      <c r="D272" s="150">
        <f t="shared" si="50"/>
        <v>0</v>
      </c>
      <c r="E272" s="150">
        <f t="shared" si="50"/>
        <v>0</v>
      </c>
      <c r="F272" s="150">
        <v>0</v>
      </c>
      <c r="G272" s="150">
        <v>0</v>
      </c>
      <c r="H272" s="150">
        <v>0</v>
      </c>
      <c r="I272" s="150">
        <v>0</v>
      </c>
      <c r="J272" s="150">
        <v>0</v>
      </c>
      <c r="K272" s="150">
        <v>0</v>
      </c>
      <c r="L272" s="150">
        <v>0</v>
      </c>
      <c r="M272" s="150">
        <v>0</v>
      </c>
      <c r="N272" s="150">
        <v>0</v>
      </c>
      <c r="O272" s="150">
        <v>0</v>
      </c>
      <c r="P272" s="91" t="s">
        <v>502</v>
      </c>
      <c r="Q272" s="94">
        <v>0.09</v>
      </c>
      <c r="R272" s="94">
        <v>0.09</v>
      </c>
      <c r="S272" s="88">
        <v>100</v>
      </c>
      <c r="T272" s="2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</row>
    <row r="273" spans="1:43" s="1" customFormat="1" ht="51" x14ac:dyDescent="0.25">
      <c r="A273" s="155"/>
      <c r="B273" s="174"/>
      <c r="C273" s="174"/>
      <c r="D273" s="153"/>
      <c r="E273" s="153"/>
      <c r="F273" s="153"/>
      <c r="G273" s="153"/>
      <c r="H273" s="153"/>
      <c r="I273" s="153"/>
      <c r="J273" s="153"/>
      <c r="K273" s="153"/>
      <c r="L273" s="153"/>
      <c r="M273" s="153"/>
      <c r="N273" s="153"/>
      <c r="O273" s="153"/>
      <c r="P273" s="91" t="s">
        <v>503</v>
      </c>
      <c r="Q273" s="94">
        <v>0.89</v>
      </c>
      <c r="R273" s="94">
        <v>0.89</v>
      </c>
      <c r="S273" s="88">
        <v>100</v>
      </c>
      <c r="T273" s="2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</row>
    <row r="274" spans="1:43" s="1" customFormat="1" ht="51" x14ac:dyDescent="0.25">
      <c r="A274" s="156"/>
      <c r="B274" s="175"/>
      <c r="C274" s="175"/>
      <c r="D274" s="151"/>
      <c r="E274" s="151"/>
      <c r="F274" s="151"/>
      <c r="G274" s="151"/>
      <c r="H274" s="151"/>
      <c r="I274" s="151"/>
      <c r="J274" s="151"/>
      <c r="K274" s="151"/>
      <c r="L274" s="151"/>
      <c r="M274" s="151"/>
      <c r="N274" s="151"/>
      <c r="O274" s="151"/>
      <c r="P274" s="91" t="s">
        <v>504</v>
      </c>
      <c r="Q274" s="94">
        <v>23.38</v>
      </c>
      <c r="R274" s="94">
        <v>23.38</v>
      </c>
      <c r="S274" s="88">
        <v>100</v>
      </c>
      <c r="T274" s="2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</row>
    <row r="275" spans="1:43" s="1" customFormat="1" x14ac:dyDescent="0.25">
      <c r="A275" s="180" t="s">
        <v>227</v>
      </c>
      <c r="B275" s="90" t="s">
        <v>76</v>
      </c>
      <c r="C275" s="145"/>
      <c r="D275" s="146">
        <f>D277+D279+D280+D281+D282+D283+D284+D285</f>
        <v>32746.433999999997</v>
      </c>
      <c r="E275" s="146">
        <f>E277+E279+E280+E281+E282+E283+E284+E285</f>
        <v>32746.417999999998</v>
      </c>
      <c r="F275" s="146">
        <f t="shared" ref="F275:M275" si="51">F277+F279+F280+F281+F282+F283+F284+F285</f>
        <v>0</v>
      </c>
      <c r="G275" s="146">
        <f t="shared" si="51"/>
        <v>0</v>
      </c>
      <c r="H275" s="146">
        <f t="shared" si="51"/>
        <v>0</v>
      </c>
      <c r="I275" s="146">
        <f t="shared" si="51"/>
        <v>0</v>
      </c>
      <c r="J275" s="146">
        <f t="shared" si="51"/>
        <v>32746.433999999997</v>
      </c>
      <c r="K275" s="146">
        <f t="shared" si="51"/>
        <v>32746.417999999998</v>
      </c>
      <c r="L275" s="146">
        <f t="shared" si="51"/>
        <v>0</v>
      </c>
      <c r="M275" s="146">
        <f t="shared" si="51"/>
        <v>0</v>
      </c>
      <c r="N275" s="146">
        <v>100</v>
      </c>
      <c r="O275" s="146">
        <f>E275/D275*100</f>
        <v>99.999951139717993</v>
      </c>
      <c r="P275" s="176"/>
      <c r="Q275" s="145"/>
      <c r="R275" s="145"/>
      <c r="S275" s="145"/>
      <c r="T275" s="186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</row>
    <row r="276" spans="1:43" s="1" customFormat="1" ht="63.75" x14ac:dyDescent="0.25">
      <c r="A276" s="180"/>
      <c r="B276" s="93" t="s">
        <v>228</v>
      </c>
      <c r="C276" s="145"/>
      <c r="D276" s="147"/>
      <c r="E276" s="147"/>
      <c r="F276" s="147"/>
      <c r="G276" s="147"/>
      <c r="H276" s="147"/>
      <c r="I276" s="147"/>
      <c r="J276" s="147"/>
      <c r="K276" s="147"/>
      <c r="L276" s="147"/>
      <c r="M276" s="147"/>
      <c r="N276" s="147"/>
      <c r="O276" s="147"/>
      <c r="P276" s="176"/>
      <c r="Q276" s="145"/>
      <c r="R276" s="145"/>
      <c r="S276" s="145"/>
      <c r="T276" s="186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</row>
    <row r="277" spans="1:43" s="1" customFormat="1" x14ac:dyDescent="0.25">
      <c r="A277" s="180" t="s">
        <v>229</v>
      </c>
      <c r="B277" s="90" t="s">
        <v>23</v>
      </c>
      <c r="C277" s="145"/>
      <c r="D277" s="144">
        <f>F277+H277+J277+L277</f>
        <v>72.819999999999993</v>
      </c>
      <c r="E277" s="144">
        <f>G277+I277+K277+M277</f>
        <v>72.819999999999993</v>
      </c>
      <c r="F277" s="150">
        <v>0</v>
      </c>
      <c r="G277" s="150">
        <v>0</v>
      </c>
      <c r="H277" s="150">
        <v>0</v>
      </c>
      <c r="I277" s="150">
        <v>0</v>
      </c>
      <c r="J277" s="144">
        <v>72.819999999999993</v>
      </c>
      <c r="K277" s="144">
        <v>72.819999999999993</v>
      </c>
      <c r="L277" s="150">
        <v>0</v>
      </c>
      <c r="M277" s="150">
        <v>0</v>
      </c>
      <c r="N277" s="144">
        <v>100</v>
      </c>
      <c r="O277" s="144">
        <f>E277/D277*100</f>
        <v>100</v>
      </c>
      <c r="P277" s="176" t="s">
        <v>334</v>
      </c>
      <c r="Q277" s="180">
        <v>38</v>
      </c>
      <c r="R277" s="180">
        <v>36</v>
      </c>
      <c r="S277" s="144">
        <f>R277/Q277*100</f>
        <v>94.73684210526315</v>
      </c>
      <c r="T277" s="186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</row>
    <row r="278" spans="1:43" s="1" customFormat="1" ht="25.5" x14ac:dyDescent="0.25">
      <c r="A278" s="180"/>
      <c r="B278" s="93" t="s">
        <v>230</v>
      </c>
      <c r="C278" s="145"/>
      <c r="D278" s="180"/>
      <c r="E278" s="180"/>
      <c r="F278" s="151"/>
      <c r="G278" s="151"/>
      <c r="H278" s="151"/>
      <c r="I278" s="151"/>
      <c r="J278" s="144"/>
      <c r="K278" s="144"/>
      <c r="L278" s="151"/>
      <c r="M278" s="151"/>
      <c r="N278" s="144"/>
      <c r="O278" s="144"/>
      <c r="P278" s="176"/>
      <c r="Q278" s="180"/>
      <c r="R278" s="180"/>
      <c r="S278" s="144"/>
      <c r="T278" s="186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</row>
    <row r="279" spans="1:43" s="1" customFormat="1" ht="90.75" customHeight="1" x14ac:dyDescent="0.25">
      <c r="A279" s="94" t="s">
        <v>231</v>
      </c>
      <c r="B279" s="93" t="s">
        <v>232</v>
      </c>
      <c r="C279" s="93"/>
      <c r="D279" s="88">
        <f>F279+H279+J279+L279</f>
        <v>597.27099999999996</v>
      </c>
      <c r="E279" s="88">
        <f>G279+I279+K279+M279</f>
        <v>597.26</v>
      </c>
      <c r="F279" s="88">
        <v>0</v>
      </c>
      <c r="G279" s="88">
        <v>0</v>
      </c>
      <c r="H279" s="88">
        <v>0</v>
      </c>
      <c r="I279" s="88">
        <v>0</v>
      </c>
      <c r="J279" s="88">
        <v>597.27099999999996</v>
      </c>
      <c r="K279" s="88">
        <v>597.26</v>
      </c>
      <c r="L279" s="88">
        <v>0</v>
      </c>
      <c r="M279" s="88">
        <v>0</v>
      </c>
      <c r="N279" s="88">
        <v>100</v>
      </c>
      <c r="O279" s="88">
        <f>E279/D279*100</f>
        <v>99.998158289955484</v>
      </c>
      <c r="P279" s="91" t="s">
        <v>505</v>
      </c>
      <c r="Q279" s="94">
        <v>38.5</v>
      </c>
      <c r="R279" s="94">
        <v>38.5</v>
      </c>
      <c r="S279" s="88">
        <v>100</v>
      </c>
      <c r="T279" s="2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</row>
    <row r="280" spans="1:43" s="1" customFormat="1" ht="114.75" x14ac:dyDescent="0.25">
      <c r="A280" s="94" t="s">
        <v>233</v>
      </c>
      <c r="B280" s="93" t="s">
        <v>234</v>
      </c>
      <c r="C280" s="93"/>
      <c r="D280" s="88">
        <f>F280+H280+J280+L280</f>
        <v>179.83500000000001</v>
      </c>
      <c r="E280" s="88">
        <f>G280+I280+K280+M280</f>
        <v>179.83</v>
      </c>
      <c r="F280" s="88">
        <v>0</v>
      </c>
      <c r="G280" s="88">
        <v>0</v>
      </c>
      <c r="H280" s="88">
        <v>0</v>
      </c>
      <c r="I280" s="88">
        <v>0</v>
      </c>
      <c r="J280" s="88">
        <v>179.83500000000001</v>
      </c>
      <c r="K280" s="88">
        <v>179.83</v>
      </c>
      <c r="L280" s="88">
        <v>0</v>
      </c>
      <c r="M280" s="88">
        <v>0</v>
      </c>
      <c r="N280" s="88">
        <v>100</v>
      </c>
      <c r="O280" s="88">
        <f>E280/D280*100</f>
        <v>99.997219673589683</v>
      </c>
      <c r="P280" s="91" t="s">
        <v>506</v>
      </c>
      <c r="Q280" s="94">
        <v>0.3</v>
      </c>
      <c r="R280" s="94">
        <v>0.3</v>
      </c>
      <c r="S280" s="88">
        <v>100</v>
      </c>
      <c r="T280" s="2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</row>
    <row r="281" spans="1:43" s="1" customFormat="1" ht="38.25" x14ac:dyDescent="0.25">
      <c r="A281" s="94" t="s">
        <v>235</v>
      </c>
      <c r="B281" s="93" t="s">
        <v>236</v>
      </c>
      <c r="C281" s="93"/>
      <c r="D281" s="88">
        <f t="shared" ref="D281:E284" si="52">F281+H281+J281+L281</f>
        <v>0</v>
      </c>
      <c r="E281" s="88">
        <f t="shared" si="52"/>
        <v>0</v>
      </c>
      <c r="F281" s="88">
        <v>0</v>
      </c>
      <c r="G281" s="88">
        <v>0</v>
      </c>
      <c r="H281" s="88">
        <v>0</v>
      </c>
      <c r="I281" s="88">
        <v>0</v>
      </c>
      <c r="J281" s="88">
        <v>0</v>
      </c>
      <c r="K281" s="88">
        <v>0</v>
      </c>
      <c r="L281" s="88">
        <v>0</v>
      </c>
      <c r="M281" s="88">
        <v>0</v>
      </c>
      <c r="N281" s="88">
        <v>0</v>
      </c>
      <c r="O281" s="88">
        <v>0</v>
      </c>
      <c r="P281" s="91"/>
      <c r="Q281" s="94"/>
      <c r="R281" s="94"/>
      <c r="S281" s="88"/>
      <c r="T281" s="2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</row>
    <row r="282" spans="1:43" s="1" customFormat="1" ht="25.5" x14ac:dyDescent="0.25">
      <c r="A282" s="94" t="s">
        <v>237</v>
      </c>
      <c r="B282" s="93" t="s">
        <v>238</v>
      </c>
      <c r="C282" s="93"/>
      <c r="D282" s="88">
        <f t="shared" si="52"/>
        <v>160.80000000000001</v>
      </c>
      <c r="E282" s="88">
        <f t="shared" si="52"/>
        <v>160.80000000000001</v>
      </c>
      <c r="F282" s="88">
        <v>0</v>
      </c>
      <c r="G282" s="88">
        <v>0</v>
      </c>
      <c r="H282" s="88">
        <v>0</v>
      </c>
      <c r="I282" s="88">
        <v>0</v>
      </c>
      <c r="J282" s="88">
        <v>160.80000000000001</v>
      </c>
      <c r="K282" s="88">
        <v>160.80000000000001</v>
      </c>
      <c r="L282" s="88">
        <v>0</v>
      </c>
      <c r="M282" s="88">
        <v>0</v>
      </c>
      <c r="N282" s="88">
        <v>100</v>
      </c>
      <c r="O282" s="88">
        <f>E282/D282*100</f>
        <v>100</v>
      </c>
      <c r="P282" s="91"/>
      <c r="Q282" s="94"/>
      <c r="R282" s="94"/>
      <c r="S282" s="88"/>
      <c r="T282" s="2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</row>
    <row r="283" spans="1:43" s="1" customFormat="1" ht="63.75" x14ac:dyDescent="0.25">
      <c r="A283" s="94" t="s">
        <v>239</v>
      </c>
      <c r="B283" s="93" t="s">
        <v>240</v>
      </c>
      <c r="C283" s="93"/>
      <c r="D283" s="88">
        <f t="shared" si="52"/>
        <v>0</v>
      </c>
      <c r="E283" s="88">
        <f t="shared" si="52"/>
        <v>0</v>
      </c>
      <c r="F283" s="88">
        <v>0</v>
      </c>
      <c r="G283" s="88">
        <v>0</v>
      </c>
      <c r="H283" s="88">
        <v>0</v>
      </c>
      <c r="I283" s="88">
        <v>0</v>
      </c>
      <c r="J283" s="88">
        <v>0</v>
      </c>
      <c r="K283" s="88">
        <v>0</v>
      </c>
      <c r="L283" s="88">
        <v>0</v>
      </c>
      <c r="M283" s="88">
        <v>0</v>
      </c>
      <c r="N283" s="88">
        <v>0</v>
      </c>
      <c r="O283" s="88">
        <v>0</v>
      </c>
      <c r="P283" s="91"/>
      <c r="Q283" s="94"/>
      <c r="R283" s="94"/>
      <c r="S283" s="88"/>
      <c r="T283" s="2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</row>
    <row r="284" spans="1:43" s="1" customFormat="1" ht="89.25" x14ac:dyDescent="0.25">
      <c r="A284" s="94" t="s">
        <v>262</v>
      </c>
      <c r="B284" s="93" t="s">
        <v>264</v>
      </c>
      <c r="C284" s="93"/>
      <c r="D284" s="88">
        <f t="shared" si="52"/>
        <v>0</v>
      </c>
      <c r="E284" s="88">
        <f t="shared" si="52"/>
        <v>0</v>
      </c>
      <c r="F284" s="88">
        <v>0</v>
      </c>
      <c r="G284" s="88">
        <v>0</v>
      </c>
      <c r="H284" s="88">
        <v>0</v>
      </c>
      <c r="I284" s="88">
        <v>0</v>
      </c>
      <c r="J284" s="88">
        <v>0</v>
      </c>
      <c r="K284" s="88">
        <v>0</v>
      </c>
      <c r="L284" s="88">
        <v>0</v>
      </c>
      <c r="M284" s="88">
        <v>0</v>
      </c>
      <c r="N284" s="88">
        <v>0</v>
      </c>
      <c r="O284" s="88">
        <v>0</v>
      </c>
      <c r="P284" s="91"/>
      <c r="Q284" s="94"/>
      <c r="R284" s="94"/>
      <c r="S284" s="88"/>
      <c r="T284" s="2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</row>
    <row r="285" spans="1:43" s="1" customFormat="1" ht="38.25" x14ac:dyDescent="0.25">
      <c r="A285" s="94" t="s">
        <v>263</v>
      </c>
      <c r="B285" s="93" t="s">
        <v>265</v>
      </c>
      <c r="C285" s="93"/>
      <c r="D285" s="88">
        <f>F285+H285+J285+L285</f>
        <v>31735.707999999999</v>
      </c>
      <c r="E285" s="88">
        <f>G285+I285+K285+M285</f>
        <v>31735.707999999999</v>
      </c>
      <c r="F285" s="88">
        <v>0</v>
      </c>
      <c r="G285" s="88">
        <v>0</v>
      </c>
      <c r="H285" s="88">
        <v>0</v>
      </c>
      <c r="I285" s="88">
        <v>0</v>
      </c>
      <c r="J285" s="88">
        <v>31735.707999999999</v>
      </c>
      <c r="K285" s="88">
        <v>31735.707999999999</v>
      </c>
      <c r="L285" s="88">
        <v>0</v>
      </c>
      <c r="M285" s="88">
        <v>0</v>
      </c>
      <c r="N285" s="88">
        <v>100</v>
      </c>
      <c r="O285" s="88">
        <f>E285/D285*100</f>
        <v>100</v>
      </c>
      <c r="P285" s="91"/>
      <c r="Q285" s="94"/>
      <c r="R285" s="94"/>
      <c r="S285" s="88"/>
      <c r="T285" s="2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</row>
    <row r="286" spans="1:43" s="1" customFormat="1" x14ac:dyDescent="0.25">
      <c r="A286" s="180" t="s">
        <v>266</v>
      </c>
      <c r="B286" s="90" t="s">
        <v>78</v>
      </c>
      <c r="C286" s="145"/>
      <c r="D286" s="146">
        <f>D288+D289+D290+D291+D292+D293+D294</f>
        <v>0</v>
      </c>
      <c r="E286" s="146">
        <f t="shared" ref="E286:O286" si="53">E288+E289+E290+E291+E292+E293+E294</f>
        <v>0</v>
      </c>
      <c r="F286" s="146">
        <f t="shared" si="53"/>
        <v>0</v>
      </c>
      <c r="G286" s="146">
        <f t="shared" si="53"/>
        <v>0</v>
      </c>
      <c r="H286" s="146">
        <f t="shared" si="53"/>
        <v>0</v>
      </c>
      <c r="I286" s="146">
        <f t="shared" si="53"/>
        <v>0</v>
      </c>
      <c r="J286" s="146">
        <f t="shared" si="53"/>
        <v>0</v>
      </c>
      <c r="K286" s="146">
        <f t="shared" si="53"/>
        <v>0</v>
      </c>
      <c r="L286" s="146">
        <f t="shared" si="53"/>
        <v>0</v>
      </c>
      <c r="M286" s="146">
        <f t="shared" si="53"/>
        <v>0</v>
      </c>
      <c r="N286" s="146">
        <f t="shared" si="53"/>
        <v>0</v>
      </c>
      <c r="O286" s="146">
        <f t="shared" si="53"/>
        <v>0</v>
      </c>
      <c r="P286" s="176"/>
      <c r="Q286" s="145"/>
      <c r="R286" s="145"/>
      <c r="S286" s="145"/>
      <c r="T286" s="186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</row>
    <row r="287" spans="1:43" s="1" customFormat="1" ht="51" x14ac:dyDescent="0.25">
      <c r="A287" s="180"/>
      <c r="B287" s="93" t="s">
        <v>242</v>
      </c>
      <c r="C287" s="145"/>
      <c r="D287" s="147"/>
      <c r="E287" s="147"/>
      <c r="F287" s="147"/>
      <c r="G287" s="147"/>
      <c r="H287" s="147"/>
      <c r="I287" s="147"/>
      <c r="J287" s="147"/>
      <c r="K287" s="147"/>
      <c r="L287" s="147"/>
      <c r="M287" s="147"/>
      <c r="N287" s="147"/>
      <c r="O287" s="147"/>
      <c r="P287" s="176"/>
      <c r="Q287" s="145"/>
      <c r="R287" s="145"/>
      <c r="S287" s="145"/>
      <c r="T287" s="186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</row>
    <row r="288" spans="1:43" s="3" customFormat="1" ht="79.5" customHeight="1" x14ac:dyDescent="0.25">
      <c r="A288" s="94" t="s">
        <v>241</v>
      </c>
      <c r="B288" s="93" t="s">
        <v>272</v>
      </c>
      <c r="C288" s="93"/>
      <c r="D288" s="88">
        <f>F288+H288+J288+L288</f>
        <v>0</v>
      </c>
      <c r="E288" s="88">
        <f>G288+I288+K288+M288</f>
        <v>0</v>
      </c>
      <c r="F288" s="88">
        <v>0</v>
      </c>
      <c r="G288" s="88">
        <v>0</v>
      </c>
      <c r="H288" s="88">
        <v>0</v>
      </c>
      <c r="I288" s="88">
        <v>0</v>
      </c>
      <c r="J288" s="88">
        <v>0</v>
      </c>
      <c r="K288" s="88">
        <v>0</v>
      </c>
      <c r="L288" s="88">
        <v>0</v>
      </c>
      <c r="M288" s="88">
        <v>0</v>
      </c>
      <c r="N288" s="88">
        <v>0</v>
      </c>
      <c r="O288" s="88">
        <v>0</v>
      </c>
      <c r="P288" s="91"/>
      <c r="Q288" s="94"/>
      <c r="R288" s="94"/>
      <c r="S288" s="94"/>
      <c r="T288" s="100"/>
      <c r="U288" s="4"/>
      <c r="V288" s="4"/>
      <c r="W288" s="5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</row>
    <row r="289" spans="1:43" s="3" customFormat="1" ht="39" x14ac:dyDescent="0.25">
      <c r="A289" s="105" t="s">
        <v>267</v>
      </c>
      <c r="B289" s="42" t="s">
        <v>273</v>
      </c>
      <c r="C289" s="41"/>
      <c r="D289" s="88">
        <f t="shared" ref="D289:D294" si="54">F289+H289+J289+L289</f>
        <v>0</v>
      </c>
      <c r="E289" s="88">
        <f t="shared" ref="E289:E294" si="55">G289+I289+K289+M289</f>
        <v>0</v>
      </c>
      <c r="F289" s="88">
        <v>0</v>
      </c>
      <c r="G289" s="88">
        <v>0</v>
      </c>
      <c r="H289" s="88">
        <v>0</v>
      </c>
      <c r="I289" s="88">
        <v>0</v>
      </c>
      <c r="J289" s="88">
        <v>0</v>
      </c>
      <c r="K289" s="88">
        <v>0</v>
      </c>
      <c r="L289" s="88">
        <v>0</v>
      </c>
      <c r="M289" s="88">
        <v>0</v>
      </c>
      <c r="N289" s="88">
        <v>0</v>
      </c>
      <c r="O289" s="88">
        <v>0</v>
      </c>
      <c r="P289" s="109"/>
      <c r="Q289" s="94"/>
      <c r="R289" s="94"/>
      <c r="S289" s="94"/>
      <c r="T289" s="120"/>
      <c r="U289" s="120"/>
      <c r="V289" s="120"/>
      <c r="W289" s="121"/>
      <c r="X289" s="93"/>
      <c r="Y289" s="27"/>
      <c r="Z289" s="27"/>
      <c r="AA289" s="3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</row>
    <row r="290" spans="1:43" s="3" customFormat="1" ht="51.75" x14ac:dyDescent="0.25">
      <c r="A290" s="105" t="s">
        <v>268</v>
      </c>
      <c r="B290" s="43" t="s">
        <v>274</v>
      </c>
      <c r="C290" s="41"/>
      <c r="D290" s="88">
        <f t="shared" si="54"/>
        <v>0</v>
      </c>
      <c r="E290" s="88">
        <f t="shared" si="55"/>
        <v>0</v>
      </c>
      <c r="F290" s="88">
        <v>0</v>
      </c>
      <c r="G290" s="88">
        <v>0</v>
      </c>
      <c r="H290" s="88">
        <v>0</v>
      </c>
      <c r="I290" s="88">
        <v>0</v>
      </c>
      <c r="J290" s="88">
        <v>0</v>
      </c>
      <c r="K290" s="88">
        <v>0</v>
      </c>
      <c r="L290" s="88">
        <v>0</v>
      </c>
      <c r="M290" s="88">
        <v>0</v>
      </c>
      <c r="N290" s="88">
        <v>0</v>
      </c>
      <c r="O290" s="88">
        <v>0</v>
      </c>
      <c r="P290" s="109"/>
      <c r="Q290" s="94"/>
      <c r="R290" s="94"/>
      <c r="S290" s="94"/>
      <c r="T290" s="120"/>
      <c r="U290" s="120"/>
      <c r="V290" s="120"/>
      <c r="W290" s="121"/>
      <c r="X290" s="93"/>
      <c r="Y290" s="27"/>
      <c r="Z290" s="27"/>
      <c r="AA290" s="3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</row>
    <row r="291" spans="1:43" s="4" customFormat="1" ht="39" x14ac:dyDescent="0.25">
      <c r="A291" s="105" t="s">
        <v>269</v>
      </c>
      <c r="B291" s="43" t="s">
        <v>279</v>
      </c>
      <c r="C291" s="41"/>
      <c r="D291" s="88">
        <f t="shared" si="54"/>
        <v>0</v>
      </c>
      <c r="E291" s="88">
        <f t="shared" si="55"/>
        <v>0</v>
      </c>
      <c r="F291" s="88">
        <v>0</v>
      </c>
      <c r="G291" s="88">
        <v>0</v>
      </c>
      <c r="H291" s="88">
        <v>0</v>
      </c>
      <c r="I291" s="88">
        <v>0</v>
      </c>
      <c r="J291" s="88">
        <v>0</v>
      </c>
      <c r="K291" s="88">
        <v>0</v>
      </c>
      <c r="L291" s="88">
        <v>0</v>
      </c>
      <c r="M291" s="88">
        <v>0</v>
      </c>
      <c r="N291" s="88">
        <v>0</v>
      </c>
      <c r="O291" s="88">
        <v>0</v>
      </c>
      <c r="P291" s="109"/>
      <c r="Q291" s="94"/>
      <c r="R291" s="94"/>
      <c r="S291" s="94"/>
      <c r="T291" s="120"/>
      <c r="U291" s="120"/>
      <c r="V291" s="120"/>
      <c r="W291" s="120"/>
      <c r="X291" s="120"/>
      <c r="Y291" s="32"/>
      <c r="Z291" s="32"/>
      <c r="AA291" s="28"/>
      <c r="AB291" s="29"/>
      <c r="AC291" s="29"/>
      <c r="AD291" s="29"/>
      <c r="AE291" s="29"/>
      <c r="AF291" s="29"/>
      <c r="AG291" s="29"/>
      <c r="AH291" s="29"/>
      <c r="AI291" s="29"/>
      <c r="AJ291" s="29"/>
      <c r="AK291" s="29"/>
      <c r="AL291" s="29"/>
      <c r="AM291" s="29"/>
      <c r="AN291" s="29"/>
      <c r="AO291" s="29"/>
      <c r="AP291" s="29"/>
      <c r="AQ291" s="29"/>
    </row>
    <row r="292" spans="1:43" s="4" customFormat="1" ht="51.75" x14ac:dyDescent="0.25">
      <c r="A292" s="105" t="s">
        <v>270</v>
      </c>
      <c r="B292" s="43" t="s">
        <v>275</v>
      </c>
      <c r="C292" s="41"/>
      <c r="D292" s="88">
        <f t="shared" si="54"/>
        <v>0</v>
      </c>
      <c r="E292" s="88">
        <f t="shared" si="55"/>
        <v>0</v>
      </c>
      <c r="F292" s="88">
        <v>0</v>
      </c>
      <c r="G292" s="88">
        <v>0</v>
      </c>
      <c r="H292" s="88">
        <v>0</v>
      </c>
      <c r="I292" s="88">
        <v>0</v>
      </c>
      <c r="J292" s="88">
        <v>0</v>
      </c>
      <c r="K292" s="88">
        <v>0</v>
      </c>
      <c r="L292" s="88">
        <v>0</v>
      </c>
      <c r="M292" s="88">
        <v>0</v>
      </c>
      <c r="N292" s="88">
        <v>0</v>
      </c>
      <c r="O292" s="88">
        <v>0</v>
      </c>
      <c r="P292" s="109"/>
      <c r="Q292" s="94"/>
      <c r="R292" s="94"/>
      <c r="S292" s="94"/>
      <c r="T292" s="120"/>
      <c r="U292" s="120"/>
      <c r="V292" s="120"/>
      <c r="W292" s="120"/>
      <c r="X292" s="120"/>
      <c r="Y292" s="32"/>
      <c r="Z292" s="32"/>
      <c r="AA292" s="28"/>
      <c r="AB292" s="29"/>
      <c r="AC292" s="29"/>
      <c r="AD292" s="29"/>
      <c r="AE292" s="29"/>
      <c r="AF292" s="29"/>
      <c r="AG292" s="29"/>
      <c r="AH292" s="29"/>
      <c r="AI292" s="29"/>
      <c r="AJ292" s="29"/>
      <c r="AK292" s="29"/>
      <c r="AL292" s="29"/>
      <c r="AM292" s="29"/>
      <c r="AN292" s="29"/>
      <c r="AO292" s="29"/>
      <c r="AP292" s="29"/>
      <c r="AQ292" s="29"/>
    </row>
    <row r="293" spans="1:43" s="4" customFormat="1" ht="54.75" customHeight="1" x14ac:dyDescent="0.25">
      <c r="A293" s="105" t="s">
        <v>271</v>
      </c>
      <c r="B293" s="43" t="s">
        <v>276</v>
      </c>
      <c r="C293" s="41"/>
      <c r="D293" s="88">
        <f t="shared" si="54"/>
        <v>0</v>
      </c>
      <c r="E293" s="88">
        <f t="shared" si="55"/>
        <v>0</v>
      </c>
      <c r="F293" s="88">
        <v>0</v>
      </c>
      <c r="G293" s="88">
        <v>0</v>
      </c>
      <c r="H293" s="88">
        <v>0</v>
      </c>
      <c r="I293" s="88">
        <v>0</v>
      </c>
      <c r="J293" s="88">
        <v>0</v>
      </c>
      <c r="K293" s="88">
        <v>0</v>
      </c>
      <c r="L293" s="88">
        <v>0</v>
      </c>
      <c r="M293" s="88">
        <v>0</v>
      </c>
      <c r="N293" s="88">
        <v>0</v>
      </c>
      <c r="O293" s="88">
        <v>0</v>
      </c>
      <c r="P293" s="109"/>
      <c r="Q293" s="94"/>
      <c r="R293" s="94"/>
      <c r="S293" s="94"/>
      <c r="T293" s="120"/>
      <c r="U293" s="120"/>
      <c r="V293" s="120"/>
      <c r="W293" s="120"/>
      <c r="X293" s="120"/>
      <c r="Y293" s="32"/>
      <c r="Z293" s="32"/>
      <c r="AA293" s="28"/>
      <c r="AB293" s="29"/>
      <c r="AC293" s="29"/>
      <c r="AD293" s="29"/>
      <c r="AE293" s="29"/>
      <c r="AF293" s="29"/>
      <c r="AG293" s="29"/>
      <c r="AH293" s="29"/>
      <c r="AI293" s="29"/>
      <c r="AJ293" s="29"/>
      <c r="AK293" s="29"/>
      <c r="AL293" s="29"/>
      <c r="AM293" s="29"/>
      <c r="AN293" s="29"/>
      <c r="AO293" s="29"/>
      <c r="AP293" s="29"/>
      <c r="AQ293" s="29"/>
    </row>
    <row r="294" spans="1:43" s="4" customFormat="1" ht="32.25" customHeight="1" x14ac:dyDescent="0.25">
      <c r="A294" s="105" t="s">
        <v>278</v>
      </c>
      <c r="B294" s="43" t="s">
        <v>277</v>
      </c>
      <c r="C294" s="41"/>
      <c r="D294" s="88">
        <f t="shared" si="54"/>
        <v>0</v>
      </c>
      <c r="E294" s="88">
        <f t="shared" si="55"/>
        <v>0</v>
      </c>
      <c r="F294" s="88">
        <v>0</v>
      </c>
      <c r="G294" s="88">
        <v>0</v>
      </c>
      <c r="H294" s="88">
        <v>0</v>
      </c>
      <c r="I294" s="88">
        <v>0</v>
      </c>
      <c r="J294" s="88">
        <v>0</v>
      </c>
      <c r="K294" s="88">
        <v>0</v>
      </c>
      <c r="L294" s="88">
        <v>0</v>
      </c>
      <c r="M294" s="88">
        <v>0</v>
      </c>
      <c r="N294" s="88">
        <v>0</v>
      </c>
      <c r="O294" s="88">
        <v>0</v>
      </c>
      <c r="P294" s="109"/>
      <c r="Q294" s="94"/>
      <c r="R294" s="94"/>
      <c r="S294" s="94"/>
      <c r="T294" s="120"/>
      <c r="U294" s="120"/>
      <c r="V294" s="120"/>
      <c r="W294" s="120"/>
      <c r="X294" s="120"/>
      <c r="Y294" s="32"/>
      <c r="Z294" s="32"/>
      <c r="AA294" s="28"/>
      <c r="AB294" s="29"/>
      <c r="AC294" s="29"/>
      <c r="AD294" s="29"/>
      <c r="AE294" s="29"/>
      <c r="AF294" s="29"/>
      <c r="AG294" s="29"/>
      <c r="AH294" s="29"/>
      <c r="AI294" s="29"/>
      <c r="AJ294" s="29"/>
      <c r="AK294" s="29"/>
      <c r="AL294" s="29"/>
      <c r="AM294" s="29"/>
      <c r="AN294" s="29"/>
      <c r="AO294" s="29"/>
      <c r="AP294" s="29"/>
      <c r="AQ294" s="29"/>
    </row>
    <row r="295" spans="1:43" s="1" customFormat="1" x14ac:dyDescent="0.25">
      <c r="A295" s="180" t="s">
        <v>243</v>
      </c>
      <c r="B295" s="94" t="s">
        <v>81</v>
      </c>
      <c r="C295" s="145"/>
      <c r="D295" s="146">
        <f>D297+D299</f>
        <v>0</v>
      </c>
      <c r="E295" s="146">
        <f t="shared" ref="E295:O295" si="56">E297+E299</f>
        <v>0</v>
      </c>
      <c r="F295" s="146">
        <f t="shared" si="56"/>
        <v>0</v>
      </c>
      <c r="G295" s="146">
        <f t="shared" si="56"/>
        <v>0</v>
      </c>
      <c r="H295" s="146">
        <f t="shared" si="56"/>
        <v>0</v>
      </c>
      <c r="I295" s="146">
        <f t="shared" si="56"/>
        <v>0</v>
      </c>
      <c r="J295" s="146">
        <f t="shared" si="56"/>
        <v>0</v>
      </c>
      <c r="K295" s="146">
        <f t="shared" si="56"/>
        <v>0</v>
      </c>
      <c r="L295" s="146">
        <f t="shared" si="56"/>
        <v>0</v>
      </c>
      <c r="M295" s="146">
        <f t="shared" si="56"/>
        <v>0</v>
      </c>
      <c r="N295" s="146">
        <f t="shared" si="56"/>
        <v>0</v>
      </c>
      <c r="O295" s="146">
        <f t="shared" si="56"/>
        <v>0</v>
      </c>
      <c r="P295" s="176"/>
      <c r="Q295" s="145"/>
      <c r="R295" s="145"/>
      <c r="S295" s="145"/>
      <c r="T295" s="186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</row>
    <row r="296" spans="1:43" s="1" customFormat="1" ht="76.5" x14ac:dyDescent="0.25">
      <c r="A296" s="180"/>
      <c r="B296" s="93" t="s">
        <v>244</v>
      </c>
      <c r="C296" s="145"/>
      <c r="D296" s="147"/>
      <c r="E296" s="147"/>
      <c r="F296" s="147"/>
      <c r="G296" s="147"/>
      <c r="H296" s="147"/>
      <c r="I296" s="147"/>
      <c r="J296" s="147"/>
      <c r="K296" s="147"/>
      <c r="L296" s="147"/>
      <c r="M296" s="147"/>
      <c r="N296" s="147"/>
      <c r="O296" s="147"/>
      <c r="P296" s="176"/>
      <c r="Q296" s="145"/>
      <c r="R296" s="145"/>
      <c r="S296" s="145"/>
      <c r="T296" s="186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</row>
    <row r="297" spans="1:43" s="1" customFormat="1" ht="28.5" customHeight="1" x14ac:dyDescent="0.25">
      <c r="A297" s="180" t="s">
        <v>245</v>
      </c>
      <c r="B297" s="94" t="s">
        <v>150</v>
      </c>
      <c r="C297" s="145"/>
      <c r="D297" s="144">
        <f>F297+H297+J297+L297</f>
        <v>0</v>
      </c>
      <c r="E297" s="144">
        <f>G297+I297+K297+M297</f>
        <v>0</v>
      </c>
      <c r="F297" s="144">
        <v>0</v>
      </c>
      <c r="G297" s="144">
        <v>0</v>
      </c>
      <c r="H297" s="144">
        <v>0</v>
      </c>
      <c r="I297" s="144">
        <v>0</v>
      </c>
      <c r="J297" s="144">
        <v>0</v>
      </c>
      <c r="K297" s="144">
        <v>0</v>
      </c>
      <c r="L297" s="144">
        <v>0</v>
      </c>
      <c r="M297" s="144">
        <v>0</v>
      </c>
      <c r="N297" s="144">
        <v>0</v>
      </c>
      <c r="O297" s="144">
        <v>0</v>
      </c>
      <c r="P297" s="206" t="s">
        <v>335</v>
      </c>
      <c r="Q297" s="144">
        <v>2</v>
      </c>
      <c r="R297" s="144">
        <v>0</v>
      </c>
      <c r="S297" s="144">
        <v>0</v>
      </c>
      <c r="T297" s="186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  <c r="AO297" s="23"/>
      <c r="AP297" s="23"/>
      <c r="AQ297" s="23"/>
    </row>
    <row r="298" spans="1:43" s="1" customFormat="1" ht="50.25" customHeight="1" x14ac:dyDescent="0.25">
      <c r="A298" s="180"/>
      <c r="B298" s="93" t="s">
        <v>246</v>
      </c>
      <c r="C298" s="145"/>
      <c r="D298" s="144"/>
      <c r="E298" s="144"/>
      <c r="F298" s="144"/>
      <c r="G298" s="144"/>
      <c r="H298" s="144"/>
      <c r="I298" s="144"/>
      <c r="J298" s="144"/>
      <c r="K298" s="144"/>
      <c r="L298" s="144"/>
      <c r="M298" s="144"/>
      <c r="N298" s="144"/>
      <c r="O298" s="144"/>
      <c r="P298" s="206"/>
      <c r="Q298" s="144"/>
      <c r="R298" s="144"/>
      <c r="S298" s="144"/>
      <c r="T298" s="186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  <c r="AN298" s="23"/>
      <c r="AO298" s="23"/>
      <c r="AP298" s="23"/>
      <c r="AQ298" s="23"/>
    </row>
    <row r="299" spans="1:43" s="1" customFormat="1" ht="38.25" x14ac:dyDescent="0.25">
      <c r="A299" s="94" t="s">
        <v>280</v>
      </c>
      <c r="B299" s="93" t="s">
        <v>281</v>
      </c>
      <c r="C299" s="93"/>
      <c r="D299" s="88">
        <v>0</v>
      </c>
      <c r="E299" s="88">
        <v>0</v>
      </c>
      <c r="F299" s="88">
        <v>0</v>
      </c>
      <c r="G299" s="88">
        <v>0</v>
      </c>
      <c r="H299" s="88">
        <v>0</v>
      </c>
      <c r="I299" s="88">
        <v>0</v>
      </c>
      <c r="J299" s="88">
        <v>0</v>
      </c>
      <c r="K299" s="88">
        <v>0</v>
      </c>
      <c r="L299" s="88">
        <v>0</v>
      </c>
      <c r="M299" s="88">
        <v>0</v>
      </c>
      <c r="N299" s="88">
        <v>0</v>
      </c>
      <c r="O299" s="88">
        <v>0</v>
      </c>
      <c r="P299" s="91" t="s">
        <v>336</v>
      </c>
      <c r="Q299" s="88">
        <v>2</v>
      </c>
      <c r="R299" s="88">
        <v>0</v>
      </c>
      <c r="S299" s="88">
        <v>0</v>
      </c>
      <c r="T299" s="100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  <c r="AN299" s="23"/>
      <c r="AO299" s="23"/>
      <c r="AP299" s="23"/>
      <c r="AQ299" s="23"/>
    </row>
    <row r="300" spans="1:43" s="1" customFormat="1" x14ac:dyDescent="0.25">
      <c r="A300" s="180" t="s">
        <v>247</v>
      </c>
      <c r="B300" s="90" t="s">
        <v>84</v>
      </c>
      <c r="C300" s="145"/>
      <c r="D300" s="146">
        <f>D302+D304</f>
        <v>250.64499999999998</v>
      </c>
      <c r="E300" s="146">
        <f t="shared" ref="E300:M300" si="57">E302+E304</f>
        <v>250.64499999999998</v>
      </c>
      <c r="F300" s="146">
        <f t="shared" si="57"/>
        <v>0</v>
      </c>
      <c r="G300" s="146">
        <f t="shared" si="57"/>
        <v>0</v>
      </c>
      <c r="H300" s="146">
        <f t="shared" si="57"/>
        <v>10</v>
      </c>
      <c r="I300" s="146">
        <f t="shared" si="57"/>
        <v>10</v>
      </c>
      <c r="J300" s="146">
        <f t="shared" si="57"/>
        <v>240.64499999999998</v>
      </c>
      <c r="K300" s="146">
        <f t="shared" si="57"/>
        <v>240.64499999999998</v>
      </c>
      <c r="L300" s="146">
        <f t="shared" si="57"/>
        <v>0</v>
      </c>
      <c r="M300" s="146">
        <f t="shared" si="57"/>
        <v>0</v>
      </c>
      <c r="N300" s="167">
        <v>100</v>
      </c>
      <c r="O300" s="167">
        <f>E300/D300*100</f>
        <v>100</v>
      </c>
      <c r="P300" s="176"/>
      <c r="Q300" s="145"/>
      <c r="R300" s="145"/>
      <c r="S300" s="145"/>
      <c r="T300" s="186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  <c r="AN300" s="23"/>
      <c r="AO300" s="23"/>
      <c r="AP300" s="23"/>
      <c r="AQ300" s="23"/>
    </row>
    <row r="301" spans="1:43" s="1" customFormat="1" ht="102" x14ac:dyDescent="0.25">
      <c r="A301" s="180"/>
      <c r="B301" s="93" t="s">
        <v>248</v>
      </c>
      <c r="C301" s="145"/>
      <c r="D301" s="146"/>
      <c r="E301" s="146"/>
      <c r="F301" s="146"/>
      <c r="G301" s="146"/>
      <c r="H301" s="146"/>
      <c r="I301" s="146"/>
      <c r="J301" s="146"/>
      <c r="K301" s="146"/>
      <c r="L301" s="146"/>
      <c r="M301" s="146"/>
      <c r="N301" s="169"/>
      <c r="O301" s="169"/>
      <c r="P301" s="176"/>
      <c r="Q301" s="145"/>
      <c r="R301" s="145"/>
      <c r="S301" s="145"/>
      <c r="T301" s="186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  <c r="AO301" s="23"/>
      <c r="AP301" s="23"/>
      <c r="AQ301" s="23"/>
    </row>
    <row r="302" spans="1:43" s="1" customFormat="1" ht="31.5" customHeight="1" x14ac:dyDescent="0.25">
      <c r="A302" s="180" t="s">
        <v>249</v>
      </c>
      <c r="B302" s="90" t="s">
        <v>23</v>
      </c>
      <c r="C302" s="145"/>
      <c r="D302" s="204">
        <f>F302+H302+J302+L302</f>
        <v>146.22</v>
      </c>
      <c r="E302" s="204">
        <f>G302+I302+K302+M302</f>
        <v>146.22</v>
      </c>
      <c r="F302" s="144">
        <v>0</v>
      </c>
      <c r="G302" s="144">
        <v>0</v>
      </c>
      <c r="H302" s="144">
        <v>10</v>
      </c>
      <c r="I302" s="144">
        <v>10</v>
      </c>
      <c r="J302" s="144">
        <v>136.22</v>
      </c>
      <c r="K302" s="204">
        <v>136.22</v>
      </c>
      <c r="L302" s="144">
        <v>0</v>
      </c>
      <c r="M302" s="144">
        <v>0</v>
      </c>
      <c r="N302" s="144">
        <v>100</v>
      </c>
      <c r="O302" s="144">
        <f>E302/D302*100</f>
        <v>100</v>
      </c>
      <c r="P302" s="206" t="s">
        <v>337</v>
      </c>
      <c r="Q302" s="172">
        <v>45</v>
      </c>
      <c r="R302" s="144">
        <v>45</v>
      </c>
      <c r="S302" s="144">
        <v>100</v>
      </c>
      <c r="T302" s="186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  <c r="AO302" s="23"/>
      <c r="AP302" s="23"/>
      <c r="AQ302" s="23"/>
    </row>
    <row r="303" spans="1:43" s="1" customFormat="1" ht="51" x14ac:dyDescent="0.25">
      <c r="A303" s="180"/>
      <c r="B303" s="93" t="s">
        <v>250</v>
      </c>
      <c r="C303" s="145"/>
      <c r="D303" s="205"/>
      <c r="E303" s="205"/>
      <c r="F303" s="144"/>
      <c r="G303" s="144"/>
      <c r="H303" s="144"/>
      <c r="I303" s="144"/>
      <c r="J303" s="144"/>
      <c r="K303" s="205"/>
      <c r="L303" s="144"/>
      <c r="M303" s="144"/>
      <c r="N303" s="144"/>
      <c r="O303" s="144"/>
      <c r="P303" s="206"/>
      <c r="Q303" s="172"/>
      <c r="R303" s="144"/>
      <c r="S303" s="144"/>
      <c r="T303" s="186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  <c r="AO303" s="23"/>
      <c r="AP303" s="23"/>
      <c r="AQ303" s="23"/>
    </row>
    <row r="304" spans="1:43" s="1" customFormat="1" ht="89.25" x14ac:dyDescent="0.25">
      <c r="A304" s="94" t="s">
        <v>251</v>
      </c>
      <c r="B304" s="93" t="s">
        <v>252</v>
      </c>
      <c r="C304" s="90"/>
      <c r="D304" s="44">
        <f>F304+H304+J304+L304</f>
        <v>104.425</v>
      </c>
      <c r="E304" s="44">
        <f>G304+I304+K304+M304</f>
        <v>104.425</v>
      </c>
      <c r="F304" s="88">
        <v>0</v>
      </c>
      <c r="G304" s="88">
        <v>0</v>
      </c>
      <c r="H304" s="88">
        <v>0</v>
      </c>
      <c r="I304" s="88">
        <v>0</v>
      </c>
      <c r="J304" s="88">
        <v>104.425</v>
      </c>
      <c r="K304" s="122">
        <v>104.425</v>
      </c>
      <c r="L304" s="88">
        <v>0</v>
      </c>
      <c r="M304" s="88">
        <v>0</v>
      </c>
      <c r="N304" s="88">
        <v>100</v>
      </c>
      <c r="O304" s="88">
        <f>E304/D304*100</f>
        <v>100</v>
      </c>
      <c r="P304" s="91" t="s">
        <v>338</v>
      </c>
      <c r="Q304" s="88">
        <v>100</v>
      </c>
      <c r="R304" s="88">
        <v>100</v>
      </c>
      <c r="S304" s="88">
        <v>100</v>
      </c>
      <c r="T304" s="2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  <c r="AO304" s="23"/>
      <c r="AP304" s="23"/>
      <c r="AQ304" s="23"/>
    </row>
    <row r="305" spans="1:43" s="1" customFormat="1" x14ac:dyDescent="0.25">
      <c r="A305" s="180" t="s">
        <v>253</v>
      </c>
      <c r="B305" s="90" t="s">
        <v>254</v>
      </c>
      <c r="C305" s="173"/>
      <c r="D305" s="146">
        <f>D307</f>
        <v>0</v>
      </c>
      <c r="E305" s="146">
        <f t="shared" ref="E305:O305" si="58">E307</f>
        <v>0</v>
      </c>
      <c r="F305" s="146">
        <f t="shared" si="58"/>
        <v>0</v>
      </c>
      <c r="G305" s="146">
        <f t="shared" si="58"/>
        <v>0</v>
      </c>
      <c r="H305" s="146">
        <f t="shared" si="58"/>
        <v>0</v>
      </c>
      <c r="I305" s="146">
        <f t="shared" si="58"/>
        <v>0</v>
      </c>
      <c r="J305" s="146">
        <f t="shared" si="58"/>
        <v>0</v>
      </c>
      <c r="K305" s="146">
        <f t="shared" si="58"/>
        <v>0</v>
      </c>
      <c r="L305" s="146">
        <f t="shared" si="58"/>
        <v>0</v>
      </c>
      <c r="M305" s="146">
        <f t="shared" si="58"/>
        <v>0</v>
      </c>
      <c r="N305" s="146">
        <f t="shared" si="58"/>
        <v>0</v>
      </c>
      <c r="O305" s="146">
        <f t="shared" si="58"/>
        <v>0</v>
      </c>
      <c r="P305" s="176"/>
      <c r="Q305" s="145"/>
      <c r="R305" s="145"/>
      <c r="S305" s="145"/>
      <c r="T305" s="186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  <c r="AO305" s="23"/>
      <c r="AP305" s="23"/>
      <c r="AQ305" s="23"/>
    </row>
    <row r="306" spans="1:43" s="1" customFormat="1" ht="63.75" x14ac:dyDescent="0.25">
      <c r="A306" s="180"/>
      <c r="B306" s="93" t="s">
        <v>255</v>
      </c>
      <c r="C306" s="175"/>
      <c r="D306" s="146"/>
      <c r="E306" s="146"/>
      <c r="F306" s="146"/>
      <c r="G306" s="146"/>
      <c r="H306" s="146"/>
      <c r="I306" s="146"/>
      <c r="J306" s="146"/>
      <c r="K306" s="146"/>
      <c r="L306" s="146"/>
      <c r="M306" s="146"/>
      <c r="N306" s="146"/>
      <c r="O306" s="146"/>
      <c r="P306" s="176"/>
      <c r="Q306" s="145"/>
      <c r="R306" s="145"/>
      <c r="S306" s="145"/>
      <c r="T306" s="186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</row>
    <row r="307" spans="1:43" s="1" customFormat="1" ht="63.75" x14ac:dyDescent="0.25">
      <c r="A307" s="94" t="s">
        <v>283</v>
      </c>
      <c r="B307" s="93" t="s">
        <v>282</v>
      </c>
      <c r="C307" s="93"/>
      <c r="D307" s="88">
        <v>0</v>
      </c>
      <c r="E307" s="88">
        <v>0</v>
      </c>
      <c r="F307" s="88">
        <v>0</v>
      </c>
      <c r="G307" s="88">
        <v>0</v>
      </c>
      <c r="H307" s="88">
        <v>0</v>
      </c>
      <c r="I307" s="88">
        <v>0</v>
      </c>
      <c r="J307" s="88">
        <v>0</v>
      </c>
      <c r="K307" s="88">
        <v>0</v>
      </c>
      <c r="L307" s="88">
        <v>0</v>
      </c>
      <c r="M307" s="88">
        <v>0</v>
      </c>
      <c r="N307" s="88">
        <v>0</v>
      </c>
      <c r="O307" s="88">
        <v>0</v>
      </c>
      <c r="P307" s="91" t="s">
        <v>339</v>
      </c>
      <c r="Q307" s="88">
        <v>0</v>
      </c>
      <c r="R307" s="88">
        <v>0</v>
      </c>
      <c r="S307" s="88">
        <v>0</v>
      </c>
      <c r="T307" s="2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</row>
    <row r="308" spans="1:43" s="1" customFormat="1" x14ac:dyDescent="0.25">
      <c r="A308" s="180" t="s">
        <v>256</v>
      </c>
      <c r="B308" s="90" t="s">
        <v>257</v>
      </c>
      <c r="C308" s="145"/>
      <c r="D308" s="146">
        <f>D310</f>
        <v>0</v>
      </c>
      <c r="E308" s="146">
        <f t="shared" ref="E308:O308" si="59">E310</f>
        <v>0</v>
      </c>
      <c r="F308" s="146">
        <f t="shared" si="59"/>
        <v>0</v>
      </c>
      <c r="G308" s="146">
        <f t="shared" si="59"/>
        <v>0</v>
      </c>
      <c r="H308" s="146">
        <f t="shared" si="59"/>
        <v>0</v>
      </c>
      <c r="I308" s="146">
        <f t="shared" si="59"/>
        <v>0</v>
      </c>
      <c r="J308" s="146">
        <f t="shared" si="59"/>
        <v>0</v>
      </c>
      <c r="K308" s="146">
        <f t="shared" si="59"/>
        <v>0</v>
      </c>
      <c r="L308" s="146">
        <f t="shared" si="59"/>
        <v>0</v>
      </c>
      <c r="M308" s="146">
        <f t="shared" si="59"/>
        <v>0</v>
      </c>
      <c r="N308" s="146">
        <f t="shared" si="59"/>
        <v>0</v>
      </c>
      <c r="O308" s="146">
        <f t="shared" si="59"/>
        <v>0</v>
      </c>
      <c r="P308" s="176"/>
      <c r="Q308" s="145"/>
      <c r="R308" s="145"/>
      <c r="S308" s="145"/>
      <c r="T308" s="186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</row>
    <row r="309" spans="1:43" s="1" customFormat="1" ht="38.25" x14ac:dyDescent="0.25">
      <c r="A309" s="180"/>
      <c r="B309" s="93" t="s">
        <v>258</v>
      </c>
      <c r="C309" s="145"/>
      <c r="D309" s="147"/>
      <c r="E309" s="147"/>
      <c r="F309" s="147"/>
      <c r="G309" s="147"/>
      <c r="H309" s="147"/>
      <c r="I309" s="147"/>
      <c r="J309" s="147"/>
      <c r="K309" s="147"/>
      <c r="L309" s="147"/>
      <c r="M309" s="147"/>
      <c r="N309" s="147"/>
      <c r="O309" s="147"/>
      <c r="P309" s="176"/>
      <c r="Q309" s="145"/>
      <c r="R309" s="145"/>
      <c r="S309" s="145"/>
      <c r="T309" s="186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</row>
    <row r="310" spans="1:43" s="1" customFormat="1" ht="63.75" x14ac:dyDescent="0.25">
      <c r="A310" s="86" t="s">
        <v>285</v>
      </c>
      <c r="B310" s="102" t="s">
        <v>284</v>
      </c>
      <c r="C310" s="102"/>
      <c r="D310" s="82">
        <v>0</v>
      </c>
      <c r="E310" s="82">
        <v>0</v>
      </c>
      <c r="F310" s="82">
        <v>0</v>
      </c>
      <c r="G310" s="82">
        <v>0</v>
      </c>
      <c r="H310" s="82">
        <v>0</v>
      </c>
      <c r="I310" s="82">
        <v>0</v>
      </c>
      <c r="J310" s="82">
        <v>0</v>
      </c>
      <c r="K310" s="82">
        <v>0</v>
      </c>
      <c r="L310" s="82">
        <v>0</v>
      </c>
      <c r="M310" s="82">
        <v>0</v>
      </c>
      <c r="N310" s="82">
        <v>0</v>
      </c>
      <c r="O310" s="82">
        <v>0</v>
      </c>
      <c r="P310" s="83" t="s">
        <v>507</v>
      </c>
      <c r="Q310" s="45">
        <v>196100</v>
      </c>
      <c r="R310" s="45">
        <v>233449.5</v>
      </c>
      <c r="S310" s="82">
        <f>R310/Q310*100</f>
        <v>119.04614992350841</v>
      </c>
      <c r="T310" s="2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  <c r="AO310" s="23"/>
      <c r="AP310" s="23"/>
      <c r="AQ310" s="23"/>
    </row>
    <row r="311" spans="1:43" x14ac:dyDescent="0.25">
      <c r="A311" s="46"/>
      <c r="B311" s="46"/>
      <c r="C311" s="46"/>
      <c r="D311" s="46"/>
      <c r="E311" s="46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</row>
    <row r="312" spans="1:43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</row>
    <row r="313" spans="1:43" ht="60.75" customHeight="1" x14ac:dyDescent="0.25">
      <c r="A313" s="208" t="s">
        <v>419</v>
      </c>
      <c r="B313" s="208"/>
      <c r="C313" s="4"/>
      <c r="D313" s="209" t="s">
        <v>420</v>
      </c>
      <c r="E313" s="209"/>
      <c r="F313" s="209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</row>
    <row r="314" spans="1:43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</row>
    <row r="315" spans="1:43" x14ac:dyDescent="0.25">
      <c r="A315" s="47" t="s">
        <v>404</v>
      </c>
      <c r="B315" s="47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</row>
    <row r="316" spans="1:43" x14ac:dyDescent="0.25">
      <c r="A316" s="47" t="s">
        <v>405</v>
      </c>
      <c r="B316" s="47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</row>
    <row r="317" spans="1:43" x14ac:dyDescent="0.25">
      <c r="A317" s="47" t="s">
        <v>406</v>
      </c>
      <c r="B317" s="47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</row>
    <row r="318" spans="1:43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</row>
  </sheetData>
  <mergeCells count="1599">
    <mergeCell ref="S89:S94"/>
    <mergeCell ref="O272:O274"/>
    <mergeCell ref="F269:F271"/>
    <mergeCell ref="E269:E271"/>
    <mergeCell ref="D269:D271"/>
    <mergeCell ref="B272:B274"/>
    <mergeCell ref="A272:A274"/>
    <mergeCell ref="D272:D274"/>
    <mergeCell ref="C272:C274"/>
    <mergeCell ref="E272:E274"/>
    <mergeCell ref="F272:F274"/>
    <mergeCell ref="G272:G274"/>
    <mergeCell ref="H272:H274"/>
    <mergeCell ref="I272:I274"/>
    <mergeCell ref="J272:J274"/>
    <mergeCell ref="K272:K274"/>
    <mergeCell ref="L272:L274"/>
    <mergeCell ref="O214:O219"/>
    <mergeCell ref="N214:N219"/>
    <mergeCell ref="M214:M219"/>
    <mergeCell ref="L214:L219"/>
    <mergeCell ref="K214:K219"/>
    <mergeCell ref="J214:J219"/>
    <mergeCell ref="I214:I219"/>
    <mergeCell ref="H214:H219"/>
    <mergeCell ref="G214:G219"/>
    <mergeCell ref="F214:F219"/>
    <mergeCell ref="E214:E219"/>
    <mergeCell ref="D214:D219"/>
    <mergeCell ref="C214:C219"/>
    <mergeCell ref="B215:B219"/>
    <mergeCell ref="A214:A219"/>
    <mergeCell ref="O265:O268"/>
    <mergeCell ref="E46:E49"/>
    <mergeCell ref="D46:D49"/>
    <mergeCell ref="C46:C49"/>
    <mergeCell ref="B46:B49"/>
    <mergeCell ref="A46:A49"/>
    <mergeCell ref="A209:A210"/>
    <mergeCell ref="H123:H125"/>
    <mergeCell ref="G123:G125"/>
    <mergeCell ref="F123:F125"/>
    <mergeCell ref="J112:J113"/>
    <mergeCell ref="D123:D125"/>
    <mergeCell ref="D102:D103"/>
    <mergeCell ref="B102:B103"/>
    <mergeCell ref="A102:A103"/>
    <mergeCell ref="C102:C103"/>
    <mergeCell ref="J104:J105"/>
    <mergeCell ref="I104:I105"/>
    <mergeCell ref="H104:H105"/>
    <mergeCell ref="G104:G105"/>
    <mergeCell ref="F104:F105"/>
    <mergeCell ref="E104:E105"/>
    <mergeCell ref="D104:D105"/>
    <mergeCell ref="C104:C105"/>
    <mergeCell ref="B104:B105"/>
    <mergeCell ref="A104:A105"/>
    <mergeCell ref="A100:A101"/>
    <mergeCell ref="D78:D84"/>
    <mergeCell ref="H87:H88"/>
    <mergeCell ref="I87:I88"/>
    <mergeCell ref="J87:J88"/>
    <mergeCell ref="E100:E101"/>
    <mergeCell ref="F96:F97"/>
    <mergeCell ref="M272:M274"/>
    <mergeCell ref="N272:N274"/>
    <mergeCell ref="A313:B313"/>
    <mergeCell ref="D313:F313"/>
    <mergeCell ref="P18:P19"/>
    <mergeCell ref="Q1:S1"/>
    <mergeCell ref="B2:P2"/>
    <mergeCell ref="O127:O128"/>
    <mergeCell ref="N127:N128"/>
    <mergeCell ref="M127:M128"/>
    <mergeCell ref="L127:L128"/>
    <mergeCell ref="K127:K128"/>
    <mergeCell ref="J127:J128"/>
    <mergeCell ref="I127:I128"/>
    <mergeCell ref="H127:H128"/>
    <mergeCell ref="G127:G128"/>
    <mergeCell ref="F127:F128"/>
    <mergeCell ref="E127:E128"/>
    <mergeCell ref="D127:D128"/>
    <mergeCell ref="C127:C128"/>
    <mergeCell ref="B127:B128"/>
    <mergeCell ref="A127:A128"/>
    <mergeCell ref="B121:B122"/>
    <mergeCell ref="O123:O125"/>
    <mergeCell ref="N123:N125"/>
    <mergeCell ref="M123:M125"/>
    <mergeCell ref="L123:L125"/>
    <mergeCell ref="K123:K125"/>
    <mergeCell ref="J123:J125"/>
    <mergeCell ref="I123:I125"/>
    <mergeCell ref="Q267:Q268"/>
    <mergeCell ref="R267:R268"/>
    <mergeCell ref="B269:B271"/>
    <mergeCell ref="C123:C125"/>
    <mergeCell ref="E123:E125"/>
    <mergeCell ref="B123:B125"/>
    <mergeCell ref="A123:A125"/>
    <mergeCell ref="O106:O108"/>
    <mergeCell ref="N106:N108"/>
    <mergeCell ref="M106:M108"/>
    <mergeCell ref="L106:L108"/>
    <mergeCell ref="K106:K108"/>
    <mergeCell ref="J106:J108"/>
    <mergeCell ref="I106:I108"/>
    <mergeCell ref="H106:H108"/>
    <mergeCell ref="G106:G108"/>
    <mergeCell ref="F106:F108"/>
    <mergeCell ref="E106:E108"/>
    <mergeCell ref="D106:D108"/>
    <mergeCell ref="C106:C108"/>
    <mergeCell ref="B106:B108"/>
    <mergeCell ref="A106:A108"/>
    <mergeCell ref="O114:O115"/>
    <mergeCell ref="N114:N115"/>
    <mergeCell ref="M114:M115"/>
    <mergeCell ref="L114:L115"/>
    <mergeCell ref="K114:K115"/>
    <mergeCell ref="J114:J115"/>
    <mergeCell ref="B114:B115"/>
    <mergeCell ref="A114:A115"/>
    <mergeCell ref="G114:G115"/>
    <mergeCell ref="H112:H113"/>
    <mergeCell ref="I112:I113"/>
    <mergeCell ref="A265:A268"/>
    <mergeCell ref="O102:O103"/>
    <mergeCell ref="N102:N103"/>
    <mergeCell ref="M102:M103"/>
    <mergeCell ref="L102:L103"/>
    <mergeCell ref="K102:K103"/>
    <mergeCell ref="E102:E103"/>
    <mergeCell ref="G102:G103"/>
    <mergeCell ref="F102:F103"/>
    <mergeCell ref="B74:B77"/>
    <mergeCell ref="O104:O105"/>
    <mergeCell ref="N104:N105"/>
    <mergeCell ref="M104:M105"/>
    <mergeCell ref="L104:L105"/>
    <mergeCell ref="K104:K105"/>
    <mergeCell ref="D100:D101"/>
    <mergeCell ref="C100:C101"/>
    <mergeCell ref="B100:B101"/>
    <mergeCell ref="H98:H99"/>
    <mergeCell ref="I98:I99"/>
    <mergeCell ref="J98:J99"/>
    <mergeCell ref="K98:K99"/>
    <mergeCell ref="L98:L99"/>
    <mergeCell ref="M98:M99"/>
    <mergeCell ref="M78:M84"/>
    <mergeCell ref="L78:L84"/>
    <mergeCell ref="K78:K84"/>
    <mergeCell ref="J78:J84"/>
    <mergeCell ref="I78:I84"/>
    <mergeCell ref="H78:H84"/>
    <mergeCell ref="G78:G84"/>
    <mergeCell ref="F78:F84"/>
    <mergeCell ref="E78:E84"/>
    <mergeCell ref="K23:K25"/>
    <mergeCell ref="J23:J25"/>
    <mergeCell ref="I23:I25"/>
    <mergeCell ref="H23:H25"/>
    <mergeCell ref="G23:G25"/>
    <mergeCell ref="F23:F25"/>
    <mergeCell ref="E23:E25"/>
    <mergeCell ref="D23:D25"/>
    <mergeCell ref="C23:C25"/>
    <mergeCell ref="B23:B25"/>
    <mergeCell ref="A23:A25"/>
    <mergeCell ref="E20:E21"/>
    <mergeCell ref="O73:O77"/>
    <mergeCell ref="N73:N77"/>
    <mergeCell ref="M73:M77"/>
    <mergeCell ref="L73:L77"/>
    <mergeCell ref="K73:K77"/>
    <mergeCell ref="J73:J77"/>
    <mergeCell ref="I73:I77"/>
    <mergeCell ref="H73:H77"/>
    <mergeCell ref="G73:G77"/>
    <mergeCell ref="F73:F77"/>
    <mergeCell ref="E73:E77"/>
    <mergeCell ref="H67:H68"/>
    <mergeCell ref="I67:I68"/>
    <mergeCell ref="J67:J68"/>
    <mergeCell ref="K67:K68"/>
    <mergeCell ref="L67:L68"/>
    <mergeCell ref="G46:G49"/>
    <mergeCell ref="F46:F49"/>
    <mergeCell ref="E61:E62"/>
    <mergeCell ref="F61:F62"/>
    <mergeCell ref="G61:G62"/>
    <mergeCell ref="H61:H62"/>
    <mergeCell ref="L302:L303"/>
    <mergeCell ref="M302:M303"/>
    <mergeCell ref="Q300:Q301"/>
    <mergeCell ref="R300:R301"/>
    <mergeCell ref="S300:S301"/>
    <mergeCell ref="T300:T301"/>
    <mergeCell ref="L297:L298"/>
    <mergeCell ref="M297:M298"/>
    <mergeCell ref="Q295:Q296"/>
    <mergeCell ref="R295:R296"/>
    <mergeCell ref="S295:S296"/>
    <mergeCell ref="T295:T296"/>
    <mergeCell ref="L286:L287"/>
    <mergeCell ref="K247:K248"/>
    <mergeCell ref="T245:T246"/>
    <mergeCell ref="T240:T241"/>
    <mergeCell ref="K240:K241"/>
    <mergeCell ref="L240:L241"/>
    <mergeCell ref="M240:M241"/>
    <mergeCell ref="N240:N241"/>
    <mergeCell ref="O240:O241"/>
    <mergeCell ref="Q240:Q242"/>
    <mergeCell ref="R240:R242"/>
    <mergeCell ref="S240:S242"/>
    <mergeCell ref="P240:P242"/>
    <mergeCell ref="Q243:Q244"/>
    <mergeCell ref="R243:R244"/>
    <mergeCell ref="S243:S244"/>
    <mergeCell ref="Q236:Q237"/>
    <mergeCell ref="R236:R237"/>
    <mergeCell ref="P20:P21"/>
    <mergeCell ref="Q20:Q21"/>
    <mergeCell ref="R20:R21"/>
    <mergeCell ref="O23:O25"/>
    <mergeCell ref="N23:N25"/>
    <mergeCell ref="M23:M25"/>
    <mergeCell ref="L23:L25"/>
    <mergeCell ref="O28:O29"/>
    <mergeCell ref="N28:N29"/>
    <mergeCell ref="M28:M29"/>
    <mergeCell ref="L28:L29"/>
    <mergeCell ref="M286:M287"/>
    <mergeCell ref="Q277:Q278"/>
    <mergeCell ref="R277:R278"/>
    <mergeCell ref="S277:S278"/>
    <mergeCell ref="T277:T278"/>
    <mergeCell ref="L275:L276"/>
    <mergeCell ref="M275:M276"/>
    <mergeCell ref="T260:T261"/>
    <mergeCell ref="P260:P264"/>
    <mergeCell ref="Q260:Q264"/>
    <mergeCell ref="R260:R264"/>
    <mergeCell ref="S260:S264"/>
    <mergeCell ref="Q247:Q248"/>
    <mergeCell ref="R247:R248"/>
    <mergeCell ref="S247:S248"/>
    <mergeCell ref="T247:T248"/>
    <mergeCell ref="L247:L248"/>
    <mergeCell ref="M247:M248"/>
    <mergeCell ref="N247:N248"/>
    <mergeCell ref="O247:O248"/>
    <mergeCell ref="P247:P248"/>
    <mergeCell ref="T308:T309"/>
    <mergeCell ref="N308:N309"/>
    <mergeCell ref="O308:O309"/>
    <mergeCell ref="P308:P309"/>
    <mergeCell ref="Q308:Q309"/>
    <mergeCell ref="R308:R309"/>
    <mergeCell ref="S308:S309"/>
    <mergeCell ref="H308:H309"/>
    <mergeCell ref="I308:I309"/>
    <mergeCell ref="J308:J309"/>
    <mergeCell ref="K308:K309"/>
    <mergeCell ref="L308:L309"/>
    <mergeCell ref="M308:M309"/>
    <mergeCell ref="Q305:Q306"/>
    <mergeCell ref="R305:R306"/>
    <mergeCell ref="S305:S306"/>
    <mergeCell ref="T305:T306"/>
    <mergeCell ref="A308:A309"/>
    <mergeCell ref="C308:C309"/>
    <mergeCell ref="D308:D309"/>
    <mergeCell ref="E308:E309"/>
    <mergeCell ref="F308:F309"/>
    <mergeCell ref="G308:G309"/>
    <mergeCell ref="K305:K306"/>
    <mergeCell ref="L305:L306"/>
    <mergeCell ref="M305:M306"/>
    <mergeCell ref="N305:N306"/>
    <mergeCell ref="O305:O306"/>
    <mergeCell ref="P305:P306"/>
    <mergeCell ref="T302:T303"/>
    <mergeCell ref="A305:A306"/>
    <mergeCell ref="C305:C306"/>
    <mergeCell ref="D305:D306"/>
    <mergeCell ref="E305:E306"/>
    <mergeCell ref="F305:F306"/>
    <mergeCell ref="G305:G306"/>
    <mergeCell ref="H305:H306"/>
    <mergeCell ref="I305:I306"/>
    <mergeCell ref="J305:J306"/>
    <mergeCell ref="N302:N303"/>
    <mergeCell ref="O302:O303"/>
    <mergeCell ref="P302:P303"/>
    <mergeCell ref="Q302:Q303"/>
    <mergeCell ref="R302:R303"/>
    <mergeCell ref="S302:S303"/>
    <mergeCell ref="H302:H303"/>
    <mergeCell ref="I302:I303"/>
    <mergeCell ref="J302:J303"/>
    <mergeCell ref="K302:K303"/>
    <mergeCell ref="A302:A303"/>
    <mergeCell ref="C302:C303"/>
    <mergeCell ref="D302:D303"/>
    <mergeCell ref="E302:E303"/>
    <mergeCell ref="F302:F303"/>
    <mergeCell ref="G302:G303"/>
    <mergeCell ref="K300:K301"/>
    <mergeCell ref="L300:L301"/>
    <mergeCell ref="M300:M301"/>
    <mergeCell ref="N300:N301"/>
    <mergeCell ref="O300:O301"/>
    <mergeCell ref="P300:P301"/>
    <mergeCell ref="T297:T298"/>
    <mergeCell ref="A300:A301"/>
    <mergeCell ref="C300:C301"/>
    <mergeCell ref="D300:D301"/>
    <mergeCell ref="E300:E301"/>
    <mergeCell ref="F300:F301"/>
    <mergeCell ref="G300:G301"/>
    <mergeCell ref="H300:H301"/>
    <mergeCell ref="I300:I301"/>
    <mergeCell ref="J300:J301"/>
    <mergeCell ref="N297:N298"/>
    <mergeCell ref="O297:O298"/>
    <mergeCell ref="P297:P298"/>
    <mergeCell ref="Q297:Q298"/>
    <mergeCell ref="R297:R298"/>
    <mergeCell ref="S297:S298"/>
    <mergeCell ref="H297:H298"/>
    <mergeCell ref="I297:I298"/>
    <mergeCell ref="J297:J298"/>
    <mergeCell ref="K297:K298"/>
    <mergeCell ref="A297:A298"/>
    <mergeCell ref="C297:C298"/>
    <mergeCell ref="D297:D298"/>
    <mergeCell ref="E297:E298"/>
    <mergeCell ref="F297:F298"/>
    <mergeCell ref="G297:G298"/>
    <mergeCell ref="K295:K296"/>
    <mergeCell ref="L295:L296"/>
    <mergeCell ref="M295:M296"/>
    <mergeCell ref="N295:N296"/>
    <mergeCell ref="O295:O296"/>
    <mergeCell ref="P295:P296"/>
    <mergeCell ref="T286:T287"/>
    <mergeCell ref="A295:A296"/>
    <mergeCell ref="C295:C296"/>
    <mergeCell ref="D295:D296"/>
    <mergeCell ref="E295:E296"/>
    <mergeCell ref="F295:F296"/>
    <mergeCell ref="G295:G296"/>
    <mergeCell ref="H295:H296"/>
    <mergeCell ref="I295:I296"/>
    <mergeCell ref="J295:J296"/>
    <mergeCell ref="N286:N287"/>
    <mergeCell ref="O286:O287"/>
    <mergeCell ref="P286:P287"/>
    <mergeCell ref="Q286:Q287"/>
    <mergeCell ref="R286:R287"/>
    <mergeCell ref="S286:S287"/>
    <mergeCell ref="H286:H287"/>
    <mergeCell ref="I286:I287"/>
    <mergeCell ref="J286:J287"/>
    <mergeCell ref="K286:K287"/>
    <mergeCell ref="A286:A287"/>
    <mergeCell ref="C286:C287"/>
    <mergeCell ref="D286:D287"/>
    <mergeCell ref="E286:E287"/>
    <mergeCell ref="F286:F287"/>
    <mergeCell ref="G286:G287"/>
    <mergeCell ref="K277:K278"/>
    <mergeCell ref="L277:L278"/>
    <mergeCell ref="M277:M278"/>
    <mergeCell ref="N277:N278"/>
    <mergeCell ref="O277:O278"/>
    <mergeCell ref="P277:P278"/>
    <mergeCell ref="T275:T276"/>
    <mergeCell ref="A277:A278"/>
    <mergeCell ref="C277:C278"/>
    <mergeCell ref="D277:D278"/>
    <mergeCell ref="E277:E278"/>
    <mergeCell ref="F277:F278"/>
    <mergeCell ref="G277:G278"/>
    <mergeCell ref="H277:H278"/>
    <mergeCell ref="I277:I278"/>
    <mergeCell ref="J277:J278"/>
    <mergeCell ref="N275:N276"/>
    <mergeCell ref="O275:O276"/>
    <mergeCell ref="P275:P276"/>
    <mergeCell ref="Q275:Q276"/>
    <mergeCell ref="R275:R276"/>
    <mergeCell ref="S275:S276"/>
    <mergeCell ref="H275:H276"/>
    <mergeCell ref="I275:I276"/>
    <mergeCell ref="J275:J276"/>
    <mergeCell ref="K275:K276"/>
    <mergeCell ref="A275:A276"/>
    <mergeCell ref="C275:C276"/>
    <mergeCell ref="D275:D276"/>
    <mergeCell ref="E275:E276"/>
    <mergeCell ref="F275:F276"/>
    <mergeCell ref="G275:G276"/>
    <mergeCell ref="O260:O264"/>
    <mergeCell ref="N260:N264"/>
    <mergeCell ref="M260:M264"/>
    <mergeCell ref="L260:L264"/>
    <mergeCell ref="K260:K264"/>
    <mergeCell ref="J260:J264"/>
    <mergeCell ref="I260:I264"/>
    <mergeCell ref="H260:H264"/>
    <mergeCell ref="G260:G264"/>
    <mergeCell ref="F260:F264"/>
    <mergeCell ref="E260:E264"/>
    <mergeCell ref="D260:D264"/>
    <mergeCell ref="C260:C264"/>
    <mergeCell ref="B261:B264"/>
    <mergeCell ref="A260:A264"/>
    <mergeCell ref="A269:A271"/>
    <mergeCell ref="C269:C271"/>
    <mergeCell ref="O269:O271"/>
    <mergeCell ref="N269:N271"/>
    <mergeCell ref="M269:M271"/>
    <mergeCell ref="L269:L271"/>
    <mergeCell ref="K269:K271"/>
    <mergeCell ref="J269:J271"/>
    <mergeCell ref="I269:I271"/>
    <mergeCell ref="H269:H271"/>
    <mergeCell ref="G269:G271"/>
    <mergeCell ref="B265:B268"/>
    <mergeCell ref="D265:D268"/>
    <mergeCell ref="E265:E268"/>
    <mergeCell ref="C265:C268"/>
    <mergeCell ref="F265:F268"/>
    <mergeCell ref="T258:T259"/>
    <mergeCell ref="N258:N259"/>
    <mergeCell ref="O258:O259"/>
    <mergeCell ref="P258:P259"/>
    <mergeCell ref="Q258:Q259"/>
    <mergeCell ref="R258:R259"/>
    <mergeCell ref="S258:S259"/>
    <mergeCell ref="H258:H259"/>
    <mergeCell ref="I258:I259"/>
    <mergeCell ref="J258:J259"/>
    <mergeCell ref="K258:K259"/>
    <mergeCell ref="L258:L259"/>
    <mergeCell ref="M258:M259"/>
    <mergeCell ref="S267:S268"/>
    <mergeCell ref="P267:P268"/>
    <mergeCell ref="G265:G268"/>
    <mergeCell ref="H265:H268"/>
    <mergeCell ref="I265:I268"/>
    <mergeCell ref="J265:J268"/>
    <mergeCell ref="K265:K268"/>
    <mergeCell ref="L265:L268"/>
    <mergeCell ref="M265:M268"/>
    <mergeCell ref="N265:N268"/>
    <mergeCell ref="A258:A259"/>
    <mergeCell ref="C258:C259"/>
    <mergeCell ref="D258:D259"/>
    <mergeCell ref="E258:E259"/>
    <mergeCell ref="F258:F259"/>
    <mergeCell ref="G258:G259"/>
    <mergeCell ref="T253:T254"/>
    <mergeCell ref="N253:N254"/>
    <mergeCell ref="O253:O254"/>
    <mergeCell ref="P253:P254"/>
    <mergeCell ref="Q253:Q254"/>
    <mergeCell ref="R253:R254"/>
    <mergeCell ref="S253:S254"/>
    <mergeCell ref="H253:H254"/>
    <mergeCell ref="I253:I254"/>
    <mergeCell ref="J253:J254"/>
    <mergeCell ref="K253:K254"/>
    <mergeCell ref="L253:L254"/>
    <mergeCell ref="M253:M254"/>
    <mergeCell ref="A253:A254"/>
    <mergeCell ref="C253:C254"/>
    <mergeCell ref="D253:D254"/>
    <mergeCell ref="E253:E254"/>
    <mergeCell ref="F253:F254"/>
    <mergeCell ref="G253:G254"/>
    <mergeCell ref="A247:A248"/>
    <mergeCell ref="C247:C248"/>
    <mergeCell ref="D247:D248"/>
    <mergeCell ref="E247:E248"/>
    <mergeCell ref="F247:F248"/>
    <mergeCell ref="G247:G248"/>
    <mergeCell ref="H247:H248"/>
    <mergeCell ref="I247:I248"/>
    <mergeCell ref="J247:J248"/>
    <mergeCell ref="N245:N246"/>
    <mergeCell ref="O245:O246"/>
    <mergeCell ref="P245:P246"/>
    <mergeCell ref="Q245:Q246"/>
    <mergeCell ref="R245:R246"/>
    <mergeCell ref="S245:S246"/>
    <mergeCell ref="H245:H246"/>
    <mergeCell ref="I245:I246"/>
    <mergeCell ref="J245:J246"/>
    <mergeCell ref="K245:K246"/>
    <mergeCell ref="L245:L246"/>
    <mergeCell ref="M245:M246"/>
    <mergeCell ref="A245:A246"/>
    <mergeCell ref="C245:C246"/>
    <mergeCell ref="D245:D246"/>
    <mergeCell ref="E245:E246"/>
    <mergeCell ref="F245:F246"/>
    <mergeCell ref="G245:G246"/>
    <mergeCell ref="C240:C244"/>
    <mergeCell ref="T238:T239"/>
    <mergeCell ref="A240:A241"/>
    <mergeCell ref="D240:D241"/>
    <mergeCell ref="E240:E241"/>
    <mergeCell ref="F240:F241"/>
    <mergeCell ref="G240:G241"/>
    <mergeCell ref="H240:H241"/>
    <mergeCell ref="I240:I241"/>
    <mergeCell ref="J240:J241"/>
    <mergeCell ref="N238:N239"/>
    <mergeCell ref="O238:O239"/>
    <mergeCell ref="P238:P239"/>
    <mergeCell ref="Q238:Q239"/>
    <mergeCell ref="R238:R239"/>
    <mergeCell ref="S238:S239"/>
    <mergeCell ref="H238:H239"/>
    <mergeCell ref="I238:I239"/>
    <mergeCell ref="J238:J239"/>
    <mergeCell ref="K238:K239"/>
    <mergeCell ref="L238:L239"/>
    <mergeCell ref="M238:M239"/>
    <mergeCell ref="S236:S237"/>
    <mergeCell ref="T236:T237"/>
    <mergeCell ref="A238:A239"/>
    <mergeCell ref="C238:C239"/>
    <mergeCell ref="D238:D239"/>
    <mergeCell ref="E238:E239"/>
    <mergeCell ref="F238:F239"/>
    <mergeCell ref="G238:G239"/>
    <mergeCell ref="K236:K237"/>
    <mergeCell ref="L236:L237"/>
    <mergeCell ref="M236:M237"/>
    <mergeCell ref="N236:N237"/>
    <mergeCell ref="O236:O237"/>
    <mergeCell ref="P236:P237"/>
    <mergeCell ref="T231:T232"/>
    <mergeCell ref="A236:A237"/>
    <mergeCell ref="C236:C237"/>
    <mergeCell ref="D236:D237"/>
    <mergeCell ref="E236:E237"/>
    <mergeCell ref="F236:F237"/>
    <mergeCell ref="G236:G237"/>
    <mergeCell ref="H236:H237"/>
    <mergeCell ref="I236:I237"/>
    <mergeCell ref="J236:J237"/>
    <mergeCell ref="N231:N232"/>
    <mergeCell ref="O231:O232"/>
    <mergeCell ref="P231:P232"/>
    <mergeCell ref="Q231:Q232"/>
    <mergeCell ref="R231:R232"/>
    <mergeCell ref="S231:S232"/>
    <mergeCell ref="B236:B237"/>
    <mergeCell ref="A231:A232"/>
    <mergeCell ref="C231:C232"/>
    <mergeCell ref="D231:D232"/>
    <mergeCell ref="E231:E232"/>
    <mergeCell ref="F231:F232"/>
    <mergeCell ref="G231:G232"/>
    <mergeCell ref="K229:K230"/>
    <mergeCell ref="L229:L230"/>
    <mergeCell ref="M229:M230"/>
    <mergeCell ref="N229:N230"/>
    <mergeCell ref="O229:O230"/>
    <mergeCell ref="P229:P230"/>
    <mergeCell ref="A229:A230"/>
    <mergeCell ref="C229:C230"/>
    <mergeCell ref="D229:D230"/>
    <mergeCell ref="E229:E230"/>
    <mergeCell ref="F229:F230"/>
    <mergeCell ref="G229:G230"/>
    <mergeCell ref="H229:H230"/>
    <mergeCell ref="I229:I230"/>
    <mergeCell ref="J229:J230"/>
    <mergeCell ref="Q229:Q230"/>
    <mergeCell ref="R229:R230"/>
    <mergeCell ref="S229:S230"/>
    <mergeCell ref="A222:A223"/>
    <mergeCell ref="Q224:Q225"/>
    <mergeCell ref="R224:R225"/>
    <mergeCell ref="S224:S225"/>
    <mergeCell ref="H224:H225"/>
    <mergeCell ref="I224:I225"/>
    <mergeCell ref="J224:J225"/>
    <mergeCell ref="K224:K225"/>
    <mergeCell ref="L224:L225"/>
    <mergeCell ref="M224:M225"/>
    <mergeCell ref="Q222:Q223"/>
    <mergeCell ref="R222:R223"/>
    <mergeCell ref="S222:S223"/>
    <mergeCell ref="T229:T230"/>
    <mergeCell ref="S212:S213"/>
    <mergeCell ref="M220:M221"/>
    <mergeCell ref="L220:L221"/>
    <mergeCell ref="K220:K221"/>
    <mergeCell ref="J220:J221"/>
    <mergeCell ref="I220:I221"/>
    <mergeCell ref="H220:H221"/>
    <mergeCell ref="G220:G221"/>
    <mergeCell ref="F220:F221"/>
    <mergeCell ref="E220:E221"/>
    <mergeCell ref="D220:D221"/>
    <mergeCell ref="A224:A225"/>
    <mergeCell ref="C224:C225"/>
    <mergeCell ref="D224:D225"/>
    <mergeCell ref="E224:E225"/>
    <mergeCell ref="F224:F225"/>
    <mergeCell ref="G224:G225"/>
    <mergeCell ref="K222:K223"/>
    <mergeCell ref="L222:L223"/>
    <mergeCell ref="M222:M223"/>
    <mergeCell ref="N222:N223"/>
    <mergeCell ref="O222:O223"/>
    <mergeCell ref="P222:P223"/>
    <mergeCell ref="T207:T208"/>
    <mergeCell ref="K207:K208"/>
    <mergeCell ref="L207:L208"/>
    <mergeCell ref="M207:M208"/>
    <mergeCell ref="N207:N208"/>
    <mergeCell ref="O207:O208"/>
    <mergeCell ref="P207:P208"/>
    <mergeCell ref="T214:T215"/>
    <mergeCell ref="D222:D223"/>
    <mergeCell ref="E222:E223"/>
    <mergeCell ref="F222:F223"/>
    <mergeCell ref="G222:G223"/>
    <mergeCell ref="H222:H223"/>
    <mergeCell ref="I222:I223"/>
    <mergeCell ref="J222:J223"/>
    <mergeCell ref="P214:P215"/>
    <mergeCell ref="P224:P225"/>
    <mergeCell ref="T212:T213"/>
    <mergeCell ref="K212:K213"/>
    <mergeCell ref="L212:L213"/>
    <mergeCell ref="M212:M213"/>
    <mergeCell ref="N212:N213"/>
    <mergeCell ref="T222:T223"/>
    <mergeCell ref="P212:P213"/>
    <mergeCell ref="O212:O213"/>
    <mergeCell ref="Q214:Q215"/>
    <mergeCell ref="R214:R215"/>
    <mergeCell ref="S214:S215"/>
    <mergeCell ref="T224:T225"/>
    <mergeCell ref="O220:O221"/>
    <mergeCell ref="Q212:Q213"/>
    <mergeCell ref="R212:R213"/>
    <mergeCell ref="R198:R199"/>
    <mergeCell ref="S198:S199"/>
    <mergeCell ref="H198:H199"/>
    <mergeCell ref="I198:I199"/>
    <mergeCell ref="J198:J199"/>
    <mergeCell ref="K198:K199"/>
    <mergeCell ref="L198:L199"/>
    <mergeCell ref="M198:M199"/>
    <mergeCell ref="Q207:Q208"/>
    <mergeCell ref="R207:R208"/>
    <mergeCell ref="S207:S208"/>
    <mergeCell ref="Q196:Q197"/>
    <mergeCell ref="R196:R197"/>
    <mergeCell ref="S196:S197"/>
    <mergeCell ref="A220:A221"/>
    <mergeCell ref="P209:P211"/>
    <mergeCell ref="A212:A213"/>
    <mergeCell ref="Q209:Q211"/>
    <mergeCell ref="R209:R211"/>
    <mergeCell ref="S209:S211"/>
    <mergeCell ref="C220:C221"/>
    <mergeCell ref="B220:B221"/>
    <mergeCell ref="A207:A208"/>
    <mergeCell ref="C207:C208"/>
    <mergeCell ref="D207:D208"/>
    <mergeCell ref="E207:E208"/>
    <mergeCell ref="F207:F208"/>
    <mergeCell ref="G207:G208"/>
    <mergeCell ref="H207:H208"/>
    <mergeCell ref="I207:I208"/>
    <mergeCell ref="J207:J208"/>
    <mergeCell ref="G209:G210"/>
    <mergeCell ref="T196:T197"/>
    <mergeCell ref="A198:A199"/>
    <mergeCell ref="C198:C199"/>
    <mergeCell ref="D198:D199"/>
    <mergeCell ref="E198:E199"/>
    <mergeCell ref="F198:F199"/>
    <mergeCell ref="G198:G199"/>
    <mergeCell ref="K196:K197"/>
    <mergeCell ref="L196:L197"/>
    <mergeCell ref="M196:M197"/>
    <mergeCell ref="N196:N197"/>
    <mergeCell ref="O196:O197"/>
    <mergeCell ref="P196:P197"/>
    <mergeCell ref="T193:T195"/>
    <mergeCell ref="A196:A197"/>
    <mergeCell ref="C196:C197"/>
    <mergeCell ref="D196:D197"/>
    <mergeCell ref="E196:E197"/>
    <mergeCell ref="F196:F197"/>
    <mergeCell ref="G196:G197"/>
    <mergeCell ref="H196:H197"/>
    <mergeCell ref="I196:I197"/>
    <mergeCell ref="J196:J197"/>
    <mergeCell ref="N193:N195"/>
    <mergeCell ref="O193:O195"/>
    <mergeCell ref="P193:P195"/>
    <mergeCell ref="T198:T199"/>
    <mergeCell ref="J193:J195"/>
    <mergeCell ref="N198:N199"/>
    <mergeCell ref="O198:O199"/>
    <mergeCell ref="P198:P199"/>
    <mergeCell ref="Q198:Q199"/>
    <mergeCell ref="Q191:Q192"/>
    <mergeCell ref="R191:R192"/>
    <mergeCell ref="S191:S192"/>
    <mergeCell ref="T191:T192"/>
    <mergeCell ref="A193:A195"/>
    <mergeCell ref="C193:C195"/>
    <mergeCell ref="D193:D195"/>
    <mergeCell ref="E193:E195"/>
    <mergeCell ref="F193:F195"/>
    <mergeCell ref="G193:G195"/>
    <mergeCell ref="K191:K192"/>
    <mergeCell ref="L191:L192"/>
    <mergeCell ref="M191:M192"/>
    <mergeCell ref="N191:N192"/>
    <mergeCell ref="O191:O192"/>
    <mergeCell ref="P191:P192"/>
    <mergeCell ref="A191:A192"/>
    <mergeCell ref="C191:C192"/>
    <mergeCell ref="D191:D192"/>
    <mergeCell ref="E191:E192"/>
    <mergeCell ref="F191:F192"/>
    <mergeCell ref="G191:G192"/>
    <mergeCell ref="H191:H192"/>
    <mergeCell ref="I191:I192"/>
    <mergeCell ref="J191:J192"/>
    <mergeCell ref="Q193:Q195"/>
    <mergeCell ref="R193:R195"/>
    <mergeCell ref="S193:S195"/>
    <mergeCell ref="L193:L195"/>
    <mergeCell ref="M193:M195"/>
    <mergeCell ref="K193:K195"/>
    <mergeCell ref="H193:H195"/>
    <mergeCell ref="T169:T170"/>
    <mergeCell ref="A185:A186"/>
    <mergeCell ref="C185:C186"/>
    <mergeCell ref="D185:D186"/>
    <mergeCell ref="E185:E186"/>
    <mergeCell ref="F185:F186"/>
    <mergeCell ref="G185:G186"/>
    <mergeCell ref="D169:D175"/>
    <mergeCell ref="E169:E175"/>
    <mergeCell ref="F169:F175"/>
    <mergeCell ref="G169:G175"/>
    <mergeCell ref="C169:C175"/>
    <mergeCell ref="H169:H175"/>
    <mergeCell ref="I169:I175"/>
    <mergeCell ref="J169:J175"/>
    <mergeCell ref="K169:K175"/>
    <mergeCell ref="L169:L175"/>
    <mergeCell ref="M169:M175"/>
    <mergeCell ref="N169:N175"/>
    <mergeCell ref="O169:O175"/>
    <mergeCell ref="P169:P171"/>
    <mergeCell ref="Q169:Q171"/>
    <mergeCell ref="R169:R171"/>
    <mergeCell ref="S169:S171"/>
    <mergeCell ref="D176:D180"/>
    <mergeCell ref="E176:E180"/>
    <mergeCell ref="F176:F180"/>
    <mergeCell ref="G176:G180"/>
    <mergeCell ref="H176:H180"/>
    <mergeCell ref="T185:T186"/>
    <mergeCell ref="A176:A180"/>
    <mergeCell ref="B181:B184"/>
    <mergeCell ref="A187:A188"/>
    <mergeCell ref="C187:C188"/>
    <mergeCell ref="D187:D188"/>
    <mergeCell ref="E187:E188"/>
    <mergeCell ref="F187:F188"/>
    <mergeCell ref="G187:G188"/>
    <mergeCell ref="H187:H188"/>
    <mergeCell ref="I187:I188"/>
    <mergeCell ref="J187:J188"/>
    <mergeCell ref="N185:N186"/>
    <mergeCell ref="O185:O186"/>
    <mergeCell ref="P185:P186"/>
    <mergeCell ref="Q185:Q186"/>
    <mergeCell ref="R185:R186"/>
    <mergeCell ref="S185:S186"/>
    <mergeCell ref="H185:H186"/>
    <mergeCell ref="I185:I186"/>
    <mergeCell ref="T187:T188"/>
    <mergeCell ref="Q187:Q188"/>
    <mergeCell ref="R187:R188"/>
    <mergeCell ref="S187:S188"/>
    <mergeCell ref="P187:P188"/>
    <mergeCell ref="O187:O188"/>
    <mergeCell ref="K187:K188"/>
    <mergeCell ref="R189:R190"/>
    <mergeCell ref="S189:S190"/>
    <mergeCell ref="J185:J186"/>
    <mergeCell ref="K185:K186"/>
    <mergeCell ref="L185:L186"/>
    <mergeCell ref="M185:M186"/>
    <mergeCell ref="H189:H190"/>
    <mergeCell ref="I189:I190"/>
    <mergeCell ref="J189:J190"/>
    <mergeCell ref="K189:K190"/>
    <mergeCell ref="L187:L188"/>
    <mergeCell ref="M187:M188"/>
    <mergeCell ref="N187:N188"/>
    <mergeCell ref="N189:N190"/>
    <mergeCell ref="T189:T190"/>
    <mergeCell ref="P189:P190"/>
    <mergeCell ref="Q189:Q190"/>
    <mergeCell ref="O189:O190"/>
    <mergeCell ref="A167:A168"/>
    <mergeCell ref="C167:C168"/>
    <mergeCell ref="D167:D168"/>
    <mergeCell ref="E167:E168"/>
    <mergeCell ref="F167:F168"/>
    <mergeCell ref="G167:G168"/>
    <mergeCell ref="P151:P152"/>
    <mergeCell ref="J151:J166"/>
    <mergeCell ref="K151:K166"/>
    <mergeCell ref="L151:L166"/>
    <mergeCell ref="M151:M166"/>
    <mergeCell ref="N151:N166"/>
    <mergeCell ref="O151:O166"/>
    <mergeCell ref="T167:T168"/>
    <mergeCell ref="N167:N168"/>
    <mergeCell ref="O167:O168"/>
    <mergeCell ref="P167:P168"/>
    <mergeCell ref="Q167:Q168"/>
    <mergeCell ref="R167:R168"/>
    <mergeCell ref="S167:S168"/>
    <mergeCell ref="H167:H168"/>
    <mergeCell ref="I167:I168"/>
    <mergeCell ref="J167:J168"/>
    <mergeCell ref="K167:K168"/>
    <mergeCell ref="L167:L168"/>
    <mergeCell ref="M167:M168"/>
    <mergeCell ref="A151:A166"/>
    <mergeCell ref="D151:D166"/>
    <mergeCell ref="T144:T145"/>
    <mergeCell ref="K144:K145"/>
    <mergeCell ref="L144:L145"/>
    <mergeCell ref="M144:M145"/>
    <mergeCell ref="N144:N145"/>
    <mergeCell ref="O144:O145"/>
    <mergeCell ref="P144:P145"/>
    <mergeCell ref="T146:T147"/>
    <mergeCell ref="K149:K150"/>
    <mergeCell ref="J149:J150"/>
    <mergeCell ref="I149:I150"/>
    <mergeCell ref="H149:H150"/>
    <mergeCell ref="G149:G150"/>
    <mergeCell ref="F149:F150"/>
    <mergeCell ref="C149:C150"/>
    <mergeCell ref="Q151:Q152"/>
    <mergeCell ref="R151:R152"/>
    <mergeCell ref="S151:S152"/>
    <mergeCell ref="T151:T152"/>
    <mergeCell ref="A146:A148"/>
    <mergeCell ref="P118:P119"/>
    <mergeCell ref="C118:C119"/>
    <mergeCell ref="D118:D119"/>
    <mergeCell ref="E118:E119"/>
    <mergeCell ref="F118:F119"/>
    <mergeCell ref="G118:G119"/>
    <mergeCell ref="J118:J119"/>
    <mergeCell ref="E151:E166"/>
    <mergeCell ref="F151:F166"/>
    <mergeCell ref="G151:G166"/>
    <mergeCell ref="I151:I166"/>
    <mergeCell ref="H151:H166"/>
    <mergeCell ref="C151:C166"/>
    <mergeCell ref="O149:O150"/>
    <mergeCell ref="N149:N150"/>
    <mergeCell ref="M149:M150"/>
    <mergeCell ref="L149:L150"/>
    <mergeCell ref="T112:T113"/>
    <mergeCell ref="A118:A119"/>
    <mergeCell ref="I135:I137"/>
    <mergeCell ref="A133:A134"/>
    <mergeCell ref="C133:C134"/>
    <mergeCell ref="D133:D134"/>
    <mergeCell ref="E133:E134"/>
    <mergeCell ref="F133:F134"/>
    <mergeCell ref="G133:G134"/>
    <mergeCell ref="H133:H134"/>
    <mergeCell ref="I133:I134"/>
    <mergeCell ref="J133:J134"/>
    <mergeCell ref="Q118:Q119"/>
    <mergeCell ref="T135:T136"/>
    <mergeCell ref="T133:T134"/>
    <mergeCell ref="R118:R119"/>
    <mergeCell ref="S118:S119"/>
    <mergeCell ref="T118:T119"/>
    <mergeCell ref="S120:S122"/>
    <mergeCell ref="P123:P125"/>
    <mergeCell ref="Q123:Q125"/>
    <mergeCell ref="R123:R125"/>
    <mergeCell ref="S123:S125"/>
    <mergeCell ref="P133:P134"/>
    <mergeCell ref="O135:O137"/>
    <mergeCell ref="N112:N113"/>
    <mergeCell ref="O112:O113"/>
    <mergeCell ref="P127:P128"/>
    <mergeCell ref="Q127:Q128"/>
    <mergeCell ref="R127:R128"/>
    <mergeCell ref="S127:S128"/>
    <mergeCell ref="P135:P137"/>
    <mergeCell ref="T110:T111"/>
    <mergeCell ref="A112:A113"/>
    <mergeCell ref="C112:C113"/>
    <mergeCell ref="D112:D113"/>
    <mergeCell ref="E112:E113"/>
    <mergeCell ref="F112:F113"/>
    <mergeCell ref="G112:G113"/>
    <mergeCell ref="K110:K111"/>
    <mergeCell ref="L110:L111"/>
    <mergeCell ref="M110:M111"/>
    <mergeCell ref="N110:N111"/>
    <mergeCell ref="O110:O111"/>
    <mergeCell ref="S87:S88"/>
    <mergeCell ref="T98:T99"/>
    <mergeCell ref="A110:A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N98:N99"/>
    <mergeCell ref="O98:O99"/>
    <mergeCell ref="P98:P99"/>
    <mergeCell ref="Q98:Q99"/>
    <mergeCell ref="R98:R99"/>
    <mergeCell ref="S98:S99"/>
    <mergeCell ref="J102:J103"/>
    <mergeCell ref="I102:I103"/>
    <mergeCell ref="H102:H103"/>
    <mergeCell ref="R96:R97"/>
    <mergeCell ref="S96:S97"/>
    <mergeCell ref="T96:T97"/>
    <mergeCell ref="A98:A99"/>
    <mergeCell ref="C98:C99"/>
    <mergeCell ref="D98:D99"/>
    <mergeCell ref="E98:E99"/>
    <mergeCell ref="F98:F99"/>
    <mergeCell ref="G98:G99"/>
    <mergeCell ref="K96:K97"/>
    <mergeCell ref="L96:L97"/>
    <mergeCell ref="M96:M97"/>
    <mergeCell ref="N96:N97"/>
    <mergeCell ref="O96:O97"/>
    <mergeCell ref="P96:P97"/>
    <mergeCell ref="T87:T88"/>
    <mergeCell ref="A96:A97"/>
    <mergeCell ref="C96:C97"/>
    <mergeCell ref="D96:D97"/>
    <mergeCell ref="E96:E97"/>
    <mergeCell ref="M87:M88"/>
    <mergeCell ref="Q87:Q88"/>
    <mergeCell ref="R87:R88"/>
    <mergeCell ref="G96:G97"/>
    <mergeCell ref="H96:H97"/>
    <mergeCell ref="I96:I97"/>
    <mergeCell ref="J96:J97"/>
    <mergeCell ref="P87:P94"/>
    <mergeCell ref="K87:K88"/>
    <mergeCell ref="L87:L88"/>
    <mergeCell ref="Q89:Q94"/>
    <mergeCell ref="R89:R94"/>
    <mergeCell ref="R85:R86"/>
    <mergeCell ref="S85:S86"/>
    <mergeCell ref="T85:T86"/>
    <mergeCell ref="A87:A88"/>
    <mergeCell ref="C87:C88"/>
    <mergeCell ref="D87:D88"/>
    <mergeCell ref="E87:E88"/>
    <mergeCell ref="F87:F88"/>
    <mergeCell ref="G87:G88"/>
    <mergeCell ref="K85:K86"/>
    <mergeCell ref="L85:L86"/>
    <mergeCell ref="M85:M86"/>
    <mergeCell ref="N85:N86"/>
    <mergeCell ref="O85:O86"/>
    <mergeCell ref="P85:P86"/>
    <mergeCell ref="T73:T74"/>
    <mergeCell ref="A85:A86"/>
    <mergeCell ref="C85:C86"/>
    <mergeCell ref="D85:D86"/>
    <mergeCell ref="E85:E86"/>
    <mergeCell ref="F85:F86"/>
    <mergeCell ref="G85:G86"/>
    <mergeCell ref="H85:H86"/>
    <mergeCell ref="I85:I86"/>
    <mergeCell ref="J85:J86"/>
    <mergeCell ref="N78:N84"/>
    <mergeCell ref="D73:D77"/>
    <mergeCell ref="P73:P74"/>
    <mergeCell ref="Q73:Q74"/>
    <mergeCell ref="R73:R74"/>
    <mergeCell ref="C73:C77"/>
    <mergeCell ref="A73:A77"/>
    <mergeCell ref="S73:S74"/>
    <mergeCell ref="O78:O84"/>
    <mergeCell ref="Q67:Q68"/>
    <mergeCell ref="R67:R68"/>
    <mergeCell ref="T71:T72"/>
    <mergeCell ref="K71:K72"/>
    <mergeCell ref="L71:L72"/>
    <mergeCell ref="M71:M72"/>
    <mergeCell ref="N71:N72"/>
    <mergeCell ref="O71:O72"/>
    <mergeCell ref="P71:P72"/>
    <mergeCell ref="C78:C84"/>
    <mergeCell ref="B78:B84"/>
    <mergeCell ref="A78:A84"/>
    <mergeCell ref="T69:T70"/>
    <mergeCell ref="A71:A72"/>
    <mergeCell ref="C71:C72"/>
    <mergeCell ref="D71:D72"/>
    <mergeCell ref="E71:E72"/>
    <mergeCell ref="F71:F72"/>
    <mergeCell ref="G71:G72"/>
    <mergeCell ref="H71:H72"/>
    <mergeCell ref="I71:I72"/>
    <mergeCell ref="J71:J72"/>
    <mergeCell ref="N69:N70"/>
    <mergeCell ref="O69:O70"/>
    <mergeCell ref="P69:P70"/>
    <mergeCell ref="Q69:Q70"/>
    <mergeCell ref="R69:R70"/>
    <mergeCell ref="S67:S68"/>
    <mergeCell ref="S69:S70"/>
    <mergeCell ref="A69:A70"/>
    <mergeCell ref="R71:R72"/>
    <mergeCell ref="S71:S72"/>
    <mergeCell ref="M67:M68"/>
    <mergeCell ref="H69:H70"/>
    <mergeCell ref="I69:I70"/>
    <mergeCell ref="J69:J70"/>
    <mergeCell ref="K69:K70"/>
    <mergeCell ref="L69:L70"/>
    <mergeCell ref="M69:M70"/>
    <mergeCell ref="C69:C70"/>
    <mergeCell ref="D69:D70"/>
    <mergeCell ref="E69:E70"/>
    <mergeCell ref="F69:F70"/>
    <mergeCell ref="G69:G70"/>
    <mergeCell ref="C67:C68"/>
    <mergeCell ref="D67:D68"/>
    <mergeCell ref="E67:E68"/>
    <mergeCell ref="F67:F68"/>
    <mergeCell ref="G67:G68"/>
    <mergeCell ref="T63:T64"/>
    <mergeCell ref="A65:A66"/>
    <mergeCell ref="C65:C66"/>
    <mergeCell ref="D65:D66"/>
    <mergeCell ref="E65:E66"/>
    <mergeCell ref="F65:F66"/>
    <mergeCell ref="G65:G66"/>
    <mergeCell ref="H65:H66"/>
    <mergeCell ref="I65:I66"/>
    <mergeCell ref="J65:J66"/>
    <mergeCell ref="N63:N64"/>
    <mergeCell ref="O63:O64"/>
    <mergeCell ref="P63:P64"/>
    <mergeCell ref="Q63:Q64"/>
    <mergeCell ref="R63:R64"/>
    <mergeCell ref="S63:S64"/>
    <mergeCell ref="I63:I64"/>
    <mergeCell ref="J63:J64"/>
    <mergeCell ref="K63:K64"/>
    <mergeCell ref="L63:L64"/>
    <mergeCell ref="M63:M64"/>
    <mergeCell ref="K65:K66"/>
    <mergeCell ref="L65:L66"/>
    <mergeCell ref="M65:M66"/>
    <mergeCell ref="N65:N66"/>
    <mergeCell ref="R59:R60"/>
    <mergeCell ref="S59:S60"/>
    <mergeCell ref="T67:T68"/>
    <mergeCell ref="N67:N68"/>
    <mergeCell ref="O67:O68"/>
    <mergeCell ref="P67:P68"/>
    <mergeCell ref="S61:S62"/>
    <mergeCell ref="T61:T62"/>
    <mergeCell ref="A63:A64"/>
    <mergeCell ref="C63:C64"/>
    <mergeCell ref="D63:D64"/>
    <mergeCell ref="E63:E64"/>
    <mergeCell ref="F63:F64"/>
    <mergeCell ref="G63:G64"/>
    <mergeCell ref="K61:K62"/>
    <mergeCell ref="L61:L62"/>
    <mergeCell ref="M61:M62"/>
    <mergeCell ref="N61:N62"/>
    <mergeCell ref="O61:O62"/>
    <mergeCell ref="P61:P62"/>
    <mergeCell ref="Q65:Q66"/>
    <mergeCell ref="R65:R66"/>
    <mergeCell ref="S65:S66"/>
    <mergeCell ref="T65:T66"/>
    <mergeCell ref="A61:A62"/>
    <mergeCell ref="C61:C62"/>
    <mergeCell ref="D61:D62"/>
    <mergeCell ref="I61:I62"/>
    <mergeCell ref="J61:J62"/>
    <mergeCell ref="A67:A68"/>
    <mergeCell ref="H63:H64"/>
    <mergeCell ref="O65:O66"/>
    <mergeCell ref="T50:T51"/>
    <mergeCell ref="A52:A53"/>
    <mergeCell ref="C52:C53"/>
    <mergeCell ref="D52:D53"/>
    <mergeCell ref="E52:E53"/>
    <mergeCell ref="F52:F53"/>
    <mergeCell ref="Q61:Q62"/>
    <mergeCell ref="R61:R62"/>
    <mergeCell ref="H59:H60"/>
    <mergeCell ref="I59:I60"/>
    <mergeCell ref="J59:J60"/>
    <mergeCell ref="K59:K60"/>
    <mergeCell ref="L59:L60"/>
    <mergeCell ref="M59:M60"/>
    <mergeCell ref="Q57:Q58"/>
    <mergeCell ref="R57:R58"/>
    <mergeCell ref="S57:S58"/>
    <mergeCell ref="T57:T58"/>
    <mergeCell ref="A59:A60"/>
    <mergeCell ref="C59:C60"/>
    <mergeCell ref="F59:F60"/>
    <mergeCell ref="G59:G60"/>
    <mergeCell ref="K57:K58"/>
    <mergeCell ref="L57:L58"/>
    <mergeCell ref="M57:M58"/>
    <mergeCell ref="N57:N58"/>
    <mergeCell ref="O57:O58"/>
    <mergeCell ref="P57:P58"/>
    <mergeCell ref="D59:D60"/>
    <mergeCell ref="E59:E60"/>
    <mergeCell ref="T59:T60"/>
    <mergeCell ref="N59:N60"/>
    <mergeCell ref="T52:T53"/>
    <mergeCell ref="K52:K53"/>
    <mergeCell ref="L52:L53"/>
    <mergeCell ref="M52:M53"/>
    <mergeCell ref="N52:N53"/>
    <mergeCell ref="O52:O53"/>
    <mergeCell ref="P52:P53"/>
    <mergeCell ref="D50:D51"/>
    <mergeCell ref="E50:E51"/>
    <mergeCell ref="F50:F51"/>
    <mergeCell ref="G50:G51"/>
    <mergeCell ref="T55:T56"/>
    <mergeCell ref="A57:A58"/>
    <mergeCell ref="C57:C58"/>
    <mergeCell ref="D57:D58"/>
    <mergeCell ref="E57:E58"/>
    <mergeCell ref="F57:F58"/>
    <mergeCell ref="G57:G58"/>
    <mergeCell ref="H57:H58"/>
    <mergeCell ref="I57:I58"/>
    <mergeCell ref="J57:J58"/>
    <mergeCell ref="N55:N56"/>
    <mergeCell ref="O55:O56"/>
    <mergeCell ref="P55:P56"/>
    <mergeCell ref="Q55:Q56"/>
    <mergeCell ref="R55:R56"/>
    <mergeCell ref="S55:S56"/>
    <mergeCell ref="H55:H56"/>
    <mergeCell ref="I55:I56"/>
    <mergeCell ref="E55:E56"/>
    <mergeCell ref="F55:F56"/>
    <mergeCell ref="G55:G56"/>
    <mergeCell ref="T43:T44"/>
    <mergeCell ref="N43:N44"/>
    <mergeCell ref="O43:O44"/>
    <mergeCell ref="P43:P44"/>
    <mergeCell ref="Q43:Q44"/>
    <mergeCell ref="R43:R44"/>
    <mergeCell ref="S43:S44"/>
    <mergeCell ref="N34:N35"/>
    <mergeCell ref="O34:O35"/>
    <mergeCell ref="P34:P35"/>
    <mergeCell ref="Q34:Q35"/>
    <mergeCell ref="Q41:Q42"/>
    <mergeCell ref="R41:R42"/>
    <mergeCell ref="S41:S42"/>
    <mergeCell ref="M30:M31"/>
    <mergeCell ref="L30:L31"/>
    <mergeCell ref="K30:K31"/>
    <mergeCell ref="Q32:Q33"/>
    <mergeCell ref="R32:R33"/>
    <mergeCell ref="S32:S33"/>
    <mergeCell ref="L32:L33"/>
    <mergeCell ref="M32:M33"/>
    <mergeCell ref="N32:N33"/>
    <mergeCell ref="O30:O31"/>
    <mergeCell ref="N30:N31"/>
    <mergeCell ref="T41:T42"/>
    <mergeCell ref="K41:K42"/>
    <mergeCell ref="L41:L42"/>
    <mergeCell ref="M41:M42"/>
    <mergeCell ref="N41:N42"/>
    <mergeCell ref="O41:O42"/>
    <mergeCell ref="P41:P42"/>
    <mergeCell ref="T34:T35"/>
    <mergeCell ref="R34:R35"/>
    <mergeCell ref="S34:S35"/>
    <mergeCell ref="J30:J31"/>
    <mergeCell ref="I30:I31"/>
    <mergeCell ref="A30:A31"/>
    <mergeCell ref="O32:O33"/>
    <mergeCell ref="P32:P33"/>
    <mergeCell ref="K28:K29"/>
    <mergeCell ref="J28:J29"/>
    <mergeCell ref="I28:I29"/>
    <mergeCell ref="H28:H29"/>
    <mergeCell ref="G28:G29"/>
    <mergeCell ref="F28:F29"/>
    <mergeCell ref="E28:E29"/>
    <mergeCell ref="D28:D29"/>
    <mergeCell ref="C28:C29"/>
    <mergeCell ref="B28:B29"/>
    <mergeCell ref="H30:H31"/>
    <mergeCell ref="G30:G31"/>
    <mergeCell ref="F30:F31"/>
    <mergeCell ref="E30:E31"/>
    <mergeCell ref="D30:D31"/>
    <mergeCell ref="C30:C31"/>
    <mergeCell ref="B30:B31"/>
    <mergeCell ref="T32:T33"/>
    <mergeCell ref="D34:D35"/>
    <mergeCell ref="E34:E35"/>
    <mergeCell ref="F34:F35"/>
    <mergeCell ref="G34:G35"/>
    <mergeCell ref="A28:A29"/>
    <mergeCell ref="T20:T21"/>
    <mergeCell ref="A32:A33"/>
    <mergeCell ref="C32:C33"/>
    <mergeCell ref="D32:D33"/>
    <mergeCell ref="E32:E33"/>
    <mergeCell ref="F32:F33"/>
    <mergeCell ref="G32:G33"/>
    <mergeCell ref="H32:H33"/>
    <mergeCell ref="I32:I33"/>
    <mergeCell ref="J32:J33"/>
    <mergeCell ref="N20:N21"/>
    <mergeCell ref="O20:O21"/>
    <mergeCell ref="S20:S21"/>
    <mergeCell ref="K32:K33"/>
    <mergeCell ref="S3:S7"/>
    <mergeCell ref="D4:E6"/>
    <mergeCell ref="F4:M4"/>
    <mergeCell ref="F5:G6"/>
    <mergeCell ref="H5:I6"/>
    <mergeCell ref="J5:K6"/>
    <mergeCell ref="L5:M6"/>
    <mergeCell ref="C3:C7"/>
    <mergeCell ref="D3:M3"/>
    <mergeCell ref="N3:O6"/>
    <mergeCell ref="P3:P7"/>
    <mergeCell ref="Q3:Q7"/>
    <mergeCell ref="R3:R7"/>
    <mergeCell ref="Q18:Q19"/>
    <mergeCell ref="R18:R19"/>
    <mergeCell ref="N18:N19"/>
    <mergeCell ref="A18:A19"/>
    <mergeCell ref="C20:C21"/>
    <mergeCell ref="T18:T19"/>
    <mergeCell ref="S18:S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O18:O19"/>
    <mergeCell ref="C41:C42"/>
    <mergeCell ref="A50:A51"/>
    <mergeCell ref="C50:C51"/>
    <mergeCell ref="O181:O184"/>
    <mergeCell ref="F135:F137"/>
    <mergeCell ref="E135:E137"/>
    <mergeCell ref="D135:D137"/>
    <mergeCell ref="C135:C137"/>
    <mergeCell ref="B136:B137"/>
    <mergeCell ref="A135:A137"/>
    <mergeCell ref="O146:O148"/>
    <mergeCell ref="N146:N148"/>
    <mergeCell ref="M146:M148"/>
    <mergeCell ref="L146:L148"/>
    <mergeCell ref="K146:K148"/>
    <mergeCell ref="J146:J148"/>
    <mergeCell ref="I146:I148"/>
    <mergeCell ref="H146:H148"/>
    <mergeCell ref="G146:G148"/>
    <mergeCell ref="I50:I51"/>
    <mergeCell ref="A55:A56"/>
    <mergeCell ref="C55:C56"/>
    <mergeCell ref="G52:G53"/>
    <mergeCell ref="E149:E150"/>
    <mergeCell ref="D41:D42"/>
    <mergeCell ref="L189:L190"/>
    <mergeCell ref="M189:M190"/>
    <mergeCell ref="I193:I195"/>
    <mergeCell ref="F209:F210"/>
    <mergeCell ref="A43:A44"/>
    <mergeCell ref="C43:C44"/>
    <mergeCell ref="D43:D44"/>
    <mergeCell ref="E43:E44"/>
    <mergeCell ref="F43:F44"/>
    <mergeCell ref="G43:G44"/>
    <mergeCell ref="A41:A42"/>
    <mergeCell ref="B193:B195"/>
    <mergeCell ref="A169:A175"/>
    <mergeCell ref="L112:L113"/>
    <mergeCell ref="M112:M113"/>
    <mergeCell ref="M135:M137"/>
    <mergeCell ref="L135:L137"/>
    <mergeCell ref="K135:K137"/>
    <mergeCell ref="J135:J137"/>
    <mergeCell ref="D149:D150"/>
    <mergeCell ref="H43:H44"/>
    <mergeCell ref="I43:I44"/>
    <mergeCell ref="J43:J44"/>
    <mergeCell ref="K43:K44"/>
    <mergeCell ref="L43:L44"/>
    <mergeCell ref="M43:M44"/>
    <mergeCell ref="E41:E42"/>
    <mergeCell ref="B3:B7"/>
    <mergeCell ref="A3:A7"/>
    <mergeCell ref="H20:H21"/>
    <mergeCell ref="I20:I21"/>
    <mergeCell ref="J20:J21"/>
    <mergeCell ref="K20:K21"/>
    <mergeCell ref="L20:L21"/>
    <mergeCell ref="M20:M21"/>
    <mergeCell ref="H34:H35"/>
    <mergeCell ref="I34:I35"/>
    <mergeCell ref="J34:J35"/>
    <mergeCell ref="K34:K35"/>
    <mergeCell ref="L34:L35"/>
    <mergeCell ref="M34:M35"/>
    <mergeCell ref="A34:A35"/>
    <mergeCell ref="C34:C35"/>
    <mergeCell ref="C18:C19"/>
    <mergeCell ref="D18:D19"/>
    <mergeCell ref="A11:A17"/>
    <mergeCell ref="C11:C17"/>
    <mergeCell ref="B11:B17"/>
    <mergeCell ref="D11:D17"/>
    <mergeCell ref="E11:E17"/>
    <mergeCell ref="F11:F17"/>
    <mergeCell ref="G11:G17"/>
    <mergeCell ref="H11:H17"/>
    <mergeCell ref="I11:I17"/>
    <mergeCell ref="J11:J17"/>
    <mergeCell ref="K11:K17"/>
    <mergeCell ref="L11:L17"/>
    <mergeCell ref="M11:M17"/>
    <mergeCell ref="A20:A21"/>
    <mergeCell ref="A181:A184"/>
    <mergeCell ref="C181:C184"/>
    <mergeCell ref="D181:D184"/>
    <mergeCell ref="E181:E184"/>
    <mergeCell ref="F181:F184"/>
    <mergeCell ref="G181:G184"/>
    <mergeCell ref="H181:H184"/>
    <mergeCell ref="I181:I184"/>
    <mergeCell ref="J181:J184"/>
    <mergeCell ref="A189:A190"/>
    <mergeCell ref="C189:C190"/>
    <mergeCell ref="E189:E190"/>
    <mergeCell ref="F189:F190"/>
    <mergeCell ref="G189:G190"/>
    <mergeCell ref="B176:B180"/>
    <mergeCell ref="N135:N137"/>
    <mergeCell ref="K112:K113"/>
    <mergeCell ref="I176:I180"/>
    <mergeCell ref="J176:J180"/>
    <mergeCell ref="K176:K180"/>
    <mergeCell ref="L181:L184"/>
    <mergeCell ref="M181:M184"/>
    <mergeCell ref="N181:N184"/>
    <mergeCell ref="B149:B150"/>
    <mergeCell ref="A149:A150"/>
    <mergeCell ref="A144:A145"/>
    <mergeCell ref="C144:C145"/>
    <mergeCell ref="D144:D145"/>
    <mergeCell ref="E144:E145"/>
    <mergeCell ref="F144:F145"/>
    <mergeCell ref="G144:G145"/>
    <mergeCell ref="H144:H145"/>
    <mergeCell ref="P59:P60"/>
    <mergeCell ref="Q59:Q60"/>
    <mergeCell ref="C212:C213"/>
    <mergeCell ref="D212:D213"/>
    <mergeCell ref="E212:E213"/>
    <mergeCell ref="F212:F213"/>
    <mergeCell ref="G212:G213"/>
    <mergeCell ref="H212:H213"/>
    <mergeCell ref="I212:I213"/>
    <mergeCell ref="J212:J213"/>
    <mergeCell ref="N176:N180"/>
    <mergeCell ref="O176:O180"/>
    <mergeCell ref="C176:C180"/>
    <mergeCell ref="D189:D190"/>
    <mergeCell ref="B170:B175"/>
    <mergeCell ref="C209:C210"/>
    <mergeCell ref="D209:D210"/>
    <mergeCell ref="E209:E210"/>
    <mergeCell ref="P65:P66"/>
    <mergeCell ref="Q71:Q72"/>
    <mergeCell ref="B69:B70"/>
    <mergeCell ref="Q85:Q86"/>
    <mergeCell ref="Q96:Q97"/>
    <mergeCell ref="P112:P113"/>
    <mergeCell ref="Q112:Q113"/>
    <mergeCell ref="K118:K119"/>
    <mergeCell ref="L118:L119"/>
    <mergeCell ref="Q110:Q111"/>
    <mergeCell ref="P110:P111"/>
    <mergeCell ref="F114:F115"/>
    <mergeCell ref="E114:E115"/>
    <mergeCell ref="D114:D115"/>
    <mergeCell ref="P47:P48"/>
    <mergeCell ref="Q47:Q48"/>
    <mergeCell ref="R47:R48"/>
    <mergeCell ref="S47:S48"/>
    <mergeCell ref="H52:H53"/>
    <mergeCell ref="I52:I53"/>
    <mergeCell ref="J52:J53"/>
    <mergeCell ref="N50:N51"/>
    <mergeCell ref="O50:O51"/>
    <mergeCell ref="P50:P51"/>
    <mergeCell ref="Q50:Q51"/>
    <mergeCell ref="R50:R51"/>
    <mergeCell ref="S50:S51"/>
    <mergeCell ref="H50:H51"/>
    <mergeCell ref="Q52:Q53"/>
    <mergeCell ref="R52:R53"/>
    <mergeCell ref="S52:S53"/>
    <mergeCell ref="J50:J51"/>
    <mergeCell ref="K50:K51"/>
    <mergeCell ref="L50:L51"/>
    <mergeCell ref="M50:M51"/>
    <mergeCell ref="O46:O49"/>
    <mergeCell ref="N46:N49"/>
    <mergeCell ref="M46:M49"/>
    <mergeCell ref="L46:L49"/>
    <mergeCell ref="K46:K49"/>
    <mergeCell ref="J46:J49"/>
    <mergeCell ref="I46:I49"/>
    <mergeCell ref="H46:H49"/>
    <mergeCell ref="L176:L180"/>
    <mergeCell ref="M176:M180"/>
    <mergeCell ref="M118:M119"/>
    <mergeCell ref="N118:N119"/>
    <mergeCell ref="O118:O119"/>
    <mergeCell ref="F146:F148"/>
    <mergeCell ref="E146:E148"/>
    <mergeCell ref="D146:D148"/>
    <mergeCell ref="C146:C148"/>
    <mergeCell ref="B147:B148"/>
    <mergeCell ref="N224:N225"/>
    <mergeCell ref="O224:O225"/>
    <mergeCell ref="N220:N221"/>
    <mergeCell ref="H231:H232"/>
    <mergeCell ref="I231:I232"/>
    <mergeCell ref="J231:J232"/>
    <mergeCell ref="K231:K232"/>
    <mergeCell ref="H118:H119"/>
    <mergeCell ref="I118:I119"/>
    <mergeCell ref="K181:K184"/>
    <mergeCell ref="H209:H210"/>
    <mergeCell ref="I209:I210"/>
    <mergeCell ref="J209:J210"/>
    <mergeCell ref="K209:K210"/>
    <mergeCell ref="L209:L210"/>
    <mergeCell ref="M209:M210"/>
    <mergeCell ref="O209:O210"/>
    <mergeCell ref="N209:N210"/>
    <mergeCell ref="C222:C223"/>
    <mergeCell ref="L231:L232"/>
    <mergeCell ref="M231:M232"/>
    <mergeCell ref="N11:N17"/>
    <mergeCell ref="O11:O17"/>
    <mergeCell ref="B59:B60"/>
    <mergeCell ref="B151:B166"/>
    <mergeCell ref="D55:D56"/>
    <mergeCell ref="O59:O60"/>
    <mergeCell ref="N87:N88"/>
    <mergeCell ref="O87:O88"/>
    <mergeCell ref="O100:O101"/>
    <mergeCell ref="N100:N101"/>
    <mergeCell ref="M100:M101"/>
    <mergeCell ref="L100:L101"/>
    <mergeCell ref="K100:K101"/>
    <mergeCell ref="J100:J101"/>
    <mergeCell ref="I100:I101"/>
    <mergeCell ref="H100:H101"/>
    <mergeCell ref="G100:G101"/>
    <mergeCell ref="F100:F101"/>
    <mergeCell ref="C120:C122"/>
    <mergeCell ref="G135:G137"/>
    <mergeCell ref="J55:J56"/>
    <mergeCell ref="K55:K56"/>
    <mergeCell ref="L55:L56"/>
    <mergeCell ref="M55:M56"/>
    <mergeCell ref="F20:F21"/>
    <mergeCell ref="G20:G21"/>
    <mergeCell ref="F41:F42"/>
    <mergeCell ref="G41:G42"/>
    <mergeCell ref="H41:H42"/>
    <mergeCell ref="I41:I42"/>
    <mergeCell ref="J41:J42"/>
    <mergeCell ref="D20:D21"/>
    <mergeCell ref="Q104:Q105"/>
    <mergeCell ref="R104:R105"/>
    <mergeCell ref="S104:S105"/>
    <mergeCell ref="Q102:Q103"/>
    <mergeCell ref="R102:R103"/>
    <mergeCell ref="S102:S103"/>
    <mergeCell ref="Q106:Q108"/>
    <mergeCell ref="R106:R108"/>
    <mergeCell ref="S106:S108"/>
    <mergeCell ref="A120:A122"/>
    <mergeCell ref="P120:P122"/>
    <mergeCell ref="D120:D122"/>
    <mergeCell ref="E120:E122"/>
    <mergeCell ref="F120:F122"/>
    <mergeCell ref="G120:G122"/>
    <mergeCell ref="H120:H122"/>
    <mergeCell ref="I120:I122"/>
    <mergeCell ref="J120:J122"/>
    <mergeCell ref="K120:K122"/>
    <mergeCell ref="L120:L122"/>
    <mergeCell ref="M120:M122"/>
    <mergeCell ref="N120:N122"/>
    <mergeCell ref="O120:O122"/>
    <mergeCell ref="Q120:Q122"/>
    <mergeCell ref="R120:R122"/>
    <mergeCell ref="R112:R113"/>
    <mergeCell ref="S112:S113"/>
    <mergeCell ref="R110:R111"/>
    <mergeCell ref="S110:S111"/>
    <mergeCell ref="C114:C115"/>
    <mergeCell ref="I114:I115"/>
    <mergeCell ref="H114:H115"/>
    <mergeCell ref="Q135:Q137"/>
    <mergeCell ref="R135:R137"/>
    <mergeCell ref="S135:S137"/>
    <mergeCell ref="P149:P150"/>
    <mergeCell ref="Q149:Q150"/>
    <mergeCell ref="R149:R150"/>
    <mergeCell ref="S149:S150"/>
    <mergeCell ref="P146:P148"/>
    <mergeCell ref="Q146:Q148"/>
    <mergeCell ref="R146:R148"/>
    <mergeCell ref="S146:S148"/>
    <mergeCell ref="H135:H137"/>
    <mergeCell ref="Q133:Q134"/>
    <mergeCell ref="R133:R134"/>
    <mergeCell ref="S133:S134"/>
    <mergeCell ref="K133:K134"/>
    <mergeCell ref="L133:L134"/>
    <mergeCell ref="M133:M134"/>
    <mergeCell ref="N133:N134"/>
    <mergeCell ref="O133:O134"/>
    <mergeCell ref="Q144:Q145"/>
    <mergeCell ref="R144:R145"/>
    <mergeCell ref="S144:S145"/>
    <mergeCell ref="I144:I145"/>
    <mergeCell ref="J144:J145"/>
  </mergeCells>
  <pageMargins left="0.11811023622047245" right="0.11811023622047245" top="0.19685039370078741" bottom="0.15748031496062992" header="0.19685039370078741" footer="0.19685039370078741"/>
  <pageSetup paperSize="9"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8"/>
  <sheetViews>
    <sheetView topLeftCell="A11" workbookViewId="0">
      <selection sqref="A1:G18"/>
    </sheetView>
  </sheetViews>
  <sheetFormatPr defaultRowHeight="15.75" x14ac:dyDescent="0.25"/>
  <cols>
    <col min="1" max="1" width="4.625" customWidth="1"/>
    <col min="2" max="2" width="39" customWidth="1"/>
    <col min="3" max="3" width="23.375" customWidth="1"/>
    <col min="4" max="4" width="29.875" customWidth="1"/>
    <col min="5" max="5" width="22.75" customWidth="1"/>
    <col min="6" max="6" width="18.5" customWidth="1"/>
    <col min="7" max="7" width="19.125" customWidth="1"/>
  </cols>
  <sheetData>
    <row r="1" spans="1:41" x14ac:dyDescent="0.25">
      <c r="G1" t="s">
        <v>358</v>
      </c>
    </row>
    <row r="2" spans="1:41" x14ac:dyDescent="0.25">
      <c r="A2" s="212" t="s">
        <v>342</v>
      </c>
      <c r="B2" s="212"/>
      <c r="C2" s="212"/>
      <c r="D2" s="212"/>
      <c r="E2" s="212"/>
      <c r="F2" s="212"/>
      <c r="G2" s="212"/>
    </row>
    <row r="3" spans="1:41" ht="16.5" thickBot="1" x14ac:dyDescent="0.3">
      <c r="A3" s="6"/>
    </row>
    <row r="4" spans="1:41" x14ac:dyDescent="0.25">
      <c r="A4" s="215" t="s">
        <v>0</v>
      </c>
      <c r="B4" s="213" t="s">
        <v>343</v>
      </c>
      <c r="C4" s="213" t="s">
        <v>344</v>
      </c>
      <c r="D4" s="213" t="s">
        <v>354</v>
      </c>
      <c r="E4" s="213" t="s">
        <v>345</v>
      </c>
      <c r="F4" s="213" t="s">
        <v>346</v>
      </c>
      <c r="G4" s="213" t="s">
        <v>347</v>
      </c>
    </row>
    <row r="5" spans="1:41" ht="95.25" customHeight="1" thickBot="1" x14ac:dyDescent="0.3">
      <c r="A5" s="216"/>
      <c r="B5" s="214"/>
      <c r="C5" s="214"/>
      <c r="D5" s="214"/>
      <c r="E5" s="214"/>
      <c r="F5" s="214"/>
      <c r="G5" s="214"/>
    </row>
    <row r="6" spans="1:41" x14ac:dyDescent="0.25">
      <c r="A6" s="9">
        <v>1</v>
      </c>
      <c r="B6" s="7">
        <v>2</v>
      </c>
      <c r="C6" s="7">
        <v>3</v>
      </c>
      <c r="D6" s="7">
        <v>4</v>
      </c>
      <c r="E6" s="7">
        <v>5</v>
      </c>
      <c r="F6" s="8">
        <v>6</v>
      </c>
      <c r="G6" s="7">
        <v>7</v>
      </c>
    </row>
    <row r="7" spans="1:41" s="17" customFormat="1" ht="168" customHeight="1" x14ac:dyDescent="0.25">
      <c r="A7" s="69" t="s">
        <v>18</v>
      </c>
      <c r="B7" s="25" t="s">
        <v>458</v>
      </c>
      <c r="C7" s="25" t="s">
        <v>348</v>
      </c>
      <c r="D7" s="48" t="s">
        <v>490</v>
      </c>
      <c r="E7" s="25" t="s">
        <v>349</v>
      </c>
      <c r="F7" s="49">
        <v>243776</v>
      </c>
      <c r="G7" s="25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</row>
    <row r="8" spans="1:41" ht="110.25" x14ac:dyDescent="0.25">
      <c r="A8" s="3" t="s">
        <v>57</v>
      </c>
      <c r="B8" s="22" t="s">
        <v>459</v>
      </c>
      <c r="C8" s="24" t="s">
        <v>348</v>
      </c>
      <c r="D8" s="25" t="s">
        <v>519</v>
      </c>
      <c r="E8" s="25" t="s">
        <v>350</v>
      </c>
      <c r="F8" s="113">
        <v>35452.97</v>
      </c>
      <c r="G8" s="21" t="s">
        <v>418</v>
      </c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</row>
    <row r="9" spans="1:41" s="23" customFormat="1" ht="135.75" customHeight="1" x14ac:dyDescent="0.25">
      <c r="A9" s="3" t="s">
        <v>69</v>
      </c>
      <c r="B9" s="18" t="s">
        <v>462</v>
      </c>
      <c r="C9" s="21" t="s">
        <v>351</v>
      </c>
      <c r="D9" s="18" t="s">
        <v>489</v>
      </c>
      <c r="E9" s="22" t="s">
        <v>352</v>
      </c>
      <c r="F9" s="19">
        <v>10231.530000000001</v>
      </c>
      <c r="G9" s="21"/>
    </row>
    <row r="10" spans="1:41" s="17" customFormat="1" ht="132.75" customHeight="1" x14ac:dyDescent="0.25">
      <c r="A10" s="3" t="s">
        <v>85</v>
      </c>
      <c r="B10" s="50" t="s">
        <v>460</v>
      </c>
      <c r="C10" s="24" t="s">
        <v>351</v>
      </c>
      <c r="D10" s="22" t="s">
        <v>609</v>
      </c>
      <c r="E10" s="18" t="s">
        <v>353</v>
      </c>
      <c r="F10" s="19">
        <v>1843078.7420000001</v>
      </c>
      <c r="G10" s="21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</row>
    <row r="11" spans="1:41" ht="110.25" x14ac:dyDescent="0.25">
      <c r="A11" s="3" t="s">
        <v>137</v>
      </c>
      <c r="B11" s="22" t="s">
        <v>457</v>
      </c>
      <c r="C11" s="24" t="s">
        <v>348</v>
      </c>
      <c r="D11" s="25" t="s">
        <v>518</v>
      </c>
      <c r="E11" s="18" t="s">
        <v>355</v>
      </c>
      <c r="F11" s="26">
        <v>325336.5</v>
      </c>
      <c r="G11" s="21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</row>
    <row r="12" spans="1:41" s="17" customFormat="1" ht="135" customHeight="1" x14ac:dyDescent="0.25">
      <c r="A12" s="3" t="s">
        <v>156</v>
      </c>
      <c r="B12" s="50" t="s">
        <v>456</v>
      </c>
      <c r="C12" s="24" t="s">
        <v>348</v>
      </c>
      <c r="D12" s="51" t="s">
        <v>590</v>
      </c>
      <c r="E12" s="25" t="s">
        <v>356</v>
      </c>
      <c r="F12" s="113">
        <v>243843.3</v>
      </c>
      <c r="G12" s="21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</row>
    <row r="13" spans="1:41" s="17" customFormat="1" ht="160.5" customHeight="1" x14ac:dyDescent="0.25">
      <c r="A13" s="3" t="s">
        <v>194</v>
      </c>
      <c r="B13" s="50" t="s">
        <v>470</v>
      </c>
      <c r="C13" s="24" t="s">
        <v>348</v>
      </c>
      <c r="D13" s="25" t="s">
        <v>520</v>
      </c>
      <c r="E13" s="25" t="s">
        <v>357</v>
      </c>
      <c r="F13" s="19">
        <v>137751.69</v>
      </c>
      <c r="G13" s="21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</row>
    <row r="14" spans="1:41" ht="31.5" x14ac:dyDescent="0.25">
      <c r="B14" s="15" t="s">
        <v>421</v>
      </c>
      <c r="D14" s="16" t="s">
        <v>420</v>
      </c>
    </row>
    <row r="16" spans="1:41" x14ac:dyDescent="0.25">
      <c r="B16" s="14" t="s">
        <v>404</v>
      </c>
    </row>
    <row r="17" spans="2:2" x14ac:dyDescent="0.25">
      <c r="B17" s="14" t="s">
        <v>408</v>
      </c>
    </row>
    <row r="18" spans="2:2" x14ac:dyDescent="0.25">
      <c r="B18" s="14" t="s">
        <v>406</v>
      </c>
    </row>
  </sheetData>
  <mergeCells count="8">
    <mergeCell ref="A2:G2"/>
    <mergeCell ref="D4:D5"/>
    <mergeCell ref="A4:A5"/>
    <mergeCell ref="B4:B5"/>
    <mergeCell ref="C4:C5"/>
    <mergeCell ref="E4:E5"/>
    <mergeCell ref="F4:F5"/>
    <mergeCell ref="G4:G5"/>
  </mergeCells>
  <pageMargins left="0.31496062992125984" right="0.51181102362204722" top="0.35433070866141736" bottom="0.55118110236220474" header="0.19685039370078741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opLeftCell="A10" workbookViewId="0">
      <selection activeCell="A19" sqref="A19:XFD19"/>
    </sheetView>
  </sheetViews>
  <sheetFormatPr defaultRowHeight="15.75" x14ac:dyDescent="0.25"/>
  <cols>
    <col min="1" max="1" width="5.125" customWidth="1"/>
    <col min="2" max="2" width="34.625" customWidth="1"/>
    <col min="3" max="3" width="18.75" customWidth="1"/>
    <col min="4" max="4" width="38" customWidth="1"/>
    <col min="5" max="5" width="26.5" customWidth="1"/>
    <col min="6" max="6" width="18.375" customWidth="1"/>
    <col min="7" max="7" width="22.75" customWidth="1"/>
  </cols>
  <sheetData>
    <row r="1" spans="1:7" x14ac:dyDescent="0.25">
      <c r="G1" t="s">
        <v>422</v>
      </c>
    </row>
    <row r="2" spans="1:7" x14ac:dyDescent="0.25">
      <c r="A2" s="212" t="s">
        <v>608</v>
      </c>
      <c r="B2" s="212"/>
      <c r="C2" s="212"/>
      <c r="D2" s="212"/>
      <c r="E2" s="212"/>
      <c r="F2" s="212"/>
      <c r="G2" s="212"/>
    </row>
    <row r="3" spans="1:7" ht="16.5" thickBot="1" x14ac:dyDescent="0.3">
      <c r="A3" s="6"/>
    </row>
    <row r="4" spans="1:7" x14ac:dyDescent="0.25">
      <c r="A4" s="215" t="s">
        <v>0</v>
      </c>
      <c r="B4" s="213" t="s">
        <v>343</v>
      </c>
      <c r="C4" s="213" t="s">
        <v>344</v>
      </c>
      <c r="D4" s="213" t="s">
        <v>354</v>
      </c>
      <c r="E4" s="213" t="s">
        <v>345</v>
      </c>
      <c r="F4" s="213" t="s">
        <v>346</v>
      </c>
      <c r="G4" s="213" t="s">
        <v>347</v>
      </c>
    </row>
    <row r="5" spans="1:7" ht="62.25" customHeight="1" thickBot="1" x14ac:dyDescent="0.3">
      <c r="A5" s="216"/>
      <c r="B5" s="214"/>
      <c r="C5" s="214"/>
      <c r="D5" s="214"/>
      <c r="E5" s="214"/>
      <c r="F5" s="214"/>
      <c r="G5" s="214"/>
    </row>
    <row r="6" spans="1:7" x14ac:dyDescent="0.25">
      <c r="A6" s="65">
        <v>1</v>
      </c>
      <c r="B6" s="7">
        <v>2</v>
      </c>
      <c r="C6" s="7">
        <v>3</v>
      </c>
      <c r="D6" s="7">
        <v>4</v>
      </c>
      <c r="E6" s="7">
        <v>5</v>
      </c>
      <c r="F6" s="8">
        <v>6</v>
      </c>
      <c r="G6" s="7">
        <v>7</v>
      </c>
    </row>
    <row r="7" spans="1:7" x14ac:dyDescent="0.25">
      <c r="A7" s="63"/>
      <c r="B7" s="52" t="s">
        <v>432</v>
      </c>
      <c r="C7" s="63"/>
      <c r="D7" s="63"/>
      <c r="E7" s="63"/>
      <c r="F7" s="63"/>
      <c r="G7" s="63"/>
    </row>
    <row r="8" spans="1:7" ht="110.25" x14ac:dyDescent="0.25">
      <c r="A8" s="112">
        <v>1</v>
      </c>
      <c r="B8" s="57" t="s">
        <v>433</v>
      </c>
      <c r="C8" s="53" t="s">
        <v>424</v>
      </c>
      <c r="D8" s="63" t="s">
        <v>587</v>
      </c>
      <c r="E8" s="61" t="s">
        <v>435</v>
      </c>
      <c r="F8" s="58">
        <v>360293.1</v>
      </c>
      <c r="G8" s="63"/>
    </row>
    <row r="9" spans="1:7" x14ac:dyDescent="0.25">
      <c r="A9" s="63"/>
      <c r="B9" s="52" t="s">
        <v>434</v>
      </c>
      <c r="C9" s="63"/>
      <c r="D9" s="63"/>
      <c r="E9" s="63"/>
      <c r="F9" s="58"/>
      <c r="G9" s="63"/>
    </row>
    <row r="10" spans="1:7" ht="110.25" x14ac:dyDescent="0.25">
      <c r="A10" s="111">
        <v>2</v>
      </c>
      <c r="B10" s="56" t="s">
        <v>436</v>
      </c>
      <c r="C10" s="53" t="s">
        <v>424</v>
      </c>
      <c r="D10" s="63" t="s">
        <v>514</v>
      </c>
      <c r="E10" s="63" t="s">
        <v>441</v>
      </c>
      <c r="F10" s="67">
        <v>269089.3</v>
      </c>
      <c r="G10" s="68"/>
    </row>
    <row r="11" spans="1:7" ht="111.75" customHeight="1" x14ac:dyDescent="0.25">
      <c r="A11" s="66">
        <v>3</v>
      </c>
      <c r="B11" s="56" t="s">
        <v>423</v>
      </c>
      <c r="C11" s="53" t="s">
        <v>424</v>
      </c>
      <c r="D11" s="54" t="s">
        <v>585</v>
      </c>
      <c r="E11" s="63" t="s">
        <v>427</v>
      </c>
      <c r="F11" s="72">
        <v>41148</v>
      </c>
      <c r="G11" s="68"/>
    </row>
    <row r="12" spans="1:7" ht="126" customHeight="1" x14ac:dyDescent="0.25">
      <c r="A12" s="66">
        <v>4</v>
      </c>
      <c r="B12" s="56" t="s">
        <v>437</v>
      </c>
      <c r="C12" s="53" t="s">
        <v>424</v>
      </c>
      <c r="D12" s="69" t="s">
        <v>516</v>
      </c>
      <c r="E12" s="63" t="s">
        <v>438</v>
      </c>
      <c r="F12" s="72">
        <v>15702.9</v>
      </c>
      <c r="G12" s="68"/>
    </row>
    <row r="13" spans="1:7" ht="125.25" customHeight="1" x14ac:dyDescent="0.25">
      <c r="A13" s="66">
        <v>5</v>
      </c>
      <c r="B13" s="56" t="s">
        <v>425</v>
      </c>
      <c r="C13" s="53" t="s">
        <v>424</v>
      </c>
      <c r="D13" s="55" t="s">
        <v>584</v>
      </c>
      <c r="E13" s="63" t="s">
        <v>428</v>
      </c>
      <c r="F13" s="72">
        <v>117174</v>
      </c>
      <c r="G13" s="68"/>
    </row>
    <row r="14" spans="1:7" ht="125.25" customHeight="1" x14ac:dyDescent="0.25">
      <c r="A14" s="66">
        <v>6</v>
      </c>
      <c r="B14" s="70" t="s">
        <v>439</v>
      </c>
      <c r="C14" s="53" t="s">
        <v>424</v>
      </c>
      <c r="D14" s="55" t="s">
        <v>491</v>
      </c>
      <c r="E14" s="63" t="s">
        <v>440</v>
      </c>
      <c r="F14" s="67">
        <v>24270.400000000001</v>
      </c>
      <c r="G14" s="68"/>
    </row>
    <row r="15" spans="1:7" ht="113.25" customHeight="1" x14ac:dyDescent="0.25">
      <c r="A15" s="66">
        <v>7</v>
      </c>
      <c r="B15" s="71" t="s">
        <v>426</v>
      </c>
      <c r="C15" s="53" t="s">
        <v>424</v>
      </c>
      <c r="D15" s="63" t="s">
        <v>515</v>
      </c>
      <c r="E15" s="63" t="s">
        <v>429</v>
      </c>
      <c r="F15" s="72">
        <v>53062.6</v>
      </c>
      <c r="G15" s="68"/>
    </row>
    <row r="16" spans="1:7" ht="94.5" x14ac:dyDescent="0.25">
      <c r="A16" s="66">
        <v>8</v>
      </c>
      <c r="B16" s="56" t="s">
        <v>443</v>
      </c>
      <c r="C16" s="53" t="s">
        <v>424</v>
      </c>
      <c r="D16" s="63" t="s">
        <v>517</v>
      </c>
      <c r="E16" s="63" t="s">
        <v>430</v>
      </c>
      <c r="F16" s="72">
        <v>14969.2</v>
      </c>
      <c r="G16" s="68"/>
    </row>
    <row r="17" spans="1:7" ht="94.5" x14ac:dyDescent="0.25">
      <c r="A17" s="66">
        <v>9</v>
      </c>
      <c r="B17" s="56" t="s">
        <v>444</v>
      </c>
      <c r="C17" s="53" t="s">
        <v>424</v>
      </c>
      <c r="D17" s="63" t="s">
        <v>511</v>
      </c>
      <c r="E17" s="63" t="s">
        <v>442</v>
      </c>
      <c r="F17" s="62">
        <v>97207.1</v>
      </c>
      <c r="G17" s="68"/>
    </row>
    <row r="18" spans="1:7" ht="94.5" x14ac:dyDescent="0.25">
      <c r="A18" s="66">
        <v>10</v>
      </c>
      <c r="B18" s="56" t="s">
        <v>445</v>
      </c>
      <c r="C18" s="53" t="s">
        <v>424</v>
      </c>
      <c r="D18" s="69" t="s">
        <v>510</v>
      </c>
      <c r="E18" s="63" t="s">
        <v>446</v>
      </c>
      <c r="F18" s="67">
        <v>9793.2999999999993</v>
      </c>
      <c r="G18" s="68"/>
    </row>
    <row r="19" spans="1:7" ht="94.5" x14ac:dyDescent="0.25">
      <c r="A19" s="66">
        <v>11</v>
      </c>
      <c r="B19" s="56" t="s">
        <v>447</v>
      </c>
      <c r="C19" s="53" t="s">
        <v>424</v>
      </c>
      <c r="D19" s="63" t="s">
        <v>512</v>
      </c>
      <c r="E19" s="63" t="s">
        <v>448</v>
      </c>
      <c r="F19" s="67">
        <v>25946</v>
      </c>
      <c r="G19" s="68"/>
    </row>
    <row r="20" spans="1:7" ht="94.5" x14ac:dyDescent="0.25">
      <c r="A20" s="66">
        <v>12</v>
      </c>
      <c r="B20" s="56" t="s">
        <v>449</v>
      </c>
      <c r="C20" s="53" t="s">
        <v>424</v>
      </c>
      <c r="D20" s="69" t="s">
        <v>583</v>
      </c>
      <c r="E20" s="63" t="s">
        <v>452</v>
      </c>
      <c r="F20" s="72">
        <v>61433.54</v>
      </c>
      <c r="G20" s="68"/>
    </row>
    <row r="21" spans="1:7" ht="94.5" x14ac:dyDescent="0.25">
      <c r="A21" s="66">
        <v>13</v>
      </c>
      <c r="B21" s="56" t="s">
        <v>450</v>
      </c>
      <c r="C21" s="53" t="s">
        <v>424</v>
      </c>
      <c r="D21" s="25" t="s">
        <v>582</v>
      </c>
      <c r="E21" s="63" t="s">
        <v>451</v>
      </c>
      <c r="F21" s="72">
        <v>16531.2</v>
      </c>
      <c r="G21" s="68"/>
    </row>
    <row r="22" spans="1:7" ht="110.25" x14ac:dyDescent="0.25">
      <c r="A22" s="66">
        <v>14</v>
      </c>
      <c r="B22" s="73" t="s">
        <v>468</v>
      </c>
      <c r="C22" s="53" t="s">
        <v>424</v>
      </c>
      <c r="D22" s="63" t="s">
        <v>586</v>
      </c>
      <c r="E22" s="63" t="s">
        <v>431</v>
      </c>
      <c r="F22" s="67">
        <v>22973.200000000001</v>
      </c>
      <c r="G22" s="68"/>
    </row>
    <row r="23" spans="1:7" ht="94.5" x14ac:dyDescent="0.25">
      <c r="A23" s="66">
        <v>15</v>
      </c>
      <c r="B23" s="74" t="s">
        <v>467</v>
      </c>
      <c r="C23" s="75" t="s">
        <v>424</v>
      </c>
      <c r="D23" s="63" t="s">
        <v>513</v>
      </c>
      <c r="E23" s="76" t="s">
        <v>453</v>
      </c>
      <c r="F23" s="77">
        <v>25934.7</v>
      </c>
      <c r="G23" s="68"/>
    </row>
    <row r="24" spans="1:7" ht="94.5" x14ac:dyDescent="0.25">
      <c r="A24" s="66">
        <v>16</v>
      </c>
      <c r="B24" s="74" t="s">
        <v>466</v>
      </c>
      <c r="C24" s="53" t="s">
        <v>424</v>
      </c>
      <c r="D24" s="69" t="s">
        <v>471</v>
      </c>
      <c r="E24" s="63" t="s">
        <v>454</v>
      </c>
      <c r="F24" s="67">
        <v>229224.9</v>
      </c>
      <c r="G24" s="68"/>
    </row>
    <row r="25" spans="1:7" x14ac:dyDescent="0.25">
      <c r="A25" s="78"/>
      <c r="B25" s="78"/>
      <c r="C25" s="78"/>
      <c r="D25" s="78"/>
      <c r="E25" s="78"/>
      <c r="F25" s="78"/>
      <c r="G25" s="78"/>
    </row>
    <row r="26" spans="1:7" ht="31.5" x14ac:dyDescent="0.25">
      <c r="A26" s="78"/>
      <c r="B26" s="79" t="s">
        <v>421</v>
      </c>
      <c r="C26" s="78"/>
      <c r="D26" s="78" t="s">
        <v>420</v>
      </c>
      <c r="E26" s="78"/>
      <c r="F26" s="78"/>
      <c r="G26" s="78"/>
    </row>
    <row r="27" spans="1:7" ht="58.5" customHeight="1" x14ac:dyDescent="0.25">
      <c r="B27" s="60" t="s">
        <v>455</v>
      </c>
    </row>
    <row r="28" spans="1:7" ht="38.25" customHeight="1" x14ac:dyDescent="0.25">
      <c r="B28" s="59"/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ageMargins left="0.11811023622047245" right="0.11811023622047245" top="0.15748031496062992" bottom="0.19685039370078741" header="0.11811023622047245" footer="0.11811023622047245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Свод</vt:lpstr>
      <vt:lpstr>Реестр</vt:lpstr>
      <vt:lpstr>Реестр поселений</vt:lpstr>
      <vt:lpstr>Свод!_GoBack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Goloshubov</dc:creator>
  <cp:lastModifiedBy>berdnikova</cp:lastModifiedBy>
  <cp:lastPrinted>2017-02-01T13:16:03Z</cp:lastPrinted>
  <dcterms:created xsi:type="dcterms:W3CDTF">2015-01-22T12:24:33Z</dcterms:created>
  <dcterms:modified xsi:type="dcterms:W3CDTF">2017-02-02T05:20:02Z</dcterms:modified>
</cp:coreProperties>
</file>