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30"/>
  </bookViews>
  <sheets>
    <sheet name="Свод" sheetId="1" r:id="rId1"/>
    <sheet name="Реестр" sheetId="2" r:id="rId2"/>
    <sheet name="Реестр поселений" sheetId="3" r:id="rId3"/>
  </sheets>
  <definedNames>
    <definedName name="_GoBack" localSheetId="0">Свод!$C$39</definedName>
  </definedNames>
  <calcPr calcId="162913"/>
</workbook>
</file>

<file path=xl/calcChain.xml><?xml version="1.0" encoding="utf-8"?>
<calcChain xmlns="http://schemas.openxmlformats.org/spreadsheetml/2006/main">
  <c r="D11" i="1" l="1"/>
  <c r="D9" i="1"/>
  <c r="E227" i="1" l="1"/>
  <c r="F227" i="1"/>
  <c r="G227" i="1"/>
  <c r="H227" i="1"/>
  <c r="I227" i="1"/>
  <c r="J227" i="1"/>
  <c r="K227" i="1"/>
  <c r="L227" i="1"/>
  <c r="M227" i="1"/>
  <c r="D227" i="1"/>
  <c r="E183" i="1"/>
  <c r="F183" i="1"/>
  <c r="G183" i="1"/>
  <c r="H183" i="1"/>
  <c r="I183" i="1"/>
  <c r="J183" i="1"/>
  <c r="K183" i="1"/>
  <c r="L183" i="1"/>
  <c r="M183" i="1"/>
  <c r="D183" i="1"/>
  <c r="H140" i="1"/>
  <c r="I140" i="1"/>
  <c r="J140" i="1"/>
  <c r="K140" i="1"/>
  <c r="L140" i="1"/>
  <c r="M140" i="1"/>
  <c r="D70" i="1"/>
  <c r="E60" i="1"/>
  <c r="F60" i="1"/>
  <c r="G60" i="1"/>
  <c r="H60" i="1"/>
  <c r="I60" i="1"/>
  <c r="J60" i="1"/>
  <c r="K60" i="1"/>
  <c r="L60" i="1"/>
  <c r="M60" i="1"/>
  <c r="D60" i="1"/>
  <c r="E46" i="1"/>
  <c r="F46" i="1"/>
  <c r="G46" i="1"/>
  <c r="H46" i="1"/>
  <c r="I46" i="1"/>
  <c r="J46" i="1"/>
  <c r="K46" i="1"/>
  <c r="L46" i="1"/>
  <c r="M46" i="1"/>
  <c r="D46" i="1"/>
  <c r="E11" i="1"/>
  <c r="F11" i="1"/>
  <c r="G11" i="1"/>
  <c r="H11" i="1"/>
  <c r="I11" i="1"/>
  <c r="J11" i="1"/>
  <c r="K11" i="1"/>
  <c r="L11" i="1"/>
  <c r="M11" i="1"/>
  <c r="H9" i="1" l="1"/>
  <c r="I9" i="1"/>
  <c r="J9" i="1"/>
  <c r="K9" i="1"/>
  <c r="L9" i="1"/>
  <c r="M9" i="1"/>
  <c r="O227" i="1" l="1"/>
  <c r="O292" i="1"/>
  <c r="O290" i="1"/>
  <c r="O273" i="1"/>
  <c r="O270" i="1"/>
  <c r="O268" i="1"/>
  <c r="O267" i="1"/>
  <c r="O265" i="1"/>
  <c r="O254" i="1"/>
  <c r="D254" i="1"/>
  <c r="S144" i="1" l="1"/>
  <c r="F70" i="1" l="1"/>
  <c r="G70" i="1"/>
  <c r="H70" i="1"/>
  <c r="I70" i="1"/>
  <c r="J70" i="1"/>
  <c r="K70" i="1"/>
  <c r="L70" i="1"/>
  <c r="M70" i="1"/>
  <c r="E134" i="1"/>
  <c r="F134" i="1"/>
  <c r="G134" i="1"/>
  <c r="H134" i="1"/>
  <c r="I134" i="1"/>
  <c r="J134" i="1"/>
  <c r="K134" i="1"/>
  <c r="L134" i="1"/>
  <c r="M134" i="1"/>
  <c r="D134" i="1"/>
  <c r="F123" i="1"/>
  <c r="G123" i="1"/>
  <c r="H123" i="1"/>
  <c r="I123" i="1"/>
  <c r="J123" i="1"/>
  <c r="K123" i="1"/>
  <c r="L123" i="1"/>
  <c r="M123" i="1"/>
  <c r="F112" i="1"/>
  <c r="G112" i="1"/>
  <c r="H112" i="1"/>
  <c r="I112" i="1"/>
  <c r="J112" i="1"/>
  <c r="K112" i="1"/>
  <c r="L112" i="1"/>
  <c r="M112" i="1"/>
  <c r="E105" i="1"/>
  <c r="F105" i="1"/>
  <c r="G105" i="1"/>
  <c r="H105" i="1"/>
  <c r="I105" i="1"/>
  <c r="J105" i="1"/>
  <c r="K105" i="1"/>
  <c r="L105" i="1"/>
  <c r="M105" i="1"/>
  <c r="D105" i="1"/>
  <c r="F96" i="1"/>
  <c r="G96" i="1"/>
  <c r="H96" i="1"/>
  <c r="I96" i="1"/>
  <c r="J96" i="1"/>
  <c r="K96" i="1"/>
  <c r="L96" i="1"/>
  <c r="M96" i="1"/>
  <c r="F85" i="1"/>
  <c r="G85" i="1"/>
  <c r="H85" i="1"/>
  <c r="I85" i="1"/>
  <c r="J85" i="1"/>
  <c r="K85" i="1"/>
  <c r="L85" i="1"/>
  <c r="M85" i="1"/>
  <c r="L72" i="1"/>
  <c r="M72" i="1"/>
  <c r="H72" i="1"/>
  <c r="I72" i="1"/>
  <c r="J72" i="1"/>
  <c r="K72" i="1"/>
  <c r="F72" i="1"/>
  <c r="G72" i="1"/>
  <c r="E72" i="1"/>
  <c r="D72" i="1"/>
  <c r="E139" i="1"/>
  <c r="O139" i="1" s="1"/>
  <c r="D139" i="1"/>
  <c r="E136" i="1"/>
  <c r="D136" i="1"/>
  <c r="E133" i="1"/>
  <c r="D133" i="1"/>
  <c r="E132" i="1"/>
  <c r="D132" i="1"/>
  <c r="E131" i="1"/>
  <c r="D131" i="1"/>
  <c r="E130" i="1"/>
  <c r="D130" i="1"/>
  <c r="E129" i="1"/>
  <c r="D129" i="1"/>
  <c r="E128" i="1"/>
  <c r="E123" i="1" s="1"/>
  <c r="D128" i="1"/>
  <c r="D123" i="1" s="1"/>
  <c r="E125" i="1"/>
  <c r="O125" i="1" s="1"/>
  <c r="D125" i="1"/>
  <c r="E122" i="1"/>
  <c r="D122" i="1"/>
  <c r="E121" i="1"/>
  <c r="D121" i="1"/>
  <c r="E120" i="1"/>
  <c r="D120" i="1"/>
  <c r="E119" i="1"/>
  <c r="D119" i="1"/>
  <c r="E118" i="1"/>
  <c r="D118" i="1"/>
  <c r="E117" i="1"/>
  <c r="D117" i="1"/>
  <c r="E116" i="1"/>
  <c r="E112" i="1" s="1"/>
  <c r="D116" i="1"/>
  <c r="D112" i="1" s="1"/>
  <c r="E114" i="1"/>
  <c r="O114" i="1" s="1"/>
  <c r="D114" i="1"/>
  <c r="E110" i="1"/>
  <c r="D110" i="1"/>
  <c r="E107" i="1"/>
  <c r="O107" i="1" s="1"/>
  <c r="D107" i="1"/>
  <c r="E104" i="1"/>
  <c r="D104" i="1"/>
  <c r="E103" i="1"/>
  <c r="D103" i="1"/>
  <c r="E102" i="1"/>
  <c r="D102" i="1"/>
  <c r="E101" i="1"/>
  <c r="D101" i="1"/>
  <c r="O101" i="1" s="1"/>
  <c r="E100" i="1"/>
  <c r="E96" i="1" s="1"/>
  <c r="D100" i="1"/>
  <c r="D96" i="1" s="1"/>
  <c r="E98" i="1"/>
  <c r="O98" i="1" s="1"/>
  <c r="D98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E85" i="1" s="1"/>
  <c r="E70" i="1" s="1"/>
  <c r="D89" i="1"/>
  <c r="D85" i="1" s="1"/>
  <c r="O87" i="1"/>
  <c r="O118" i="1" l="1"/>
  <c r="O121" i="1"/>
  <c r="O136" i="1"/>
  <c r="O134" i="1"/>
  <c r="O130" i="1"/>
  <c r="O132" i="1"/>
  <c r="O131" i="1"/>
  <c r="O129" i="1"/>
  <c r="O128" i="1"/>
  <c r="O117" i="1"/>
  <c r="O119" i="1"/>
  <c r="O122" i="1"/>
  <c r="O116" i="1"/>
  <c r="O112" i="1"/>
  <c r="O110" i="1"/>
  <c r="O105" i="1"/>
  <c r="O104" i="1"/>
  <c r="O103" i="1"/>
  <c r="O102" i="1"/>
  <c r="O100" i="1"/>
  <c r="O95" i="1"/>
  <c r="O94" i="1"/>
  <c r="O93" i="1"/>
  <c r="O92" i="1"/>
  <c r="O91" i="1"/>
  <c r="O90" i="1"/>
  <c r="O89" i="1"/>
  <c r="E78" i="1"/>
  <c r="D78" i="1"/>
  <c r="E74" i="1"/>
  <c r="D74" i="1"/>
  <c r="S96" i="1"/>
  <c r="S87" i="1"/>
  <c r="S84" i="1"/>
  <c r="S83" i="1"/>
  <c r="S82" i="1"/>
  <c r="S81" i="1"/>
  <c r="S79" i="1"/>
  <c r="S78" i="1"/>
  <c r="S77" i="1"/>
  <c r="S75" i="1"/>
  <c r="S74" i="1"/>
  <c r="O96" i="1" l="1"/>
  <c r="O85" i="1"/>
  <c r="O78" i="1"/>
  <c r="O74" i="1"/>
  <c r="O70" i="1"/>
  <c r="S181" i="1"/>
  <c r="G181" i="1"/>
  <c r="G179" i="1" s="1"/>
  <c r="G177" i="1" s="1"/>
  <c r="F181" i="1"/>
  <c r="F179" i="1" s="1"/>
  <c r="F177" i="1" s="1"/>
  <c r="O181" i="1"/>
  <c r="M179" i="1"/>
  <c r="L179" i="1"/>
  <c r="I179" i="1"/>
  <c r="I177" i="1" s="1"/>
  <c r="I175" i="1" s="1"/>
  <c r="H179" i="1"/>
  <c r="H177" i="1" s="1"/>
  <c r="H175" i="1" s="1"/>
  <c r="E179" i="1"/>
  <c r="D179" i="1"/>
  <c r="S177" i="1"/>
  <c r="M175" i="1"/>
  <c r="L175" i="1"/>
  <c r="S174" i="1"/>
  <c r="S173" i="1"/>
  <c r="S172" i="1"/>
  <c r="S171" i="1"/>
  <c r="E171" i="1"/>
  <c r="D171" i="1"/>
  <c r="E166" i="1"/>
  <c r="D166" i="1"/>
  <c r="S170" i="1"/>
  <c r="S169" i="1"/>
  <c r="S168" i="1"/>
  <c r="S167" i="1"/>
  <c r="S166" i="1"/>
  <c r="E159" i="1"/>
  <c r="D159" i="1"/>
  <c r="S163" i="1"/>
  <c r="S162" i="1"/>
  <c r="S159" i="1"/>
  <c r="M157" i="1"/>
  <c r="L157" i="1"/>
  <c r="K157" i="1"/>
  <c r="J157" i="1"/>
  <c r="I157" i="1"/>
  <c r="H157" i="1"/>
  <c r="G157" i="1"/>
  <c r="F157" i="1"/>
  <c r="D157" i="1" l="1"/>
  <c r="O166" i="1"/>
  <c r="O171" i="1"/>
  <c r="O72" i="1"/>
  <c r="O159" i="1"/>
  <c r="D177" i="1"/>
  <c r="D175" i="1" s="1"/>
  <c r="D140" i="1" s="1"/>
  <c r="F175" i="1"/>
  <c r="F140" i="1" s="1"/>
  <c r="F9" i="1" s="1"/>
  <c r="O179" i="1"/>
  <c r="E177" i="1"/>
  <c r="G175" i="1"/>
  <c r="G140" i="1" s="1"/>
  <c r="G9" i="1" s="1"/>
  <c r="E157" i="1"/>
  <c r="O157" i="1" s="1"/>
  <c r="O177" i="1" l="1"/>
  <c r="E175" i="1"/>
  <c r="E140" i="1" s="1"/>
  <c r="E9" i="1" s="1"/>
  <c r="S156" i="1" l="1"/>
  <c r="S140" i="1" l="1"/>
  <c r="S141" i="1"/>
  <c r="S142" i="1"/>
  <c r="S143" i="1"/>
  <c r="S145" i="1"/>
  <c r="S146" i="1"/>
  <c r="S147" i="1"/>
  <c r="S149" i="1"/>
  <c r="S150" i="1"/>
  <c r="S152" i="1"/>
  <c r="S153" i="1"/>
  <c r="S154" i="1"/>
  <c r="S155" i="1"/>
  <c r="E298" i="1" l="1"/>
  <c r="D298" i="1"/>
  <c r="E297" i="1"/>
  <c r="D297" i="1"/>
  <c r="M296" i="1"/>
  <c r="L296" i="1"/>
  <c r="K296" i="1"/>
  <c r="J296" i="1"/>
  <c r="I296" i="1"/>
  <c r="H296" i="1"/>
  <c r="G296" i="1"/>
  <c r="F296" i="1"/>
  <c r="E296" i="1"/>
  <c r="D296" i="1"/>
  <c r="E295" i="1"/>
  <c r="D295" i="1"/>
  <c r="E294" i="1"/>
  <c r="D294" i="1"/>
  <c r="M293" i="1"/>
  <c r="L293" i="1"/>
  <c r="K293" i="1"/>
  <c r="J293" i="1"/>
  <c r="I293" i="1"/>
  <c r="H293" i="1"/>
  <c r="G293" i="1"/>
  <c r="F293" i="1"/>
  <c r="E293" i="1"/>
  <c r="D293" i="1"/>
  <c r="E292" i="1"/>
  <c r="D292" i="1"/>
  <c r="E291" i="1"/>
  <c r="D291" i="1"/>
  <c r="E290" i="1"/>
  <c r="D290" i="1"/>
  <c r="E289" i="1"/>
  <c r="D289" i="1"/>
  <c r="M288" i="1"/>
  <c r="L288" i="1"/>
  <c r="K288" i="1"/>
  <c r="J288" i="1"/>
  <c r="I288" i="1"/>
  <c r="H288" i="1"/>
  <c r="G288" i="1"/>
  <c r="F288" i="1"/>
  <c r="E288" i="1"/>
  <c r="D288" i="1"/>
  <c r="E287" i="1"/>
  <c r="D287" i="1"/>
  <c r="E286" i="1"/>
  <c r="D286" i="1"/>
  <c r="E285" i="1"/>
  <c r="D285" i="1"/>
  <c r="E284" i="1"/>
  <c r="D284" i="1"/>
  <c r="M283" i="1"/>
  <c r="L283" i="1"/>
  <c r="K283" i="1"/>
  <c r="J283" i="1"/>
  <c r="I283" i="1"/>
  <c r="H283" i="1"/>
  <c r="G283" i="1"/>
  <c r="F283" i="1"/>
  <c r="E283" i="1"/>
  <c r="D283" i="1"/>
  <c r="E282" i="1"/>
  <c r="D282" i="1"/>
  <c r="E281" i="1"/>
  <c r="D281" i="1"/>
  <c r="E280" i="1"/>
  <c r="D280" i="1"/>
  <c r="E279" i="1"/>
  <c r="D279" i="1"/>
  <c r="E278" i="1"/>
  <c r="D278" i="1"/>
  <c r="E277" i="1"/>
  <c r="D277" i="1"/>
  <c r="E276" i="1"/>
  <c r="D276" i="1"/>
  <c r="E275" i="1"/>
  <c r="D275" i="1"/>
  <c r="M274" i="1"/>
  <c r="L274" i="1"/>
  <c r="K274" i="1"/>
  <c r="J274" i="1"/>
  <c r="I274" i="1"/>
  <c r="H274" i="1"/>
  <c r="G274" i="1"/>
  <c r="F274" i="1"/>
  <c r="E274" i="1"/>
  <c r="D274" i="1"/>
  <c r="E273" i="1"/>
  <c r="D273" i="1"/>
  <c r="E272" i="1"/>
  <c r="D272" i="1"/>
  <c r="E271" i="1"/>
  <c r="D271" i="1"/>
  <c r="E270" i="1"/>
  <c r="D270" i="1"/>
  <c r="E269" i="1"/>
  <c r="D269" i="1"/>
  <c r="E268" i="1"/>
  <c r="D268" i="1"/>
  <c r="E267" i="1"/>
  <c r="D267" i="1"/>
  <c r="E266" i="1"/>
  <c r="D266" i="1"/>
  <c r="E265" i="1"/>
  <c r="D265" i="1"/>
  <c r="E264" i="1"/>
  <c r="D264" i="1"/>
  <c r="M263" i="1"/>
  <c r="L263" i="1"/>
  <c r="K263" i="1"/>
  <c r="J263" i="1"/>
  <c r="I263" i="1"/>
  <c r="H263" i="1"/>
  <c r="G263" i="1"/>
  <c r="F263" i="1"/>
  <c r="E263" i="1"/>
  <c r="D263" i="1"/>
  <c r="E259" i="1"/>
  <c r="D259" i="1"/>
  <c r="E254" i="1"/>
  <c r="E253" i="1" l="1"/>
  <c r="D253" i="1"/>
  <c r="E252" i="1"/>
  <c r="D252" i="1"/>
  <c r="E251" i="1"/>
  <c r="D251" i="1"/>
  <c r="M250" i="1"/>
  <c r="L250" i="1"/>
  <c r="K250" i="1"/>
  <c r="J250" i="1"/>
  <c r="I250" i="1"/>
  <c r="H250" i="1"/>
  <c r="G250" i="1"/>
  <c r="F250" i="1"/>
  <c r="E249" i="1"/>
  <c r="D249" i="1"/>
  <c r="E248" i="1"/>
  <c r="D248" i="1"/>
  <c r="E247" i="1"/>
  <c r="D247" i="1"/>
  <c r="E246" i="1"/>
  <c r="D246" i="1"/>
  <c r="M245" i="1"/>
  <c r="L245" i="1"/>
  <c r="K245" i="1"/>
  <c r="J245" i="1"/>
  <c r="I245" i="1"/>
  <c r="H245" i="1"/>
  <c r="G245" i="1"/>
  <c r="F245" i="1"/>
  <c r="E245" i="1"/>
  <c r="D245" i="1"/>
  <c r="E241" i="1"/>
  <c r="D241" i="1"/>
  <c r="E240" i="1"/>
  <c r="D240" i="1"/>
  <c r="E238" i="1"/>
  <c r="D238" i="1"/>
  <c r="M236" i="1"/>
  <c r="L236" i="1"/>
  <c r="K236" i="1"/>
  <c r="J236" i="1"/>
  <c r="I236" i="1"/>
  <c r="H236" i="1"/>
  <c r="G236" i="1"/>
  <c r="F236" i="1"/>
  <c r="D236" i="1" s="1"/>
  <c r="E235" i="1"/>
  <c r="D235" i="1"/>
  <c r="E234" i="1"/>
  <c r="D234" i="1"/>
  <c r="E233" i="1"/>
  <c r="D233" i="1"/>
  <c r="E231" i="1"/>
  <c r="D231" i="1"/>
  <c r="M229" i="1"/>
  <c r="L229" i="1"/>
  <c r="K229" i="1"/>
  <c r="J229" i="1"/>
  <c r="I229" i="1"/>
  <c r="H229" i="1"/>
  <c r="G229" i="1"/>
  <c r="F229" i="1"/>
  <c r="E229" i="1"/>
  <c r="D229" i="1"/>
  <c r="E244" i="1"/>
  <c r="D244" i="1"/>
  <c r="E243" i="1"/>
  <c r="D243" i="1"/>
  <c r="E242" i="1"/>
  <c r="D242" i="1"/>
  <c r="E236" i="1" l="1"/>
  <c r="O231" i="1"/>
  <c r="O229" i="1"/>
  <c r="O238" i="1"/>
  <c r="E250" i="1"/>
  <c r="D250" i="1"/>
  <c r="O236" i="1"/>
  <c r="O233" i="1"/>
  <c r="E55" i="1"/>
  <c r="D55" i="1"/>
  <c r="O53" i="1"/>
  <c r="M53" i="1"/>
  <c r="M51" i="1" s="1"/>
  <c r="L53" i="1"/>
  <c r="I53" i="1"/>
  <c r="I51" i="1" s="1"/>
  <c r="H53" i="1"/>
  <c r="H51" i="1" s="1"/>
  <c r="G53" i="1"/>
  <c r="G51" i="1" s="1"/>
  <c r="F53" i="1"/>
  <c r="O51" i="1"/>
  <c r="L51" i="1"/>
  <c r="F51" i="1" l="1"/>
</calcChain>
</file>

<file path=xl/sharedStrings.xml><?xml version="1.0" encoding="utf-8"?>
<sst xmlns="http://schemas.openxmlformats.org/spreadsheetml/2006/main" count="698" uniqueCount="583">
  <si>
    <t>№ п/п</t>
  </si>
  <si>
    <t>Наименование  программных мероприятий</t>
  </si>
  <si>
    <t>Срок реализации программы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</si>
  <si>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</si>
  <si>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</si>
  <si>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</si>
  <si>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</si>
  <si>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</si>
  <si>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</si>
  <si>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</si>
  <si>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</si>
  <si>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</si>
  <si>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</si>
  <si>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</si>
  <si>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</si>
  <si>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</si>
  <si>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</si>
  <si>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</si>
  <si>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1.</t>
  </si>
  <si>
    <t>1.1.</t>
  </si>
  <si>
    <t>Подпрограмма №1</t>
  </si>
  <si>
    <t>Организация управления муниципальными финансами и муниципальным долгом</t>
  </si>
  <si>
    <t>1.1.1.</t>
  </si>
  <si>
    <t>Основные мероприятия</t>
  </si>
  <si>
    <t>Нормативное правовое регулирование бюджетного процесса и других правоотношений</t>
  </si>
  <si>
    <t>1.1.2.</t>
  </si>
  <si>
    <t>Составление проекта  районного бюджета на очередной финансовый год и плановый период</t>
  </si>
  <si>
    <t>1.1.3.</t>
  </si>
  <si>
    <t>Организация исполнения районного бюджета и формирование бюджетной отчетности</t>
  </si>
  <si>
    <t>1.1.4.</t>
  </si>
  <si>
    <t>Управление резервным фондом администрации  муниципального района  и иными средствами  на исполнение  расходных обязательств муниципального района</t>
  </si>
  <si>
    <t>1.1.5.</t>
  </si>
  <si>
    <t>Управление муниципальным долгом муниципального района</t>
  </si>
  <si>
    <t>1.1.6.</t>
  </si>
  <si>
    <t>Обеспечение внутреннего муниципального финансового контроля</t>
  </si>
  <si>
    <t>1.1.7.</t>
  </si>
  <si>
    <t>Обеспечение доступности информации о бюджетном процессе в муниципальном районе</t>
  </si>
  <si>
    <t>1.2.</t>
  </si>
  <si>
    <t>Подпрограмма №2</t>
  </si>
  <si>
    <t>Повышение устойчивости бюджетов поселений Рамонского муниципального района  Воронежской области</t>
  </si>
  <si>
    <t>1.2.1.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</si>
  <si>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</si>
  <si>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1.2.2.</t>
  </si>
  <si>
    <t>Выравнивание бюджетной обеспеченности поселений муниципального района</t>
  </si>
  <si>
    <t>1.2.3.</t>
  </si>
  <si>
    <t>Поддержка мер по обеспечению сбалансированности бюджетов поселений муниципального района</t>
  </si>
  <si>
    <t>1.2.4.</t>
  </si>
  <si>
    <t>Софинансирование приоритетных социально значимых расходов поселений муниципального района</t>
  </si>
  <si>
    <t>1.2.5.</t>
  </si>
  <si>
    <t>Содействие повышению качества организации и осуществления бюджетного процесса поселений муниципального района</t>
  </si>
  <si>
    <t>1.3.</t>
  </si>
  <si>
    <t>Подпрограмма №3</t>
  </si>
  <si>
    <t>Финансовое обеспечение реализации муниципальной Программы</t>
  </si>
  <si>
    <t>1.3.1.</t>
  </si>
  <si>
    <t>Финансовое обеспечение деятельности Отдела по финансам, иных главных распорядителей средств районного  бюджета – исполнителей</t>
  </si>
  <si>
    <t>1.3.2.</t>
  </si>
  <si>
    <t>Финансовое обеспечение выполнения других расходных обязательств муниципального района</t>
  </si>
  <si>
    <t>2.</t>
  </si>
  <si>
    <t>2.1.</t>
  </si>
  <si>
    <t>Управление муниципальной собственностью Рамонского муниципального района Воронежской области</t>
  </si>
  <si>
    <t>2.1.1.</t>
  </si>
  <si>
    <t>Организация  управления муниципальным имуществом и земельными ресурсами Рамонского муниципального района Воронежской области</t>
  </si>
  <si>
    <t>2.1.2.</t>
  </si>
  <si>
    <t>Осуществление полномочий собственника в отношении имущества муниципальных унитарных преприятий и муниципальных учреждений</t>
  </si>
  <si>
    <t>2.2.</t>
  </si>
  <si>
    <t>2.2.1.</t>
  </si>
  <si>
    <t>Финансовое обеспечение реализации муниципальной программы</t>
  </si>
  <si>
    <t xml:space="preserve">Основное мероприятие 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</si>
  <si>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</si>
  <si>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3.</t>
  </si>
  <si>
    <t>«Развитие сельского хозяйства на территории Рамонского муниципального района Воронежской области на 2014 - 2020 годы»</t>
  </si>
  <si>
    <t>3.1.</t>
  </si>
  <si>
    <t>3.1.1.</t>
  </si>
  <si>
    <t>3.2.</t>
  </si>
  <si>
    <t>3.2.1.</t>
  </si>
  <si>
    <t>Подпрограмма №4</t>
  </si>
  <si>
    <t>Подпрограмма №5</t>
  </si>
  <si>
    <t xml:space="preserve">Основные мероприятия </t>
  </si>
  <si>
    <t>Подпрограмма №6</t>
  </si>
  <si>
    <t>Оказание финансовой поддержки НП "Рамонский ИКЦ АПК</t>
  </si>
  <si>
    <t>Предоставление консультационных услуг по различных аспектам сельскохозяйственной деятельности, а также предоставлении в выработке и принятии управленческих решений и внедрении производственных технологий, способствующих эффективности работы товаропроизводителей</t>
  </si>
  <si>
    <t>Подпрограмма №7</t>
  </si>
  <si>
    <t>Осуществление деятельности по реализации ФЦП «Устойчивое развитие сельских территорий  на 2014 - 2017 годы и на период до 2020 года»</t>
  </si>
  <si>
    <t>Улучшение жилищных условий граждан, молодых семей и молодых специалистов</t>
  </si>
  <si>
    <t>Подпрограмма №8</t>
  </si>
  <si>
    <t>4.</t>
  </si>
  <si>
    <t>4.1.</t>
  </si>
  <si>
    <t>Развитие дошкольного и общего образования (2014 -2020 годы)</t>
  </si>
  <si>
    <t>4.1.1.</t>
  </si>
  <si>
    <t>Развитие дошкольного образования</t>
  </si>
  <si>
    <t>4.1.2.</t>
  </si>
  <si>
    <t>Развитие общего образования</t>
  </si>
  <si>
    <t>4.2.</t>
  </si>
  <si>
    <t>Социализация детей-сирот и детей, нуждающихся в особой заботе государства</t>
  </si>
  <si>
    <t>4.2.1.</t>
  </si>
  <si>
    <t>4.3.</t>
  </si>
  <si>
    <t>Развитие дополнительного образования  и воспитание детей и молодежи Рамонского муниципального района (2014-2020 годы)</t>
  </si>
  <si>
    <t>4.3.1.</t>
  </si>
  <si>
    <t>4.3.2.</t>
  </si>
  <si>
    <t>Выявление и поддержка одаренных детей и талантливой молодежи.</t>
  </si>
  <si>
    <t>4.3.3.</t>
  </si>
  <si>
    <t>Формирование муниципальной  системы конкурсных мероприятий в сфере дополнительного образования, воспитания и развития одаренности детей и молодежи</t>
  </si>
  <si>
    <t>4.3.4.</t>
  </si>
  <si>
    <t>Развитие кадрового потенциала  системы дополнительного образования и развития одаренности детей и молодежи</t>
  </si>
  <si>
    <t>4.3.5.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</si>
  <si>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</si>
  <si>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4.3.6.</t>
  </si>
  <si>
    <t>Финансовое обеспечение деятельности муниципальных учреждений дополнительного образования детей</t>
  </si>
  <si>
    <t>4.4.</t>
  </si>
  <si>
    <t>Вовлечение молодежи  в социальную практику (2014 -2020 годы)</t>
  </si>
  <si>
    <t>4.4.1.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</si>
  <si>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</si>
  <si>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4.4.2.</t>
  </si>
  <si>
    <t>Формирование целостной системы поддержки  молодежи и подготовки ее к службе в Вооруженных Силах Российской Федерации</t>
  </si>
  <si>
    <t>4.4.3.</t>
  </si>
  <si>
    <t>Гражданское образование и патриотическое воспитание молодежи, содействие формированию правовых, культурных и нравственных ценностей среди молодежи</t>
  </si>
  <si>
    <t>4.4.4.</t>
  </si>
  <si>
    <t>Развитие системы информирования молодежи о потенциальных возможностях саморазвития и мониторинга молодежной политики</t>
  </si>
  <si>
    <t>4.5.</t>
  </si>
  <si>
    <t>Создание условий для организации отдыха и   оздоровления   детей и молодежи Рамонского муниципального района (2014 – 2020 годы)</t>
  </si>
  <si>
    <t>4.5.1.</t>
  </si>
  <si>
    <t>4.5.2.</t>
  </si>
  <si>
    <t>Мероприятия по развитию механизмов административной среды и межведомственного взаимодействия</t>
  </si>
  <si>
    <t>4.5.3.</t>
  </si>
  <si>
    <t>Организация отдыха, оздоровления и занятости детей и молодежи</t>
  </si>
  <si>
    <t>4.5.4.</t>
  </si>
  <si>
    <t>4.5.5.</t>
  </si>
  <si>
    <t>4.6.</t>
  </si>
  <si>
    <t>Развитие физической культуры и спорта вРамонском муниципальном районе Воронежской области на 2014-2020 г.г.</t>
  </si>
  <si>
    <t>4.6.1.</t>
  </si>
  <si>
    <t>Организация и проведение физкультурных и спортивных мероприятий в Рамонском муниципальном районе Воронежской области</t>
  </si>
  <si>
    <t>4.6.2.</t>
  </si>
  <si>
    <t>4.7.</t>
  </si>
  <si>
    <t>4.7.1.</t>
  </si>
  <si>
    <t>4.7.2.</t>
  </si>
  <si>
    <t>5.</t>
  </si>
  <si>
    <t>5.1.</t>
  </si>
  <si>
    <t>«Развитие культуры Рамонского муниципального района»</t>
  </si>
  <si>
    <t>5.1.1.</t>
  </si>
  <si>
    <t>Создание условий для организации  деятельности культурно-досуговых учреждений района</t>
  </si>
  <si>
    <t>5.1.2.</t>
  </si>
  <si>
    <t>Сохранение и развитие библиотечного обслуживания населения Рамонского муниципального района</t>
  </si>
  <si>
    <t>5.1.3.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</si>
  <si>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</si>
  <si>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5.2.</t>
  </si>
  <si>
    <t>«Развитие туризма в Рамонском муниципальном районе»</t>
  </si>
  <si>
    <t>5.2.1.</t>
  </si>
  <si>
    <t>Основное мероприятие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</si>
  <si>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 Воронежской области на региональном и межрегиональном  уровне</t>
  </si>
  <si>
    <t>5.3.</t>
  </si>
  <si>
    <t>«Обеспечение реализации    муниципальной  программы»</t>
  </si>
  <si>
    <t>5.3.1.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</si>
  <si>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</si>
  <si>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>6.</t>
  </si>
  <si>
    <t>6.1.</t>
  </si>
  <si>
    <t>«Развитие муниципального управления»</t>
  </si>
  <si>
    <t>6.1.1.</t>
  </si>
  <si>
    <t>6.1.2.</t>
  </si>
  <si>
    <t>6.1.3.</t>
  </si>
  <si>
    <t>6.1.4.</t>
  </si>
  <si>
    <t>Обеспечение сохранности архивных документов и архивных фондов муниципального района</t>
  </si>
  <si>
    <t>6.1.5.</t>
  </si>
  <si>
    <t>Поддержка средств массовой информации</t>
  </si>
  <si>
    <t>Обеспечение соответствия нормативной правовой базы муниципального образования действующему законодательству</t>
  </si>
  <si>
    <t>6.2.</t>
  </si>
  <si>
    <t>Осуществление материально-технического  обеспечения деятельности администрации муниципального района</t>
  </si>
  <si>
    <t>6.2.1.</t>
  </si>
  <si>
    <t>6.3.</t>
  </si>
  <si>
    <t>Развитие информационного общества в муниципальном образовании</t>
  </si>
  <si>
    <t>6.3.1.</t>
  </si>
  <si>
    <t>Развитие информационного общества и формирование электронного муниципалитета</t>
  </si>
  <si>
    <t>6.3.2.</t>
  </si>
  <si>
    <t>Организация предоставления муниципальных услуг, в том числе по принципу «одного окна»</t>
  </si>
  <si>
    <t>6.4.</t>
  </si>
  <si>
    <t>Развитие муниципальной службы</t>
  </si>
  <si>
    <t>6.4.1.</t>
  </si>
  <si>
    <t>Совершенствование  действующего муниципального законодательства о муниципальной службе и противодействии коррупции</t>
  </si>
  <si>
    <t>6.4.2.</t>
  </si>
  <si>
    <t>Повышение профессионального уровня муниципальных служащих в целях формирования высококвалифицированного кадрового состава</t>
  </si>
  <si>
    <t>6.4.3.</t>
  </si>
  <si>
    <t>Формирование эффективного кадрового резерва муниципальных служащих</t>
  </si>
  <si>
    <t>Осуществление антикоррупционных мер с целью снижения уровня коррупционностина муниципальной службе</t>
  </si>
  <si>
    <t>6.5.</t>
  </si>
  <si>
    <t>Обеспечение реализации муниципальной программы</t>
  </si>
  <si>
    <t>6.5.1.</t>
  </si>
  <si>
    <t>Финансовое обеспечение деятельности администрации муниципального района, иных  получателей средств районного бюджета -исполнителей</t>
  </si>
  <si>
    <t>6.5.2.</t>
  </si>
  <si>
    <t>6.5.3.</t>
  </si>
  <si>
    <t>Осуществление выплаты пенсии за выслугу лет лицам,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</si>
  <si>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7.</t>
  </si>
  <si>
    <t>7.1.</t>
  </si>
  <si>
    <t>Развитие и поддержка малого и среднего предпринимательства в Рамонском муниципальном районе Воронежской области</t>
  </si>
  <si>
    <t>7.1.1.</t>
  </si>
  <si>
    <t>Информационная и консультационная поддержка субъектов малого и среднего предпринимательства</t>
  </si>
  <si>
    <t>7.1.2.</t>
  </si>
  <si>
    <t>Развитие инфраструктуры поддержки предпринимательства</t>
  </si>
  <si>
    <t>7.1.3.</t>
  </si>
  <si>
    <t>Финансовая поддержка субъектов малого и среднего предпринимательства</t>
  </si>
  <si>
    <t>7.1.4.</t>
  </si>
  <si>
    <t>Поддержка и развитие молодежного предпринимательства</t>
  </si>
  <si>
    <t>7.2.</t>
  </si>
  <si>
    <t>Обеспечение доступным и комфортным жильем и коммунальными услугами населения Рамонского муниципального района Воронежской области</t>
  </si>
  <si>
    <t>7.2.1.</t>
  </si>
  <si>
    <t>Обеспечение жильем  молодых семей</t>
  </si>
  <si>
    <t>Инфраструктурное обеспечение земельных  участков, предназначенных для комплексной застройки малоэтажного жилья и жилья эконом класса</t>
  </si>
  <si>
    <t>7.3.</t>
  </si>
  <si>
    <t>Охрана окружающей среды</t>
  </si>
  <si>
    <t>7.3.1.</t>
  </si>
  <si>
    <t>7.3.2.</t>
  </si>
  <si>
    <t>7.3.3.</t>
  </si>
  <si>
    <t>Поэтапная консервация санкционированных свалок/ликвидация несанкционированных свалок</t>
  </si>
  <si>
    <t>Повышение эффективности экологического мониторинга, повышение уровня экологического образования, информационное обеспечение</t>
  </si>
  <si>
    <t>7.4.</t>
  </si>
  <si>
    <t>Энергосбережение на территории Рамонского муниципального района Воронежской области</t>
  </si>
  <si>
    <t>7.4.1.</t>
  </si>
  <si>
    <t>Проведение энергетических обследований зданий</t>
  </si>
  <si>
    <t>7.4.2.</t>
  </si>
  <si>
    <t>Текущий ремонт оборудования</t>
  </si>
  <si>
    <t>7.4.3.</t>
  </si>
  <si>
    <t>Замена/установка современных окон с многокамерными стеклопакетами</t>
  </si>
  <si>
    <t>7.5.</t>
  </si>
  <si>
    <t>Повышение безопасности дорожного движения на территории в Рамонском муниципальном районе Воронежской области</t>
  </si>
  <si>
    <t>7.5.1.</t>
  </si>
  <si>
    <t>Диагностика транспортных средств</t>
  </si>
  <si>
    <t>7.5.2.</t>
  </si>
  <si>
    <t>Техническое обслуживание транспортных средств</t>
  </si>
  <si>
    <t>7.5.3.</t>
  </si>
  <si>
    <t>Обязательное страхование транспортных средств</t>
  </si>
  <si>
    <t>7.5.4.</t>
  </si>
  <si>
    <t>Обучающие курсы по технике безопасности (сопровождающие)</t>
  </si>
  <si>
    <t>7.5.5.</t>
  </si>
  <si>
    <t>Осмотр транспортных средств, «Глонас»</t>
  </si>
  <si>
    <t>7.5.6.</t>
  </si>
  <si>
    <t>Профилактика и предупреждение детского дорожно-транспортного травматизма «Дорожная Матаня»</t>
  </si>
  <si>
    <t>7.6.1.</t>
  </si>
  <si>
    <t>Профилактика правонарушений в Рамонском муниципальном районе Воронежской области</t>
  </si>
  <si>
    <t>7.7.</t>
  </si>
  <si>
    <t>Обеспечение сохранности и ремонта военно-мемориальных объектов на территории Рамонского муниципального района Воронежской области</t>
  </si>
  <si>
    <t>7.7.1.</t>
  </si>
  <si>
    <t>Ремонт и благоустройство  военно-мемориальных объектов</t>
  </si>
  <si>
    <t>7.8.</t>
  </si>
  <si>
    <t>Защита населения на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</t>
  </si>
  <si>
    <t>7.8.1.</t>
  </si>
  <si>
    <t>Развитие и модернизация системы защиты  населения от угроз чрезвычайных ситуаций и пожаров</t>
  </si>
  <si>
    <t>7.8.2.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</si>
  <si>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</t>
  </si>
  <si>
    <t>7.9.</t>
  </si>
  <si>
    <t>Подпрограмма №9</t>
  </si>
  <si>
    <t>Комплексные меры противодействия злоупотреблению наркотиками и их незаконному обороту</t>
  </si>
  <si>
    <t>7.10.</t>
  </si>
  <si>
    <t>Подпрограмма №10</t>
  </si>
  <si>
    <t>Формирование благоприятной инвестиционной среды</t>
  </si>
  <si>
    <t>1.2.6.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</si>
  <si>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</t>
  </si>
  <si>
    <t xml:space="preserve">     Основные мероприятия       Строительство линии механической сортировки твердых отходов</t>
  </si>
  <si>
    <t>7.5.7.</t>
  </si>
  <si>
    <t>7.5.8.</t>
  </si>
  <si>
    <t>Осуществление строительного контроля и авторского надзора за реконструкцией, капитальным ремонтом и строительством автомобильных дорог</t>
  </si>
  <si>
    <t>Реконструкция, капитальный ремонт и строительство автомобильных дорог</t>
  </si>
  <si>
    <t>7.6.</t>
  </si>
  <si>
    <t>7.6.2.</t>
  </si>
  <si>
    <t>7.6.3.</t>
  </si>
  <si>
    <t>7.6.4.</t>
  </si>
  <si>
    <t>7.6.5.</t>
  </si>
  <si>
    <t>7.6.6.</t>
  </si>
  <si>
    <t xml:space="preserve">    Основные мероприятия  Предупреждение, пересечение и раскрытие преступлений, обеспечение охраны общественного порядка, прав, свобод, жизни граждан</t>
  </si>
  <si>
    <t>Профилактика правонарушений, связанных с экстемизмом и терроризмом</t>
  </si>
  <si>
    <t>Профилактика правонарушений среди лиц, освободившихся из мест лишения свободы</t>
  </si>
  <si>
    <t>Информационно-методическое обеспечение профилактики правонарушений</t>
  </si>
  <si>
    <t>Кадровое и ресурсное обеспечение правоохранительной деятельности</t>
  </si>
  <si>
    <t>Профилактика коррупционных правонарушений</t>
  </si>
  <si>
    <t>7.6.7.</t>
  </si>
  <si>
    <t>Профилактика правонарушений на административных участках</t>
  </si>
  <si>
    <t>7.7.2.</t>
  </si>
  <si>
    <t>Ремонт и благоустройство памятников</t>
  </si>
  <si>
    <t>Основное мероприятие  Организационные мероприятия</t>
  </si>
  <si>
    <t>7.9.1.</t>
  </si>
  <si>
    <t>Основное мероприятие Повышение инвестиционной привлекательности Рамонского муниципального района Воронежской области</t>
  </si>
  <si>
    <t>7.10.1.</t>
  </si>
  <si>
    <t>2014-2020 гг.</t>
  </si>
  <si>
    <t>уровень удовлетворенности граждан качеством предоставления муниципальных услуг в сфере культуры и туризма,%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</si>
  <si>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%</t>
  </si>
  <si>
    <t>расходы консолидированного бюджета муниципального района на культуру в расчете на одного жителя, руб. коп.</t>
  </si>
  <si>
    <t>отношение среднемесячной номинальной начисленной заработной платы работников муниципальных учреждений культуры и искусства к среднемесячной начисленной заработной плате работников, занятых в сфере экономики региона, %</t>
  </si>
  <si>
    <t>работников учреждений культуры</t>
  </si>
  <si>
    <t>педагогических работников</t>
  </si>
  <si>
    <t>объем туристского потока на территории Рамонского муниципального района, тыс. чел.</t>
  </si>
  <si>
    <t>уровень исполнения плановых назначений по расходам на реализацию программы, %</t>
  </si>
  <si>
    <t>количество культурно-досуговых мероприятий, шт</t>
  </si>
  <si>
    <t>количество участников культурно-досуговых мероприятий, чел.</t>
  </si>
  <si>
    <t>доля детей, привлекаемых к участию в творческих мероприятиях, в общем числе детей, чел.</t>
  </si>
  <si>
    <t>количество клубных формирований, шт.</t>
  </si>
  <si>
    <t>количество участников клубных формирований, чел.</t>
  </si>
  <si>
    <t>число пользователей библиотеки, чел.</t>
  </si>
  <si>
    <t>количество книговыдач, экз.</t>
  </si>
  <si>
    <t>число посещений библиотеки, ед.</t>
  </si>
  <si>
    <t>количество библиографических записей в электронном каталоге библиотек Рамонского муниципального района Воронежской области, в том числе, включенных в сводный электронный каталог библиотек России (по сравнению с предыдущим годом), шт</t>
  </si>
  <si>
    <t>доля публичных библиотек, подключенных к сети "Интернет" в общем количестве библиотек Рамонского муниципального района Воронежской области", %</t>
  </si>
  <si>
    <t>количество учащихся, чел.</t>
  </si>
  <si>
    <t>доля детей привлеченных к участию в творческих мероприятиях, из числа обучающихся (ДШИ, район, область), %</t>
  </si>
  <si>
    <t>количество учащихся, продолживших обучение в профильных средних и высших учебных заведениях, чел.</t>
  </si>
  <si>
    <t>создание и сопровождение сайтов ДШИ района в сети "Интернет" с регулярно обновляемыми страницами в рамках требований ФЗ "Об образовании в РФ", шт.</t>
  </si>
  <si>
    <t xml:space="preserve">Соотношение фактического финансирования объемов субсидий на софинансирование приоритетных социально значимых расходов бюджетов поселений  к их плановому назначению, предусмотренному решением Совета народных депутатов муниципального  района о районном бюджете на соответствующий период и (или) сводной бюджетной росписью районного бюджета (%)
</t>
  </si>
  <si>
    <t>соблюдение порядка и сроков разработки проекта районного бюджета, установленных Положением о бюджетном процессе в  муниципальном районе (да/нет)</t>
  </si>
  <si>
    <t>удельный вес резервного фонда администрации муниципально-го района  в общем объеме расходов районного бюджета (%)</t>
  </si>
  <si>
    <t>доля расходов на обслуживание муниципального долга в общем объеме расходов районного бюджета области (за исключением расходов, которые осуществляются за счет субвенций из областного бюджета) (%)</t>
  </si>
  <si>
    <t>соотношение количества принятых решений о применении  бюджетных мер принуждения и общего количества поступивших в отдел по финансам уведомлений о применении бюджетных мер принуждения (%)</t>
  </si>
  <si>
    <t>доля главных распорядителей средств районного бюджета, охваченных оценкой качества финансового менеджмента (%)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</si>
  <si>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 (да\нет)</t>
  </si>
  <si>
    <t>исполнение расходных обязательств по финансированию из районного бюджета дотации поселениям муниципального района на выравнивание уровня бюджетной обеспеченности   к  их плановому назначению, предусмотренному решением Совета народных депутатов Рамонского муниципального района Воро-нежской области о районном бюджете на соответствующий пе-риод (%)</t>
  </si>
  <si>
    <t xml:space="preserve">исполнение расходных обязательств по финансированию из районного бюджета дотации поселениям муниципального района на обеспечение сбалансированности их бюджетов   к   плановому назначению, предусмотренному решением Совета народных депутатов муниципального района о районном бюджете на соответствующий период и (или) сводной бюджетной росписью
районного бюджета (%)
</t>
  </si>
  <si>
    <t>средняя оценка качества организации и осуществления бюд-жетного процесса поселений муниципального района  (балл)</t>
  </si>
  <si>
    <t>соотношение фактических расходов районного бюджета на со-финансирование расходных обязательств, возникающих при выполнении полномочий органов местного самоуправления по-селений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 к их плановому значению на соответствующий период (%)</t>
  </si>
  <si>
    <t>уровень исполнения плановых назначений по расходам на реа-лизацию подпрограммы (%)</t>
  </si>
  <si>
    <t>доля объектов недвижимого имущества, на которые зарегистрировано право собственности Рамонского муниципального района Воронежской области</t>
  </si>
  <si>
    <t>доля земельных участков, на которые зарегистрировано право собственности  Рамонского муниципального района Воронежской области</t>
  </si>
  <si>
    <t>количество муниципальных унитарных предприятий Рамонского муниципального района  Воронежской области</t>
  </si>
  <si>
    <t>уровень исполнения плановых назначений по расходам на реализацию подпрограммы,%</t>
  </si>
  <si>
    <t>оказание финансовой поддержки НП "Рамонский ИКЦ АПК"</t>
  </si>
  <si>
    <t>ввод (приобретение) жилья для граждан, проживающих в сельской местности, в том числе молодых семей и молодых специалистов, тыс. кв.м.</t>
  </si>
  <si>
    <t>количество молодых семей, улучшивших жилищные условия с помощью государственной поддержки</t>
  </si>
  <si>
    <t>удельный вес объектов размещения отходов,  соответствующих нормативным требованиям</t>
  </si>
  <si>
    <t>количество законсервированных санкционированных свалок</t>
  </si>
  <si>
    <t>количество ликвидированных санкционированных и несанкционированных  свалок</t>
  </si>
  <si>
    <t>количество совершенных ДТП с пострадавшими</t>
  </si>
  <si>
    <t>удельный вес не отремонтированных и неблагоустроенных воинских захоронений и памятников от общего числа воинских захоронений и памятников</t>
  </si>
  <si>
    <t>количество отремонтированных и благоустроенных воинских захоронений и памятников</t>
  </si>
  <si>
    <t>сокращение времени доведения  сигналов о возникновении или угрозе возникновения ЧС до органов управления и населения</t>
  </si>
  <si>
    <t>обеспечение вызова экстренных оперативных служб по единому номеру «112» на базе ЕДДС Рамонского муниципального района</t>
  </si>
  <si>
    <t>снижение  темпа   роста  количества   больных,  обратившихся за стационарной помощью  по  поводу "синдрома зависимости от наркотических веществ"</t>
  </si>
  <si>
    <t>объем инвестиций в основной капитал</t>
  </si>
  <si>
    <t>6.5.4.</t>
  </si>
  <si>
    <t>4.5.6.</t>
  </si>
  <si>
    <t>Реестр муниципальных программ Рамонского муниципального района Воронежской области</t>
  </si>
  <si>
    <t>Наименование  Программы</t>
  </si>
  <si>
    <t>Срок реализации Программы</t>
  </si>
  <si>
    <t>Исполнитель программы</t>
  </si>
  <si>
    <t>Объемы финансирования Программы из местного бюджета, тыс. рублей</t>
  </si>
  <si>
    <t>Примечание</t>
  </si>
  <si>
    <t xml:space="preserve">Отдел по финансам администрации Рамонского муниципального района Воронежской области </t>
  </si>
  <si>
    <t>Отдел имущественных и земельных отношений  администрации Рамонского муниципального района Воронежской области</t>
  </si>
  <si>
    <t>2014-2020гг.</t>
  </si>
  <si>
    <t xml:space="preserve">Отдел аграрной политики администрации Рамонского муниципального района Воронежской области  </t>
  </si>
  <si>
    <t xml:space="preserve">Отдел по образованию, спорту и молодежной политике администрации Рамонского муниципального района Воронежской области  </t>
  </si>
  <si>
    <t>Реквизиты муниципального правового акта, которым  утверждена Программа или внесены изменения в Программу</t>
  </si>
  <si>
    <t xml:space="preserve">Отдел по культуре администрации Рамонского муниципального района Воронежской области  </t>
  </si>
  <si>
    <t xml:space="preserve">Отдел организационно-контрольной работы и муниципальной службы  администрации Рамонского муниципального района Воронежской области  </t>
  </si>
  <si>
    <t xml:space="preserve">Отдел по  экономике и инвестициям  администрации Рамонского муниципального района Воронежской области  </t>
  </si>
  <si>
    <t>Приложение 1</t>
  </si>
  <si>
    <t>4.5.7.</t>
  </si>
  <si>
    <t>Организация отдыха и оздаровления детей влагерях дневного пребывания</t>
  </si>
  <si>
    <t xml:space="preserve">Развитие инфраструктуры и обновление содержания дополнительного образования детей </t>
  </si>
  <si>
    <t>отклонение фактического объема налоговых и неналоговых доходов районного бюджета от первоначально утвержденного объема (%)</t>
  </si>
  <si>
    <t>доля дефицита районного бюджета без учета финансовой помощи общего годового объема доходов районного бюджета без учета утвержденного объема  
безвозмездных поступлений и (или)  поступлений налоговых доходов по дополнительным нормативам отчислений (%)</t>
  </si>
  <si>
    <t xml:space="preserve">доля просроченной кредиторской задолженности муниципальных учреждений в общем объеме расходов районного бюджета (%) </t>
  </si>
  <si>
    <t>муниципальный долг Рамонского муниципального района Воронежской области, в % к годовому объему доходов районного бюджета без учета утвержденного объема безвозмездных поступлений</t>
  </si>
  <si>
    <t>проведение публичных слушаний по проекту районного бюджета на очередной финансовый год и плановый период и по годовому отчету об исполнении районного бюджета (да\нет)</t>
  </si>
  <si>
    <t>обеспечение размещения информации о системе управления муниципальными финансами на официальном сайте муниципального района (%)</t>
  </si>
  <si>
    <t>количество обращений граждан в администрацию муниципального образования, рассмотренных с нарушением сроков, установленных действующим законодательством, ед.</t>
  </si>
  <si>
    <t>соответствие муниципальных правовых актов действующему законодательству, %</t>
  </si>
  <si>
    <t>удельный вес своевременно оформленных документов на исполнение судебных актов, предусматривающих обращение взыскания на средства бюджета муниципального образования, %</t>
  </si>
  <si>
    <t>общее количество условных печатных листов официального издания органов местного самоуправления Рамонского муниципального района Воронежской области «Муниципальный вестник», ед.</t>
  </si>
  <si>
    <t>объем публикаций о деятельности ОМСУ в районной общественно-политической газете «Голос Рамони», (кв.см.)</t>
  </si>
  <si>
    <t>соотношение фактического финансирования расходов районного бюджета, направленных на осуществление деятельности МКУ «Служба по ХТО», к предусмотренным в районном бюджете плановым расходам на соответствующий период, %</t>
  </si>
  <si>
    <t>количество принятых запросов на предоставление государственных и муниципальных услуг, (среднее количество в месяц), ед.;</t>
  </si>
  <si>
    <t>количество консультаций по предоставлению государственных и муниципальных услуг, (среднее количество в месяц), ед.</t>
  </si>
  <si>
    <t>количество межведомственных запросов (среднее количество в месяц), ед</t>
  </si>
  <si>
    <t>уровень удовлетворенности граждан качеством и доступностью государственных и муниципальных услуг, %</t>
  </si>
  <si>
    <t>соответствие муниципальных правовых актов о муниципальной службе и противодействии коррупции действующему законодательству, %</t>
  </si>
  <si>
    <t>количество муниципальных служащих, прошедших повышение квалификации, чел.</t>
  </si>
  <si>
    <t>количество муниципальных служащих и граждан, включенных в кадровый резерв муниципальной службы, чел.</t>
  </si>
  <si>
    <t>количество выявленных фактов коррупции на муниципальной службе, ед.</t>
  </si>
  <si>
    <t>доля электронного документооборота в подразделениях администрации муниципального района, %</t>
  </si>
  <si>
    <t>уровень исполнения плановых назначений по расходам на реализацию подпрограммы, %</t>
  </si>
  <si>
    <t>Приложение 2</t>
  </si>
  <si>
    <t>составление и утверждение сводной бюджетной росписи районного бюджета в сроки, установленные бюджетным законодательством   (срок)</t>
  </si>
  <si>
    <t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 (срок)</t>
  </si>
  <si>
    <t>составление и представление в Совет народных депутатов  муниципального района годового отчета об исполнении районного бюджета в сроки, установленные бюджетным законодательством (срок)</t>
  </si>
  <si>
    <t>своевременное внесение изменений в решение Совета народных депутатов муниципального района о бюджетном процессе в муниципальном районе в соответствии с требованиями действующего бюджетного законодательства (срок)</t>
  </si>
  <si>
    <t>7.2.2.</t>
  </si>
  <si>
    <t>7.2.3.</t>
  </si>
  <si>
    <t>Реформирование и модернизация ЖКХ</t>
  </si>
  <si>
    <t xml:space="preserve">Газификация Рамонского муниципального района для строительства котельной </t>
  </si>
  <si>
    <t>7.2.4.</t>
  </si>
  <si>
    <t>Реестр муниципальных программ  сельских поселений Рамонского муниципального района Воронежской области</t>
  </si>
  <si>
    <t>Администрация Березовского сельского поселения Рамонского муниципального района Воронежской области</t>
  </si>
  <si>
    <t>Администрация Горожанского сельского поселения Рамонского муниципального района Воронежской области</t>
  </si>
  <si>
    <t>Администрация Комсомольского сельского поселения Рамонского муниципального района Воронежской области</t>
  </si>
  <si>
    <t>Администрация Ломовского сельского поселения Рамонского муниципального района Воронежской области</t>
  </si>
  <si>
    <t>Администрация Скляевского сельского поселения Рамонского муниципального района Воронежской области</t>
  </si>
  <si>
    <t xml:space="preserve">Рамонское городское поселение </t>
  </si>
  <si>
    <t>Сельские поселения</t>
  </si>
  <si>
    <t>Администрация Рамонского городского поселения Рамонского муниципального района Воронежской области</t>
  </si>
  <si>
    <t>2014-2020</t>
  </si>
  <si>
    <t>Администрация Большеверейского сельского поселения Рамонского муниципального района Воронежской области</t>
  </si>
  <si>
    <t>Администрация Карачунского сельского поселения Рамонского муниципального района Воронежской области</t>
  </si>
  <si>
    <t>Администрация Айдаровского сельского поселения Рамонского муниципального района Воронежской области</t>
  </si>
  <si>
    <t>Администрация Новоживотинновского сельского поселения Рамонского муниципального района Воронежской области</t>
  </si>
  <si>
    <t>Администрация Павловского сельского поселения Рамонского муниципального района Воронежской области</t>
  </si>
  <si>
    <t>Администрация Русскогвоздевского сельского поселения Рамонского муниципального района Воронежской области</t>
  </si>
  <si>
    <t>Администрация Сомовского сельского поселения Рамонского муниципального района Воронежской области</t>
  </si>
  <si>
    <t>Администрация Ступинского сельского поселения Рамонского муниципального района Воронежской области</t>
  </si>
  <si>
    <t>Администрация Чистополянского сельского поселения Рамонского муниципального района Воронежской области</t>
  </si>
  <si>
    <t>Администрация Яменского сельского поселения Рамонского муниципального района Воронежской области</t>
  </si>
  <si>
    <t>Муниципальная программа Рамонского муниципального района Воронежской области «Развитие образования Рамонского муниципального района Воронежской области 2014-2020 годы»</t>
  </si>
  <si>
    <t xml:space="preserve"> «Управление муниципальными финансами, создание  условий для эффективного и ответственного использования муниципальными финансами, повышения устойчивости бюджетов поселений Рамонского муниципального района Воронежской области»</t>
  </si>
  <si>
    <t xml:space="preserve"> "Развитие образования Рамонского муниципального района Воронежской областина 2014 - 2020 годы"</t>
  </si>
  <si>
    <t>Осуществление полномочий по составлению (изменению) списков кандидатов вприсяжные заседатели федеральных судов  общей юрисдикции в Российской Федерации</t>
  </si>
  <si>
    <t>Осуществление государственных полномочий по сбору информации от поселений входящиихв муниципальный район,необходимой для ведения регистра муниципальных правовоых актов  Воронежской области</t>
  </si>
  <si>
    <t>Осуществление государственных полномочий по созданию и организации деятельности административных комиссий</t>
  </si>
  <si>
    <t>Осуществление отдельных государственных полномочий по организации деятельности по отлову и содержанию безнадзорных животных</t>
  </si>
  <si>
    <t>Финансовое обеспечение выполнения других расходных обязательств муниципального района органами местного самоуправления главными распорядителями средств районного бюжета-исполнителями</t>
  </si>
  <si>
    <t>6.1.6.</t>
  </si>
  <si>
    <t>6.1.7.</t>
  </si>
  <si>
    <t>6.1.8.</t>
  </si>
  <si>
    <t>6.2.2.</t>
  </si>
  <si>
    <t>Финансовое обеспечение деятельности подведомственных учреждений МКУ "Рамонский архив"</t>
  </si>
  <si>
    <t>Отчет о ходе реализации муниципальных программ  (финансирование программ) Рамонского муниципального района Воронежской области за 2017 год</t>
  </si>
  <si>
    <t>Обеспечение реализации прав граждан, проживающих на территории муниципального района на осуществление местного самоуправления</t>
  </si>
  <si>
    <t>Финансовое обеспечение леятельности МКУ "Служба по хозяйственно-техническому обеспечению"</t>
  </si>
  <si>
    <t>Постановление администрации Рамонского муниципального района Воронежской области от  25.11.2013 г. №495 (в редакции от 18.12.2017 г. №460)</t>
  </si>
  <si>
    <t>поступление неналоговых имущественных доходов в консолидированный бюджет Рамонского муниципального района Воронежской области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</si>
  <si>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</si>
  <si>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</si>
  <si>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объем поступившей арендной платы за землю в местный бюджет в расчете на 1000 рублей начисленной арендной платы за землю</t>
  </si>
  <si>
    <t>Постановление администрации Рамонского муниципального района Воронежской области от 25.11.2013 №496    ( в редакции от 18.12.2017 № 465, в редакции от 19.01.2018 № 10)</t>
  </si>
  <si>
    <t>не более 7</t>
  </si>
  <si>
    <t>профицит</t>
  </si>
  <si>
    <t>доля налоговых и неналоговых доходов (за исключением по-ступлений налоговых доходов по дополнительным нормативам отчислений) в общем объеме собственных доходов районного бюджета (%)</t>
  </si>
  <si>
    <t>не менее 90</t>
  </si>
  <si>
    <r>
      <rPr>
        <sz val="11"/>
        <rFont val="Calibri"/>
        <family val="2"/>
        <charset val="204"/>
      </rPr>
      <t>≤</t>
    </r>
    <r>
      <rPr>
        <sz val="11"/>
        <rFont val="Times New Roman"/>
        <family val="1"/>
        <charset val="204"/>
      </rPr>
      <t xml:space="preserve"> 40</t>
    </r>
  </si>
  <si>
    <t>Доля просроченной кредиторской задолженности по оплате труда (включая начисления по оплате труда)муниципальных бюджетных учреждений, в %</t>
  </si>
  <si>
    <t>Объем расходов бюджета муниципального образования на содержание работников органов местного самоуправления в расчете на одного жителя муниципального образования, в рублях</t>
  </si>
  <si>
    <r>
      <rPr>
        <sz val="11"/>
        <rFont val="Calibri"/>
        <family val="2"/>
        <charset val="204"/>
      </rPr>
      <t>≤</t>
    </r>
    <r>
      <rPr>
        <sz val="11"/>
        <rFont val="Times New Roman"/>
        <family val="1"/>
        <charset val="204"/>
      </rPr>
      <t xml:space="preserve"> 1717,6</t>
    </r>
  </si>
  <si>
    <t>в устиановленный срок</t>
  </si>
  <si>
    <t>в установленный срок</t>
  </si>
  <si>
    <t>да</t>
  </si>
  <si>
    <t>до начала очередного финансового года</t>
  </si>
  <si>
    <t>до 1 мая текущего года</t>
  </si>
  <si>
    <r>
      <rPr>
        <sz val="10"/>
        <rFont val="Calibri"/>
        <family val="2"/>
        <charset val="204"/>
      </rPr>
      <t>≤</t>
    </r>
    <r>
      <rPr>
        <sz val="8.5"/>
        <rFont val="Times New Roman"/>
        <family val="1"/>
        <charset val="204"/>
      </rPr>
      <t>3</t>
    </r>
  </si>
  <si>
    <r>
      <rPr>
        <sz val="10"/>
        <rFont val="Calibri"/>
        <family val="2"/>
        <charset val="204"/>
      </rPr>
      <t>≤</t>
    </r>
    <r>
      <rPr>
        <sz val="8.5"/>
        <rFont val="Times New Roman"/>
        <family val="1"/>
        <charset val="204"/>
      </rPr>
      <t xml:space="preserve"> 5</t>
    </r>
  </si>
  <si>
    <t>не менее 15</t>
  </si>
  <si>
    <r>
      <rPr>
        <sz val="10"/>
        <rFont val="Calibri"/>
        <family val="2"/>
        <charset val="204"/>
      </rPr>
      <t>≥</t>
    </r>
    <r>
      <rPr>
        <sz val="8.5"/>
        <rFont val="Times New Roman"/>
        <family val="1"/>
        <charset val="204"/>
      </rPr>
      <t>95</t>
    </r>
  </si>
  <si>
    <t>Муниципальная программа Рамонского муниципального района Воронежской области «Управление муниципальными  финансами, создание 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области» на 2014-2020 годы</t>
  </si>
  <si>
    <t xml:space="preserve">Постановление администрации Рамонского муниципального района Воронежской области от 20.11.2013 №484   (в редакции 
 от 18.12.2017 № 458, от 19.01.2018 №11 )
</t>
  </si>
  <si>
    <t>7.2.5.</t>
  </si>
  <si>
    <t>Градостроительное проектирование</t>
  </si>
  <si>
    <t>7.2.6.</t>
  </si>
  <si>
    <t>Проведение районного конкурса "Благоустроим район вместе"</t>
  </si>
  <si>
    <t xml:space="preserve">число субъектов малого и среднего предпринимательства в расчете на 10 тыс. человек населения 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</si>
  <si>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</si>
  <si>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Удельная величина потребления электрической энергии в МКД на одного проживающего</t>
  </si>
  <si>
    <t>Удельная величина потребления тепловой энергии МКД на 1 кв.м. общей площади</t>
  </si>
  <si>
    <t>Удельная величина потребления горячей воды в МКД на одного проживающего</t>
  </si>
  <si>
    <t>Удельная величина потребления холодной воды в МКД на одного проживающего</t>
  </si>
  <si>
    <t>Удельная величина потребления природного газа в МКД на одного проживающего</t>
  </si>
  <si>
    <t>Удельная величина потребления электрической энергии муниципальными бюджетными учреждениями на 1 человека населения</t>
  </si>
  <si>
    <t>Удельная величина потребления тепловой энергии муниципальными бюджетными учреждениями на 1 кв. м. общей площади</t>
  </si>
  <si>
    <t>Удельная величина потребления горячей воды муниципальными бюджетными учреждениями на 1 человека населения</t>
  </si>
  <si>
    <t>Удельная величина потребления холодной воды муниципальными бюджетными учреждениями на 1 человека населения</t>
  </si>
  <si>
    <t>Удельная величина потребления природного газа муниципальными бюджетными учреждениями на 1 человека населения</t>
  </si>
  <si>
    <t>доля протяженности автомобильных дорог общего пользования местного значения с твердым, не отвечающим нормативным требованиям, в общей протяженности автомобильных дорог общего пользования местного значения.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</si>
  <si>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района).</t>
  </si>
  <si>
    <t>Муниципальная программа Рамонского муниципального района Воронежской области «Создание благоприятных условий для населения Рамонского муниципального района Воронежской области» на  2014-2020 годы</t>
  </si>
  <si>
    <t>Постановление администрации Рамонского муниципального района Воронежской области от 06.12.2013  №510   (в редакции 19.01.2018 №15)</t>
  </si>
  <si>
    <t>«Муниципальное управление  Рамонского муниципального района Воронежской области» на 2014-2020 годы»</t>
  </si>
  <si>
    <t>6.1.9.</t>
  </si>
  <si>
    <t>Финансовое обеспечение Рамонской районной общественной организации ветеранов войны, труда, вооруженных сил и правоохранительных органов</t>
  </si>
  <si>
    <t>доля современной компьютерной и организационной техники к общему количеству компьютерной и организационной техники в администрации муниципального района, %</t>
  </si>
  <si>
    <t>доля серверов и рабочих станций поврежденных вредоносными программами (вирусами, к тих общему количеству, %)</t>
  </si>
  <si>
    <t>≥95</t>
  </si>
  <si>
    <t xml:space="preserve"> отсутствие обоснованных жалоб со стороны потребителей муниципальных услуг, связанных с некачественным и несвоевременным исполнением архивных запросов муниципальным казенным учреждением «Рамонский архив» запросов, ед.</t>
  </si>
  <si>
    <t>6.4.4.</t>
  </si>
  <si>
    <t>«Создание благоприятных условий для населения Рамонского муниципального района Воронежской области на 2014-2020 годы»</t>
  </si>
  <si>
    <t>Муниципальная программа Рамонского муниципального района Воронежской области «Развитие культуры и туризма  в Рамонском муниципальном районе Воронежской области на 2014-2020 годы»</t>
  </si>
  <si>
    <t>Постановление администрации Рамонского муниципального рпйона Воронежской области от 03.12.2013 г. № 500 (в редакции от 21.01.2015 №11, от 25.01.2016 № 30, от 14.12.2016 № 404, от 20.01.2017 № 25, от 15.05.2017 №192, от 18.01.2017 № 463)</t>
  </si>
  <si>
    <t>Доля детей, обучающихся в детских школах искусств от общего числа учащихся детей в муниципальном районе</t>
  </si>
  <si>
    <t>среднемесячная номинальная начисленная заработанная плата работников муниципальных учреждений культуры и искусства (рублей);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</si>
  <si>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 (%)</t>
  </si>
  <si>
    <t>обеспеченность парками культуры и отдыха</t>
  </si>
  <si>
    <t>обеспеченность библиотеками</t>
  </si>
  <si>
    <t>обеспеченность клубами и учреждениями клубного типа</t>
  </si>
  <si>
    <t xml:space="preserve"> «Развитие культуры и туризма в Рамонском муниципальном районе Воронежской области на 2014-2020 годы»</t>
  </si>
  <si>
    <t>объём туристического потока на территории Рамонского муниципального района, тыс. чел.</t>
  </si>
  <si>
    <t>уровень исполнения плановых значений по расходам на реализацию программы, %</t>
  </si>
  <si>
    <r>
      <t xml:space="preserve">Постановление администрации Рамонского муниципального района Воронежской области от 25.11.2013 №494  </t>
    </r>
    <r>
      <rPr>
        <sz val="12"/>
        <rFont val="Times New Roman"/>
        <family val="1"/>
        <charset val="204"/>
      </rPr>
      <t xml:space="preserve">  (в редакции от 29.05.2014 №180, 15.01.2015  №07, от 25.01.2016 №28, от 19.01.2018 № 09)</t>
    </r>
  </si>
  <si>
    <t>Муниципальная программа «Муниципальное управление  Рамонского муниципального района Воронежской области» на 2014-2020 годы»</t>
  </si>
  <si>
    <t>Муниципальная программа Рамонского муниципального района Воронежской области «Развитие сельского хозяйства на территории Рамонского муниципального района Воронежской области 2014-2020 годы»</t>
  </si>
  <si>
    <t>Муниципальная программа Рамонского муниципального района Воронежской области «Формирование  эффективное управление муниципальной собственностью Рамонского муниципального района Воронежской области 2014-2020 годы»</t>
  </si>
  <si>
    <r>
      <t xml:space="preserve">Постановление администрации Рамонского муниципального района Воронежской областиот 24.12.2013 №538       (в редакции от 21.01.2015 №09,  от 25.01.2016 № 29, от 18.12.2017 </t>
    </r>
    <r>
      <rPr>
        <sz val="12"/>
        <rFont val="Times New Roman"/>
        <family val="1"/>
        <charset val="204"/>
      </rPr>
      <t xml:space="preserve">№464 </t>
    </r>
    <r>
      <rPr>
        <sz val="12"/>
        <color theme="1"/>
        <rFont val="Times New Roman"/>
        <family val="1"/>
        <charset val="204"/>
      </rPr>
      <t>, от 19.01.2018 №17  )</t>
    </r>
  </si>
  <si>
    <t>Доля детей в возрасте 1 - 6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1 - 6 лет</t>
  </si>
  <si>
    <t xml:space="preserve"> 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</si>
  <si>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</si>
  <si>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Уровень обеспеченности дошкольными образовательными учреждениями в расчете на 100 детей дошкольного возраста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</si>
  <si>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</si>
  <si>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</si>
  <si>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 xml:space="preserve"> 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</si>
  <si>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</si>
  <si>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</si>
  <si>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</si>
  <si>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Доля обучающихся 1-11 классов муниципальных общеобразовательных учреждений, получающих двухразовое горячее питание, в общей численности обучающихся 1-11 классов муниципальных общеобразовательных учреждений</t>
  </si>
  <si>
    <t>Доля детей, оставшихся без попечения родителей, устроенных в семьи граждан не родственников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</si>
  <si>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Уровень исполнения плановых значений по расходам на реализацию подпрограммы.Удельный вес численности руководителей муниципальных общеобразовательных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организаций общего образования детей</t>
  </si>
  <si>
    <t>Выплата единовременного пособия при всех формах устройства детей, лишенных родительского попочения, в семью</t>
  </si>
  <si>
    <t>4.2.2.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</si>
  <si>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</si>
  <si>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4.2.3.</t>
  </si>
  <si>
    <t>4.2.4.</t>
  </si>
  <si>
    <t>4.2.5.</t>
  </si>
  <si>
    <t>4.2.6.</t>
  </si>
  <si>
    <t>4.2.7.</t>
  </si>
  <si>
    <t>4.2.8.</t>
  </si>
  <si>
    <t>Расходы на обеспечение выплат приемной семье на содержание подопечных детей</t>
  </si>
  <si>
    <t>Расходы на обеспечение выплаты вознаграждения, причитающегося приемному родителю</t>
  </si>
  <si>
    <t>Расходы на обеспечение выплат семьям опекунов на содержание подопечных детей</t>
  </si>
  <si>
    <t>Расходы на обеспечение единовременной выплаты при передаче ребенка на воспитание в семью</t>
  </si>
  <si>
    <t>Расходы на обеспечение единовременной выплаты при устройстве в семью ребенка-инвалида или ребенка, достигшего возраста 10 лет, а также при одновременной передаче на воспитание в семью братьев (сестер)</t>
  </si>
  <si>
    <t>Осуществление государственных полномочий по организации и осуществлению деятельности по опеке и попечительству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</si>
  <si>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группы.</t>
  </si>
  <si>
    <t>Уровень исполнения плановых значений по расходам на реализацию подпрограммы</t>
  </si>
  <si>
    <t>Численность молодых людей в возрасте от 14 до 30 лет, задействованных в реализации подпрограммы, от общей численности молодежи в возрасте от 14 до 30 лет</t>
  </si>
  <si>
    <t>Численность молодых людей в возрасте от 14 до 30 лет, участвующих в деятельности молодежных общественных объединений, от общей численности молодежи в возрасте от 14 до 30 лет</t>
  </si>
  <si>
    <t>Численность молодых людей в возрасте от 14 до 30 лет, участвующих в мероприятиях по патриотическому воспитанию, от общей численности молодежи в возрасте от 14 до 30 лет</t>
  </si>
  <si>
    <t>Доля оздоровленных детей к общей численности детей школьного возраста в муниципальном образовании</t>
  </si>
  <si>
    <t>Уровень исполнения плановых назначений по расходам на реализацию подпрограммы</t>
  </si>
  <si>
    <t>Организация оборонно-спортивных профильных смен для подростков допризывного возраста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</si>
  <si>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</si>
  <si>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 xml:space="preserve"> Совершенствование кадрового и информационно-методического обеспечения организации и проведения детской оздоровительной кампании</t>
  </si>
  <si>
    <t>4.5.8.</t>
  </si>
  <si>
    <t>Финансовое обеспечение деятельности МКУ РДОЛ "Бобренок"</t>
  </si>
  <si>
    <t>Финансовое обеспечение деятельности МКУ "Рамонский районный молодежный центр"</t>
  </si>
  <si>
    <t>Финансовое обеспечение деятельности МКУ "Рамонский районный центр физической культуры и спорта"</t>
  </si>
  <si>
    <t>40,55</t>
  </si>
  <si>
    <t>Доля населения, систематически занимающегося физической культурой и спортом</t>
  </si>
  <si>
    <t>4.6.3.</t>
  </si>
  <si>
    <t xml:space="preserve">Обеспечение функционирования центра тестирования комплекса ГТО </t>
  </si>
  <si>
    <t>4.6.4.</t>
  </si>
  <si>
    <t>4.6.5.</t>
  </si>
  <si>
    <t>4.6.6.</t>
  </si>
  <si>
    <t>4.6.7.</t>
  </si>
  <si>
    <t>Финансовое обеспечение деятельности (оказания услуг) спортивного комплекса "Лидер" и стадиона "Юность"</t>
  </si>
  <si>
    <t>Финансовое обеспечение деятельности (оказания услуг) спортивного комплекса п.ВНИИСС</t>
  </si>
  <si>
    <t xml:space="preserve">Финансовое обеспечение деятельности (оказания услуг) плавательного бассейна </t>
  </si>
  <si>
    <t>Строительство и реконструкция спортивных сооружений в Рамонском муниципальном районе Воронежской области.</t>
  </si>
  <si>
    <t>Финансовое обеспечение деятельности отдела по образования, спорту и молодежной политике администрации Рамонского муниципального района Воронежской области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</si>
  <si>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</si>
  <si>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Обеспечение выполнения целей, задач и показателей муниципальной программы в целом, в разрезе подпрограмм и основных мероприятий.</t>
  </si>
  <si>
    <t>доля муниципальных учреждений культуры и исскуства, находящихся в удовлетворительном состоянии, в общем количестве муниципальных учреждений культуры и искусства, %</t>
  </si>
  <si>
    <t>Создание благоприятных условий для жизнедеятельности населения Рамонского городского  поселения Рамонского муниципального района Воронежской области Рамонского муниципального района Воронежской области на 2014-2020 годы</t>
  </si>
  <si>
    <t>Постановление администрации Рамонского городского поселения Рамонского муниципального района Воронежской области от 20.12.2013  № 559 (в редакции постановлений от 25.08.2016 №371, от 24.01.2017 №27, от 19.04.2017 №149, от 11.07.2017 №321, от 01.08.2017 №372, от 02.11.2017 №521, от 19.12.2017 №599)</t>
  </si>
  <si>
    <t>Постановление администрации  Айдаровского сельского поселения Рамонского муниципального района Воронежской области от 26.08.2015 № 720 (в редакции постановления от 01.02.2017 №25)</t>
  </si>
  <si>
    <t>Создание благоприятных условий для жизнедеятельности населения Березовского сельского поселения Рамонского муниципального района Воронежской области Рамонского муниципального района Воронежской области на 2014-2020 годы</t>
  </si>
  <si>
    <t>Создание благоприятных условий для жизнедеятельности населения Большеверейского сельского поселения Рамонского муниципального района Воронежской области Рамонского муниципального района Воронежской области на 2014-2020 годы</t>
  </si>
  <si>
    <t>Постановление администрации  Большеверейского сельского поселения Рамонского муниципального района Воронежской области от  20.12.2013 № 78 (в редакции постановлений от 27.01.2017 №5, от 04.10.2017 №81, 20.12.2017 №91)</t>
  </si>
  <si>
    <t>Создание благоприятных условий для жизнедеятельности населения Горожанского сельского поселения Рамонского муниципального района Воронежской области на 2014-2020 годы</t>
  </si>
  <si>
    <t>Постановление администрации Горожанского сельского поселения Рамонского муниципального района Воронежской области  от 19.12.2013 № 167 (в редакции постановлений от 30.01.2017 №04, от 10.05.2017 №43, от 25.12.2017 №153)</t>
  </si>
  <si>
    <t>Создание благоприятных условий для жизнедеятельности населения Карачунского сельского поселения Рамонского муниципального района Воронежской области на 2014-2020 годы</t>
  </si>
  <si>
    <t>Постановление администрации Карачунского сельского поселения Рамонского муниципального района Воронежской области от 06.12.2013 №161 (в редакции постановлений от 02.08.2016 № 162, от 26.01.2017 № 07, от 19.12.2017 №134)</t>
  </si>
  <si>
    <t xml:space="preserve">Создание благоприятных условий для жизнедеятельности населения Комсомольского сельского поселения Рамонского муниципального района Воронежской области Рамонского муниципального района Воронежской области на 2014-2020 годы </t>
  </si>
  <si>
    <t>Постановление администрации Комсомольского сельского поселения Рамонского муниципального района Воронежской области от 02.12.2013 № 125 (в редакции постановлений от 01.04.2014 №16, от 24.02.2015 №26, от 25.01.2017 №06, от 20.12.2017 № 96)</t>
  </si>
  <si>
    <t xml:space="preserve">Создание благоприятных условий для жизнедеятельности населения Ломовского сельского поселения Рамонского муниципального района Воронежской областина 2014-2020годы </t>
  </si>
  <si>
    <t>Постановление дминистрация Ломовского сельского поселения Рамонского муниципального района Воронежской области от 20.12.2013 № 69 (в редакции постановления от 18.12.2017 №31)</t>
  </si>
  <si>
    <t xml:space="preserve">Создание благоприятных условий для жизнедеятельности населения Новоживотинновского сельского поселения Рамонского муниципального района Воронежской областина 2014-2020 годы </t>
  </si>
  <si>
    <t>Постановление дминистрация Новоживотинновского сельского поселения Рамонского муниципального района Воронежской области  от 02.12.2013 №408 (в редакции постановлений от 23.01.2017 №17, от 19.09.2017 №352, от 27.12.2017 №507 )</t>
  </si>
  <si>
    <t xml:space="preserve">Создание благоприятных условий для жизнедеятельности населения Павловского сельского поселения Рамонского муниципального района Воронежской областина 2014-2020 годы </t>
  </si>
  <si>
    <t>Постановление дминистрация Павловского сельского поселения Рамонского муниципального района Воронежской области  от 17.12.2013 №94 (в редакции постановлений от 25.01.2017 №01, от 02.08.2017 №22, от 19.12.2017 от 35)</t>
  </si>
  <si>
    <t xml:space="preserve">Создание благоприятных условий для жизнедеятельности населения Русскогвоздевского сельского поселения Рамонского муниципального района Воронежской областина 2014-2020 годы </t>
  </si>
  <si>
    <t>Постановление дминистрация Русскогвоздевского сельского поселения Рамонского муниципального района Воронежской области  от 19.12.2013  №112 (в редакции постановлений от 26.01.2017 №05, от 27.12.2017 №108)</t>
  </si>
  <si>
    <t xml:space="preserve">Создание благоприятных условий для жизнедеятельности населения Ступинского сельского поселения Рамонского муниципального района Воронежской областина 2014-2020 годы </t>
  </si>
  <si>
    <t>Постановление дминистрация Ступинского сельского поселения Рамонского муниципального района Воронежской области  от 05.12.2013 №200 (в редакции постановлений от 31.01.2017 №05, от 01.08.2017 №141, от 27.12.2017 №233)</t>
  </si>
  <si>
    <t xml:space="preserve">Создание благоприятных условий для жизнедеятельности населения Сомовского сельского поселения Рамонского муниципального района Воронежской областина 2014-2020 годы </t>
  </si>
  <si>
    <t>Постановление администрация Сомовского сельского поселения Рамонского муниципального района Воронежской области  от 17.12.2013 №70 (в редакции постановлений от 25.01.2017 № 01, от 03.08.2017 №29, от 25.12.2017 №46)</t>
  </si>
  <si>
    <t>Создание благоприятных условий для жизнедеятельности населения Скляевского сельского поселения Рамонского муниципального района Воронежской областина 2014-2020 годы</t>
  </si>
  <si>
    <t>Создание благоприятных условий для жизнедеятельности населения Чистополянского сельского поселения Рамонского муниципального района Воронежской областина 2014-2020 годы</t>
  </si>
  <si>
    <t>Постановление администрации Чистополянского сельского поселения Рамонского муниципального района Воронежской области  от 02.12.2013 №92 (в редакции постановлений от 31.01.2017 №05, от 19.12.2017 №55)</t>
  </si>
  <si>
    <t>Создание благоприятных условий для жизнедеятельности населения Яменского сельского поселения Рамонского муниципального района Воронежской областина 2014-2020 годы</t>
  </si>
  <si>
    <t>Постановление администрации Яменского сельского поселения Рамонского муниципального района Воронежской области  от 17.12.2013 №385 ( в редакции постановления от 20.12.2017 № 749)</t>
  </si>
  <si>
    <t xml:space="preserve"> «Формирование и эффективное управление муниципальной собственностью Рамонского муниципального района Воронежской области» 2014-2020 годы</t>
  </si>
  <si>
    <t>Постановление администрации Березовского сельского поселения Рамонского муниципального района Воронежской области от 02.12.2013 № 282 (в редакции постановлений от 19.12.2014 №250, от 27.01.2017 №08, от 19.04.2017 №62, от 25.01.2018 №18)</t>
  </si>
  <si>
    <t>Создание благоприятных условий для жизнедеятельности населения Айдаровского сельского поселения Рамонского муниципального района Воронежской области Рамонского муниципального района Воронежской области на 2014-2022 годы</t>
  </si>
  <si>
    <t>2014-2022</t>
  </si>
  <si>
    <t>Приложение 3</t>
  </si>
  <si>
    <t>Постановление администрации Скляевского сельского поселения Рамонского муниципального района Воронежской области  от 09.12.2013 №83 (в редакции постановлений от 23.04.2014 №12, от 21.11.2014 №44, от 16.12.2014 №53, от 25.01.2017 №02, от 02.05.2017 №23, от 01.08.2017 №41, от 18.12.2017 №69)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</si>
</sst>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34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</font>
    <font>
      <sz val="8.5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8"/>
      <color theme="1"/>
      <name val="Times New Roman"/>
      <family val="2"/>
      <charset val="204"/>
    </font>
    <font>
      <b/>
      <sz val="16"/>
      <color theme="1"/>
      <name val="Times New Roman"/>
      <family val="2"/>
      <charset val="204"/>
    </font>
    <font>
      <sz val="16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0" fontId="25" fillId="0" borderId="0"/>
    <xf numFmtId="0" fontId="27" fillId="0" borderId="0"/>
  </cellStyleXfs>
  <cellXfs count="360">
    <xf numFmtId="0" fontId="0" fillId="0" borderId="0" xfId="0"/>
    <xf numFmtId="0" fontId="1" fillId="0" borderId="0" xfId="0" applyFont="1" applyAlignment="1">
      <alignment wrapText="1"/>
    </xf>
    <xf numFmtId="0" fontId="0" fillId="2" borderId="0" xfId="0" applyFill="1"/>
    <xf numFmtId="0" fontId="1" fillId="2" borderId="0" xfId="0" applyFont="1" applyFill="1" applyAlignment="1">
      <alignment wrapText="1"/>
    </xf>
    <xf numFmtId="0" fontId="0" fillId="2" borderId="3" xfId="0" applyFill="1" applyBorder="1"/>
    <xf numFmtId="0" fontId="0" fillId="2" borderId="0" xfId="0" applyFill="1" applyBorder="1"/>
    <xf numFmtId="0" fontId="0" fillId="2" borderId="6" xfId="0" applyFill="1" applyBorder="1"/>
    <xf numFmtId="0" fontId="2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5" fillId="2" borderId="0" xfId="0" applyFont="1" applyFill="1"/>
    <xf numFmtId="0" fontId="7" fillId="2" borderId="0" xfId="0" applyFont="1" applyFill="1" applyBorder="1" applyAlignment="1">
      <alignment wrapText="1"/>
    </xf>
    <xf numFmtId="0" fontId="8" fillId="2" borderId="0" xfId="0" applyFont="1" applyFill="1"/>
    <xf numFmtId="0" fontId="0" fillId="4" borderId="0" xfId="0" applyFill="1"/>
    <xf numFmtId="0" fontId="0" fillId="3" borderId="0" xfId="0" applyFill="1"/>
    <xf numFmtId="0" fontId="0" fillId="5" borderId="0" xfId="0" applyFill="1"/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0" xfId="0" applyFill="1"/>
    <xf numFmtId="0" fontId="1" fillId="0" borderId="3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/>
    <xf numFmtId="0" fontId="1" fillId="0" borderId="3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0" fillId="0" borderId="6" xfId="0" applyFill="1" applyBorder="1"/>
    <xf numFmtId="0" fontId="1" fillId="0" borderId="0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 vertical="top" textRotation="90" wrapText="1"/>
    </xf>
    <xf numFmtId="0" fontId="2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2" fontId="7" fillId="2" borderId="3" xfId="0" applyNumberFormat="1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2" fontId="2" fillId="2" borderId="3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center"/>
    </xf>
    <xf numFmtId="0" fontId="1" fillId="2" borderId="10" xfId="0" applyFont="1" applyFill="1" applyBorder="1"/>
    <xf numFmtId="0" fontId="14" fillId="2" borderId="0" xfId="0" applyFont="1" applyFill="1" applyBorder="1"/>
    <xf numFmtId="0" fontId="0" fillId="0" borderId="3" xfId="0" applyBorder="1"/>
    <xf numFmtId="0" fontId="0" fillId="0" borderId="3" xfId="0" applyBorder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justify"/>
    </xf>
    <xf numFmtId="0" fontId="0" fillId="0" borderId="0" xfId="0" applyAlignment="1">
      <alignment horizontal="justify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1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justify"/>
    </xf>
    <xf numFmtId="0" fontId="2" fillId="0" borderId="3" xfId="0" applyFont="1" applyBorder="1" applyAlignment="1">
      <alignment horizontal="left" wrapText="1"/>
    </xf>
    <xf numFmtId="2" fontId="2" fillId="0" borderId="3" xfId="0" applyNumberFormat="1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0" xfId="0" applyFill="1" applyBorder="1" applyAlignment="1">
      <alignment horizontal="justify"/>
    </xf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textRotation="90" wrapText="1"/>
    </xf>
    <xf numFmtId="0" fontId="1" fillId="0" borderId="0" xfId="0" applyFont="1" applyFill="1" applyBorder="1" applyAlignment="1">
      <alignment wrapText="1"/>
    </xf>
    <xf numFmtId="0" fontId="0" fillId="2" borderId="0" xfId="0" applyFill="1"/>
    <xf numFmtId="0" fontId="1" fillId="2" borderId="0" xfId="0" applyFont="1" applyFill="1" applyBorder="1" applyAlignment="1">
      <alignment wrapText="1"/>
    </xf>
    <xf numFmtId="0" fontId="0" fillId="2" borderId="0" xfId="0" applyFill="1" applyBorder="1" applyAlignment="1"/>
    <xf numFmtId="0" fontId="14" fillId="2" borderId="0" xfId="0" applyFont="1" applyFill="1" applyBorder="1" applyAlignment="1"/>
    <xf numFmtId="0" fontId="1" fillId="0" borderId="0" xfId="0" applyFont="1" applyFill="1" applyBorder="1" applyAlignment="1">
      <alignment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49" fontId="6" fillId="2" borderId="4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0" fillId="6" borderId="0" xfId="0" applyFill="1"/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0" borderId="0" xfId="0" applyFont="1"/>
    <xf numFmtId="0" fontId="0" fillId="2" borderId="7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2" fontId="20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top" wrapText="1"/>
    </xf>
    <xf numFmtId="4" fontId="7" fillId="2" borderId="5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top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26" fillId="2" borderId="3" xfId="2" applyFont="1" applyFill="1" applyBorder="1" applyAlignment="1" applyProtection="1">
      <alignment horizontal="left" vertical="top" wrapText="1"/>
    </xf>
    <xf numFmtId="0" fontId="18" fillId="2" borderId="3" xfId="2" applyNumberFormat="1" applyFont="1" applyFill="1" applyBorder="1" applyAlignment="1">
      <alignment horizontal="center" vertical="center" wrapText="1"/>
    </xf>
    <xf numFmtId="0" fontId="18" fillId="2" borderId="3" xfId="2" applyFont="1" applyFill="1" applyBorder="1" applyAlignment="1">
      <alignment horizontal="center" vertical="center" wrapText="1"/>
    </xf>
    <xf numFmtId="1" fontId="18" fillId="2" borderId="3" xfId="2" applyNumberFormat="1" applyFont="1" applyFill="1" applyBorder="1" applyAlignment="1">
      <alignment horizontal="center" vertical="center" wrapText="1"/>
    </xf>
    <xf numFmtId="49" fontId="6" fillId="2" borderId="3" xfId="2" applyNumberFormat="1" applyFont="1" applyFill="1" applyBorder="1" applyAlignment="1">
      <alignment vertical="top" wrapText="1"/>
    </xf>
    <xf numFmtId="0" fontId="6" fillId="2" borderId="3" xfId="2" applyFont="1" applyFill="1" applyBorder="1" applyAlignment="1">
      <alignment vertical="top" wrapText="1"/>
    </xf>
    <xf numFmtId="0" fontId="18" fillId="2" borderId="3" xfId="2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left" vertical="top" wrapText="1"/>
    </xf>
    <xf numFmtId="2" fontId="6" fillId="2" borderId="3" xfId="0" applyNumberFormat="1" applyFont="1" applyFill="1" applyBorder="1" applyAlignment="1">
      <alignment vertical="top" wrapText="1"/>
    </xf>
    <xf numFmtId="0" fontId="18" fillId="2" borderId="3" xfId="2" applyNumberFormat="1" applyFont="1" applyFill="1" applyBorder="1" applyAlignment="1">
      <alignment vertical="center" wrapText="1"/>
    </xf>
    <xf numFmtId="0" fontId="18" fillId="2" borderId="3" xfId="2" applyFont="1" applyFill="1" applyBorder="1" applyAlignment="1">
      <alignment vertical="center" wrapText="1"/>
    </xf>
    <xf numFmtId="0" fontId="6" fillId="2" borderId="5" xfId="2" applyFont="1" applyFill="1" applyBorder="1" applyAlignment="1">
      <alignment horizontal="center" vertical="top" wrapText="1"/>
    </xf>
    <xf numFmtId="0" fontId="18" fillId="2" borderId="5" xfId="2" applyNumberFormat="1" applyFont="1" applyFill="1" applyBorder="1" applyAlignment="1">
      <alignment horizontal="center" vertical="center" wrapText="1"/>
    </xf>
    <xf numFmtId="0" fontId="18" fillId="2" borderId="5" xfId="2" applyFont="1" applyFill="1" applyBorder="1" applyAlignment="1">
      <alignment horizontal="center" vertical="center" wrapText="1"/>
    </xf>
    <xf numFmtId="0" fontId="18" fillId="2" borderId="5" xfId="2" applyNumberFormat="1" applyFont="1" applyFill="1" applyBorder="1" applyAlignment="1">
      <alignment vertical="center" wrapText="1"/>
    </xf>
    <xf numFmtId="0" fontId="6" fillId="2" borderId="5" xfId="2" applyFont="1" applyFill="1" applyBorder="1" applyAlignment="1">
      <alignment horizontal="left" vertical="top" wrapText="1"/>
    </xf>
    <xf numFmtId="2" fontId="6" fillId="2" borderId="3" xfId="0" applyNumberFormat="1" applyFont="1" applyFill="1" applyBorder="1" applyAlignment="1">
      <alignment vertical="top"/>
    </xf>
    <xf numFmtId="4" fontId="1" fillId="2" borderId="3" xfId="0" applyNumberFormat="1" applyFont="1" applyFill="1" applyBorder="1" applyAlignment="1">
      <alignment horizontal="center" vertical="top" wrapText="1"/>
    </xf>
    <xf numFmtId="49" fontId="6" fillId="2" borderId="3" xfId="2" applyNumberFormat="1" applyFont="1" applyFill="1" applyBorder="1" applyAlignment="1">
      <alignment horizontal="left" vertical="top" wrapText="1"/>
    </xf>
    <xf numFmtId="49" fontId="18" fillId="2" borderId="3" xfId="2" applyNumberFormat="1" applyFont="1" applyFill="1" applyBorder="1" applyAlignment="1">
      <alignment horizontal="center" vertical="center"/>
    </xf>
    <xf numFmtId="49" fontId="6" fillId="2" borderId="4" xfId="2" applyNumberFormat="1" applyFont="1" applyFill="1" applyBorder="1" applyAlignment="1">
      <alignment vertical="top" wrapText="1"/>
    </xf>
    <xf numFmtId="2" fontId="24" fillId="2" borderId="4" xfId="0" applyNumberFormat="1" applyFont="1" applyFill="1" applyBorder="1" applyAlignment="1">
      <alignment vertical="center"/>
    </xf>
    <xf numFmtId="2" fontId="7" fillId="2" borderId="4" xfId="0" applyNumberFormat="1" applyFont="1" applyFill="1" applyBorder="1" applyAlignment="1">
      <alignment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vertical="center"/>
    </xf>
    <xf numFmtId="2" fontId="1" fillId="2" borderId="12" xfId="0" applyNumberFormat="1" applyFont="1" applyFill="1" applyBorder="1" applyAlignment="1">
      <alignment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vertical="center"/>
    </xf>
    <xf numFmtId="2" fontId="1" fillId="2" borderId="5" xfId="0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wrapText="1"/>
    </xf>
    <xf numFmtId="0" fontId="2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23" fillId="2" borderId="3" xfId="0" applyFont="1" applyFill="1" applyBorder="1" applyAlignment="1">
      <alignment vertical="center" wrapText="1"/>
    </xf>
    <xf numFmtId="0" fontId="23" fillId="2" borderId="3" xfId="0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vertical="center" wrapText="1"/>
    </xf>
    <xf numFmtId="2" fontId="0" fillId="2" borderId="5" xfId="0" applyNumberFormat="1" applyFill="1" applyBorder="1" applyAlignment="1">
      <alignment horizontal="center"/>
    </xf>
    <xf numFmtId="0" fontId="1" fillId="2" borderId="4" xfId="0" applyFont="1" applyFill="1" applyBorder="1" applyAlignment="1">
      <alignment vertical="center" wrapText="1"/>
    </xf>
    <xf numFmtId="2" fontId="1" fillId="2" borderId="3" xfId="0" applyNumberFormat="1" applyFont="1" applyFill="1" applyBorder="1" applyAlignment="1">
      <alignment horizontal="center" vertical="top" wrapText="1"/>
    </xf>
    <xf numFmtId="2" fontId="1" fillId="2" borderId="4" xfId="0" applyNumberFormat="1" applyFont="1" applyFill="1" applyBorder="1" applyAlignment="1">
      <alignment vertical="center" wrapText="1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wrapText="1"/>
    </xf>
    <xf numFmtId="164" fontId="6" fillId="2" borderId="4" xfId="1" applyFont="1" applyFill="1" applyBorder="1" applyAlignment="1">
      <alignment horizontal="center" vertical="center" wrapText="1"/>
    </xf>
    <xf numFmtId="0" fontId="29" fillId="2" borderId="0" xfId="0" applyFont="1" applyFill="1"/>
    <xf numFmtId="0" fontId="29" fillId="2" borderId="11" xfId="0" applyFont="1" applyFill="1" applyBorder="1" applyAlignment="1">
      <alignment horizontal="center"/>
    </xf>
    <xf numFmtId="0" fontId="29" fillId="2" borderId="0" xfId="0" applyFont="1" applyFill="1" applyAlignment="1">
      <alignment horizontal="justify" vertical="center"/>
    </xf>
    <xf numFmtId="0" fontId="29" fillId="0" borderId="0" xfId="0" applyFont="1"/>
    <xf numFmtId="0" fontId="32" fillId="2" borderId="0" xfId="0" applyFont="1" applyFill="1" applyBorder="1" applyAlignment="1">
      <alignment horizontal="left" vertical="center" wrapText="1"/>
    </xf>
    <xf numFmtId="0" fontId="32" fillId="2" borderId="0" xfId="0" applyFont="1" applyFill="1"/>
    <xf numFmtId="0" fontId="32" fillId="2" borderId="0" xfId="0" applyFont="1" applyFill="1" applyBorder="1" applyAlignment="1">
      <alignment horizontal="center" vertical="center" wrapText="1"/>
    </xf>
    <xf numFmtId="2" fontId="0" fillId="2" borderId="3" xfId="0" applyNumberForma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/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top" wrapText="1"/>
    </xf>
    <xf numFmtId="2" fontId="1" fillId="2" borderId="12" xfId="0" applyNumberFormat="1" applyFont="1" applyFill="1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 applyProtection="1">
      <alignment horizontal="center" vertical="center"/>
      <protection locked="0"/>
    </xf>
    <xf numFmtId="2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2" xfId="0" applyNumberFormat="1" applyFont="1" applyFill="1" applyBorder="1" applyAlignment="1">
      <alignment horizontal="center" vertical="top" wrapText="1"/>
    </xf>
    <xf numFmtId="2" fontId="6" fillId="2" borderId="5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/>
    </xf>
    <xf numFmtId="2" fontId="6" fillId="2" borderId="12" xfId="0" applyNumberFormat="1" applyFont="1" applyFill="1" applyBorder="1" applyAlignment="1">
      <alignment horizontal="center" vertical="top"/>
    </xf>
    <xf numFmtId="2" fontId="6" fillId="2" borderId="5" xfId="0" applyNumberFormat="1" applyFont="1" applyFill="1" applyBorder="1" applyAlignment="1">
      <alignment horizontal="center" vertical="top"/>
    </xf>
    <xf numFmtId="0" fontId="29" fillId="2" borderId="0" xfId="0" applyFont="1" applyFill="1" applyBorder="1" applyAlignment="1">
      <alignment horizontal="center" wrapText="1"/>
    </xf>
    <xf numFmtId="0" fontId="1" fillId="6" borderId="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6" fillId="2" borderId="4" xfId="2" applyFont="1" applyFill="1" applyBorder="1" applyAlignment="1">
      <alignment horizontal="left" vertical="top" wrapText="1"/>
    </xf>
    <xf numFmtId="0" fontId="6" fillId="2" borderId="12" xfId="2" applyFont="1" applyFill="1" applyBorder="1" applyAlignment="1">
      <alignment horizontal="left" vertical="top" wrapText="1"/>
    </xf>
    <xf numFmtId="0" fontId="6" fillId="2" borderId="5" xfId="2" applyFont="1" applyFill="1" applyBorder="1" applyAlignment="1">
      <alignment horizontal="left" vertical="top" wrapText="1"/>
    </xf>
    <xf numFmtId="0" fontId="18" fillId="2" borderId="4" xfId="2" applyNumberFormat="1" applyFont="1" applyFill="1" applyBorder="1" applyAlignment="1">
      <alignment horizontal="center" vertical="center" wrapText="1"/>
    </xf>
    <xf numFmtId="0" fontId="18" fillId="2" borderId="12" xfId="2" applyNumberFormat="1" applyFont="1" applyFill="1" applyBorder="1" applyAlignment="1">
      <alignment horizontal="center" vertical="center" wrapText="1"/>
    </xf>
    <xf numFmtId="0" fontId="18" fillId="2" borderId="4" xfId="2" applyFont="1" applyFill="1" applyBorder="1" applyAlignment="1">
      <alignment horizontal="center" vertical="center" wrapText="1"/>
    </xf>
    <xf numFmtId="0" fontId="18" fillId="2" borderId="12" xfId="2" applyFont="1" applyFill="1" applyBorder="1" applyAlignment="1">
      <alignment horizontal="center" vertical="center" wrapText="1"/>
    </xf>
    <xf numFmtId="0" fontId="18" fillId="2" borderId="5" xfId="2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24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18" fillId="2" borderId="4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/>
    </xf>
    <xf numFmtId="1" fontId="18" fillId="2" borderId="4" xfId="2" applyNumberFormat="1" applyFont="1" applyFill="1" applyBorder="1" applyAlignment="1">
      <alignment horizontal="center" vertical="center" wrapText="1"/>
    </xf>
    <xf numFmtId="1" fontId="18" fillId="2" borderId="5" xfId="2" applyNumberFormat="1" applyFont="1" applyFill="1" applyBorder="1" applyAlignment="1">
      <alignment horizontal="center" vertical="center" wrapText="1"/>
    </xf>
    <xf numFmtId="2" fontId="24" fillId="2" borderId="4" xfId="0" applyNumberFormat="1" applyFont="1" applyFill="1" applyBorder="1" applyAlignment="1">
      <alignment horizontal="center" vertical="top" wrapText="1"/>
    </xf>
    <xf numFmtId="2" fontId="24" fillId="2" borderId="5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2" fontId="1" fillId="2" borderId="3" xfId="0" applyNumberFormat="1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2" xfId="0" applyFont="1" applyFill="1" applyBorder="1" applyAlignment="1">
      <alignment horizontal="center" vertical="top" wrapText="1"/>
    </xf>
    <xf numFmtId="0" fontId="20" fillId="2" borderId="12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2" fontId="17" fillId="2" borderId="4" xfId="0" applyNumberFormat="1" applyFont="1" applyFill="1" applyBorder="1" applyAlignment="1">
      <alignment horizontal="center" vertical="top" wrapText="1"/>
    </xf>
    <xf numFmtId="2" fontId="17" fillId="2" borderId="12" xfId="0" applyNumberFormat="1" applyFont="1" applyFill="1" applyBorder="1" applyAlignment="1">
      <alignment horizontal="center" vertical="top" wrapText="1"/>
    </xf>
    <xf numFmtId="2" fontId="20" fillId="2" borderId="12" xfId="0" applyNumberFormat="1" applyFont="1" applyFill="1" applyBorder="1" applyAlignment="1">
      <alignment horizontal="center" vertical="top" wrapText="1"/>
    </xf>
    <xf numFmtId="2" fontId="20" fillId="2" borderId="5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left" vertical="center" wrapText="1"/>
    </xf>
    <xf numFmtId="2" fontId="28" fillId="2" borderId="4" xfId="0" applyNumberFormat="1" applyFont="1" applyFill="1" applyBorder="1" applyAlignment="1">
      <alignment horizontal="center" vertical="top" wrapText="1"/>
    </xf>
    <xf numFmtId="2" fontId="28" fillId="2" borderId="5" xfId="0" applyNumberFormat="1" applyFont="1" applyFill="1" applyBorder="1" applyAlignment="1">
      <alignment horizontal="center" vertical="top" wrapText="1"/>
    </xf>
    <xf numFmtId="2" fontId="1" fillId="2" borderId="4" xfId="0" applyNumberFormat="1" applyFont="1" applyFill="1" applyBorder="1" applyAlignment="1">
      <alignment horizontal="center" vertical="top" wrapText="1"/>
    </xf>
    <xf numFmtId="2" fontId="1" fillId="2" borderId="12" xfId="0" applyNumberFormat="1" applyFont="1" applyFill="1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2" fontId="20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2" fontId="17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6" fillId="2" borderId="4" xfId="2" applyNumberFormat="1" applyFont="1" applyFill="1" applyBorder="1" applyAlignment="1">
      <alignment horizontal="left" vertical="top" wrapText="1"/>
    </xf>
    <xf numFmtId="49" fontId="6" fillId="2" borderId="5" xfId="2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 vertical="top" textRotation="90" wrapText="1"/>
    </xf>
    <xf numFmtId="0" fontId="1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165" fontId="18" fillId="2" borderId="4" xfId="2" applyNumberFormat="1" applyFont="1" applyFill="1" applyBorder="1" applyAlignment="1">
      <alignment horizontal="center" vertical="center" wrapText="1"/>
    </xf>
    <xf numFmtId="165" fontId="18" fillId="2" borderId="5" xfId="2" applyNumberFormat="1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wrapText="1"/>
    </xf>
    <xf numFmtId="2" fontId="6" fillId="2" borderId="4" xfId="2" applyNumberFormat="1" applyFont="1" applyFill="1" applyBorder="1" applyAlignment="1">
      <alignment horizontal="left" vertical="top" wrapText="1"/>
    </xf>
    <xf numFmtId="2" fontId="6" fillId="2" borderId="5" xfId="2" applyNumberFormat="1" applyFont="1" applyFill="1" applyBorder="1" applyAlignment="1">
      <alignment horizontal="left" vertical="top" wrapText="1"/>
    </xf>
    <xf numFmtId="2" fontId="6" fillId="2" borderId="3" xfId="0" applyNumberFormat="1" applyFont="1" applyFill="1" applyBorder="1" applyAlignment="1" applyProtection="1">
      <alignment horizontal="center" vertical="center"/>
      <protection locked="0"/>
    </xf>
    <xf numFmtId="2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2" xfId="2" applyNumberFormat="1" applyFont="1" applyFill="1" applyBorder="1" applyAlignment="1">
      <alignment horizontal="left" vertical="top" wrapText="1"/>
    </xf>
    <xf numFmtId="0" fontId="18" fillId="2" borderId="12" xfId="2" applyFont="1" applyFill="1" applyBorder="1" applyAlignment="1">
      <alignment horizontal="center" vertical="center"/>
    </xf>
    <xf numFmtId="1" fontId="18" fillId="2" borderId="12" xfId="2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6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center" wrapText="1"/>
    </xf>
    <xf numFmtId="2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wrapText="1"/>
    </xf>
    <xf numFmtId="2" fontId="7" fillId="2" borderId="12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29" fillId="2" borderId="0" xfId="0" applyFont="1" applyFill="1" applyBorder="1" applyAlignment="1">
      <alignment horizontal="center"/>
    </xf>
    <xf numFmtId="0" fontId="30" fillId="2" borderId="11" xfId="0" applyFont="1" applyFill="1" applyBorder="1" applyAlignment="1">
      <alignment horizontal="center"/>
    </xf>
    <xf numFmtId="0" fontId="31" fillId="2" borderId="11" xfId="0" applyFont="1" applyFill="1" applyBorder="1" applyAlignment="1">
      <alignment horizontal="center"/>
    </xf>
    <xf numFmtId="0" fontId="7" fillId="2" borderId="4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center" wrapText="1"/>
    </xf>
    <xf numFmtId="0" fontId="33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95"/>
  <sheetViews>
    <sheetView tabSelected="1" zoomScale="98" zoomScaleNormal="98" workbookViewId="0">
      <selection activeCell="C309" sqref="C309"/>
    </sheetView>
  </sheetViews>
  <sheetFormatPr defaultRowHeight="15.75" x14ac:dyDescent="0.25"/>
  <cols>
    <col min="1" max="1" width="9.875" bestFit="1" customWidth="1"/>
    <col min="2" max="2" width="22.5" customWidth="1"/>
    <col min="3" max="3" width="13.25" customWidth="1"/>
    <col min="4" max="4" width="10.5" customWidth="1"/>
    <col min="5" max="5" width="12" customWidth="1"/>
    <col min="6" max="7" width="9.375" style="17" bestFit="1" customWidth="1"/>
    <col min="8" max="9" width="9.375" style="15" bestFit="1" customWidth="1"/>
    <col min="10" max="10" width="12.5" style="2" customWidth="1"/>
    <col min="11" max="11" width="12.625" style="2" customWidth="1"/>
    <col min="12" max="12" width="9.125" style="2" bestFit="1" customWidth="1"/>
    <col min="13" max="13" width="10.5" style="2" customWidth="1"/>
    <col min="15" max="15" width="10.625" customWidth="1"/>
    <col min="16" max="16" width="45.75" customWidth="1"/>
    <col min="17" max="17" width="10.875" customWidth="1"/>
    <col min="18" max="18" width="10" customWidth="1"/>
    <col min="19" max="19" width="10.25" bestFit="1" customWidth="1"/>
    <col min="21" max="21" width="9.25" customWidth="1"/>
  </cols>
  <sheetData>
    <row r="1" spans="1:20" ht="23.25" x14ac:dyDescent="0.35">
      <c r="A1" s="2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345" t="s">
        <v>348</v>
      </c>
      <c r="R1" s="345"/>
      <c r="S1" s="345"/>
    </row>
    <row r="2" spans="1:20" ht="17.25" customHeight="1" x14ac:dyDescent="0.35">
      <c r="A2" s="2"/>
      <c r="B2" s="346" t="s">
        <v>417</v>
      </c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193"/>
      <c r="R2" s="193"/>
      <c r="S2" s="193"/>
    </row>
    <row r="3" spans="1:20" ht="168.75" customHeight="1" x14ac:dyDescent="0.25">
      <c r="A3" s="350" t="s">
        <v>0</v>
      </c>
      <c r="B3" s="297" t="s">
        <v>1</v>
      </c>
      <c r="C3" s="297" t="s">
        <v>2</v>
      </c>
      <c r="D3" s="297" t="s">
        <v>3</v>
      </c>
      <c r="E3" s="297"/>
      <c r="F3" s="297"/>
      <c r="G3" s="297"/>
      <c r="H3" s="297"/>
      <c r="I3" s="297"/>
      <c r="J3" s="297"/>
      <c r="K3" s="297"/>
      <c r="L3" s="297"/>
      <c r="M3" s="297"/>
      <c r="N3" s="307" t="s">
        <v>4</v>
      </c>
      <c r="O3" s="307"/>
      <c r="P3" s="306" t="s">
        <v>5</v>
      </c>
      <c r="Q3" s="306" t="s">
        <v>6</v>
      </c>
      <c r="R3" s="306" t="s">
        <v>7</v>
      </c>
      <c r="S3" s="306" t="s">
        <v>8</v>
      </c>
      <c r="T3" s="1"/>
    </row>
    <row r="4" spans="1:20" x14ac:dyDescent="0.25">
      <c r="A4" s="351"/>
      <c r="B4" s="297"/>
      <c r="C4" s="297"/>
      <c r="D4" s="306" t="s">
        <v>9</v>
      </c>
      <c r="E4" s="306"/>
      <c r="F4" s="297" t="s">
        <v>10</v>
      </c>
      <c r="G4" s="297"/>
      <c r="H4" s="297"/>
      <c r="I4" s="297"/>
      <c r="J4" s="297"/>
      <c r="K4" s="297"/>
      <c r="L4" s="297"/>
      <c r="M4" s="297"/>
      <c r="N4" s="307"/>
      <c r="O4" s="307"/>
      <c r="P4" s="306"/>
      <c r="Q4" s="306"/>
      <c r="R4" s="306"/>
      <c r="S4" s="306"/>
      <c r="T4" s="1"/>
    </row>
    <row r="5" spans="1:20" x14ac:dyDescent="0.25">
      <c r="A5" s="351"/>
      <c r="B5" s="297"/>
      <c r="C5" s="297"/>
      <c r="D5" s="306"/>
      <c r="E5" s="306"/>
      <c r="F5" s="306" t="s">
        <v>11</v>
      </c>
      <c r="G5" s="306"/>
      <c r="H5" s="306" t="s">
        <v>12</v>
      </c>
      <c r="I5" s="306"/>
      <c r="J5" s="306" t="s">
        <v>13</v>
      </c>
      <c r="K5" s="306"/>
      <c r="L5" s="306" t="s">
        <v>14</v>
      </c>
      <c r="M5" s="306"/>
      <c r="N5" s="307"/>
      <c r="O5" s="307"/>
      <c r="P5" s="306"/>
      <c r="Q5" s="306"/>
      <c r="R5" s="306"/>
      <c r="S5" s="306"/>
      <c r="T5" s="1"/>
    </row>
    <row r="6" spans="1:20" ht="39" customHeight="1" x14ac:dyDescent="0.25">
      <c r="A6" s="351"/>
      <c r="B6" s="297"/>
      <c r="C6" s="297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7"/>
      <c r="O6" s="307"/>
      <c r="P6" s="306"/>
      <c r="Q6" s="306"/>
      <c r="R6" s="306"/>
      <c r="S6" s="306"/>
      <c r="T6" s="1"/>
    </row>
    <row r="7" spans="1:20" ht="42.75" customHeight="1" x14ac:dyDescent="0.25">
      <c r="A7" s="352"/>
      <c r="B7" s="297"/>
      <c r="C7" s="297"/>
      <c r="D7" s="29" t="s">
        <v>15</v>
      </c>
      <c r="E7" s="29" t="s">
        <v>16</v>
      </c>
      <c r="F7" s="29" t="s">
        <v>15</v>
      </c>
      <c r="G7" s="29" t="s">
        <v>16</v>
      </c>
      <c r="H7" s="29" t="s">
        <v>15</v>
      </c>
      <c r="I7" s="29" t="s">
        <v>16</v>
      </c>
      <c r="J7" s="67" t="s">
        <v>15</v>
      </c>
      <c r="K7" s="67" t="s">
        <v>16</v>
      </c>
      <c r="L7" s="67" t="s">
        <v>15</v>
      </c>
      <c r="M7" s="67" t="s">
        <v>16</v>
      </c>
      <c r="N7" s="30" t="s">
        <v>15</v>
      </c>
      <c r="O7" s="30" t="s">
        <v>16</v>
      </c>
      <c r="P7" s="306"/>
      <c r="Q7" s="306"/>
      <c r="R7" s="306"/>
      <c r="S7" s="306"/>
      <c r="T7" s="1"/>
    </row>
    <row r="8" spans="1:20" x14ac:dyDescent="0.25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66">
        <v>10</v>
      </c>
      <c r="K8" s="66">
        <v>11</v>
      </c>
      <c r="L8" s="66">
        <v>12</v>
      </c>
      <c r="M8" s="66">
        <v>13</v>
      </c>
      <c r="N8" s="31">
        <v>14</v>
      </c>
      <c r="O8" s="31">
        <v>15</v>
      </c>
      <c r="P8" s="31">
        <v>16</v>
      </c>
      <c r="Q8" s="31">
        <v>17</v>
      </c>
      <c r="R8" s="31">
        <v>18</v>
      </c>
      <c r="S8" s="31">
        <v>19</v>
      </c>
      <c r="T8" s="1"/>
    </row>
    <row r="9" spans="1:20" x14ac:dyDescent="0.25">
      <c r="A9" s="31"/>
      <c r="B9" s="32" t="s">
        <v>17</v>
      </c>
      <c r="C9" s="33"/>
      <c r="D9" s="34">
        <f>D11+D46+D60+D70+D140+D183+D227</f>
        <v>1297257.77</v>
      </c>
      <c r="E9" s="34">
        <f t="shared" ref="E9:M9" si="0">E11+E46+E60+E70+E140+E183+E227</f>
        <v>1118899.42</v>
      </c>
      <c r="F9" s="34">
        <f t="shared" si="0"/>
        <v>319386.51900000003</v>
      </c>
      <c r="G9" s="34">
        <f t="shared" si="0"/>
        <v>205858.71900000001</v>
      </c>
      <c r="H9" s="34">
        <f t="shared" si="0"/>
        <v>456034.59600000002</v>
      </c>
      <c r="I9" s="34">
        <f t="shared" si="0"/>
        <v>400501.42799999996</v>
      </c>
      <c r="J9" s="34">
        <f t="shared" si="0"/>
        <v>507579.99499999994</v>
      </c>
      <c r="K9" s="34">
        <f t="shared" si="0"/>
        <v>498512.92299999995</v>
      </c>
      <c r="L9" s="34">
        <f t="shared" si="0"/>
        <v>14256.65</v>
      </c>
      <c r="M9" s="34">
        <f t="shared" si="0"/>
        <v>14026.35</v>
      </c>
      <c r="N9" s="35">
        <v>100</v>
      </c>
      <c r="O9" s="34">
        <v>86.25</v>
      </c>
      <c r="P9" s="33"/>
      <c r="Q9" s="33"/>
      <c r="R9" s="33"/>
      <c r="S9" s="33"/>
      <c r="T9" s="1"/>
    </row>
    <row r="10" spans="1:20" x14ac:dyDescent="0.25">
      <c r="A10" s="31"/>
      <c r="B10" s="31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6"/>
      <c r="P10" s="33"/>
      <c r="Q10" s="33"/>
      <c r="R10" s="33"/>
      <c r="S10" s="33"/>
      <c r="T10" s="1"/>
    </row>
    <row r="11" spans="1:20" ht="38.25" x14ac:dyDescent="0.25">
      <c r="A11" s="271" t="s">
        <v>18</v>
      </c>
      <c r="B11" s="271" t="s">
        <v>405</v>
      </c>
      <c r="C11" s="274" t="s">
        <v>279</v>
      </c>
      <c r="D11" s="278">
        <f>D18+D32+D41</f>
        <v>629387.61</v>
      </c>
      <c r="E11" s="278">
        <f t="shared" ref="E11:M11" si="1">E18+E32+E41</f>
        <v>459713.7</v>
      </c>
      <c r="F11" s="278">
        <f t="shared" si="1"/>
        <v>311121.2</v>
      </c>
      <c r="G11" s="278">
        <f t="shared" si="1"/>
        <v>197593.4</v>
      </c>
      <c r="H11" s="278">
        <f t="shared" si="1"/>
        <v>191443.1</v>
      </c>
      <c r="I11" s="278">
        <f t="shared" si="1"/>
        <v>143606.39999999999</v>
      </c>
      <c r="J11" s="278">
        <f t="shared" si="1"/>
        <v>126823.3</v>
      </c>
      <c r="K11" s="278">
        <f t="shared" si="1"/>
        <v>118513.9</v>
      </c>
      <c r="L11" s="278">
        <f t="shared" si="1"/>
        <v>0</v>
      </c>
      <c r="M11" s="278">
        <f t="shared" si="1"/>
        <v>0</v>
      </c>
      <c r="N11" s="274">
        <v>100</v>
      </c>
      <c r="O11" s="278">
        <v>73.040000000000006</v>
      </c>
      <c r="P11" s="122" t="s">
        <v>352</v>
      </c>
      <c r="Q11" s="123" t="s">
        <v>426</v>
      </c>
      <c r="R11" s="122">
        <v>33.619999999999997</v>
      </c>
      <c r="S11" s="124">
        <v>100</v>
      </c>
      <c r="T11" s="1"/>
    </row>
    <row r="12" spans="1:20" ht="63.75" x14ac:dyDescent="0.25">
      <c r="A12" s="272"/>
      <c r="B12" s="272"/>
      <c r="C12" s="275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5"/>
      <c r="O12" s="279"/>
      <c r="P12" s="122" t="s">
        <v>353</v>
      </c>
      <c r="Q12" s="123" t="s">
        <v>426</v>
      </c>
      <c r="R12" s="122" t="s">
        <v>427</v>
      </c>
      <c r="S12" s="124">
        <v>100</v>
      </c>
      <c r="T12" s="1"/>
    </row>
    <row r="13" spans="1:20" s="2" customFormat="1" ht="102" customHeight="1" x14ac:dyDescent="0.25">
      <c r="A13" s="272"/>
      <c r="B13" s="272"/>
      <c r="C13" s="275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5"/>
      <c r="O13" s="279"/>
      <c r="P13" s="122" t="s">
        <v>428</v>
      </c>
      <c r="Q13" s="123" t="s">
        <v>429</v>
      </c>
      <c r="R13" s="122">
        <v>93.47</v>
      </c>
      <c r="S13" s="122">
        <v>100</v>
      </c>
      <c r="T13" s="10"/>
    </row>
    <row r="14" spans="1:20" s="2" customFormat="1" ht="122.25" customHeight="1" x14ac:dyDescent="0.25">
      <c r="A14" s="272"/>
      <c r="B14" s="272"/>
      <c r="C14" s="275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5"/>
      <c r="O14" s="279"/>
      <c r="P14" s="122" t="s">
        <v>354</v>
      </c>
      <c r="Q14" s="123">
        <v>0</v>
      </c>
      <c r="R14" s="122">
        <v>0</v>
      </c>
      <c r="S14" s="124">
        <v>100</v>
      </c>
      <c r="T14" s="10"/>
    </row>
    <row r="15" spans="1:20" s="2" customFormat="1" ht="96" customHeight="1" x14ac:dyDescent="0.25">
      <c r="A15" s="272"/>
      <c r="B15" s="272"/>
      <c r="C15" s="275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5"/>
      <c r="O15" s="279"/>
      <c r="P15" s="122" t="s">
        <v>355</v>
      </c>
      <c r="Q15" s="123" t="s">
        <v>430</v>
      </c>
      <c r="R15" s="122">
        <v>12.14</v>
      </c>
      <c r="S15" s="124">
        <v>100</v>
      </c>
      <c r="T15" s="10"/>
    </row>
    <row r="16" spans="1:20" s="2" customFormat="1" ht="65.25" customHeight="1" x14ac:dyDescent="0.25">
      <c r="A16" s="272"/>
      <c r="B16" s="272"/>
      <c r="C16" s="276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76"/>
      <c r="O16" s="276"/>
      <c r="P16" s="125" t="s">
        <v>431</v>
      </c>
      <c r="Q16" s="123">
        <v>0</v>
      </c>
      <c r="R16" s="122">
        <v>0</v>
      </c>
      <c r="S16" s="124">
        <v>100</v>
      </c>
      <c r="T16" s="10"/>
    </row>
    <row r="17" spans="1:20" s="2" customFormat="1" ht="101.25" customHeight="1" x14ac:dyDescent="0.25">
      <c r="A17" s="273"/>
      <c r="B17" s="273"/>
      <c r="C17" s="277"/>
      <c r="D17" s="281"/>
      <c r="E17" s="281"/>
      <c r="F17" s="281"/>
      <c r="G17" s="281"/>
      <c r="H17" s="281"/>
      <c r="I17" s="281"/>
      <c r="J17" s="281"/>
      <c r="K17" s="281"/>
      <c r="L17" s="281"/>
      <c r="M17" s="281"/>
      <c r="N17" s="277"/>
      <c r="O17" s="277"/>
      <c r="P17" s="125" t="s">
        <v>432</v>
      </c>
      <c r="Q17" s="123" t="s">
        <v>433</v>
      </c>
      <c r="R17" s="124">
        <v>1679.07</v>
      </c>
      <c r="S17" s="124">
        <v>100</v>
      </c>
      <c r="T17" s="10"/>
    </row>
    <row r="18" spans="1:20" s="2" customFormat="1" ht="13.5" customHeight="1" x14ac:dyDescent="0.25">
      <c r="A18" s="220" t="s">
        <v>19</v>
      </c>
      <c r="B18" s="100" t="s">
        <v>20</v>
      </c>
      <c r="C18" s="282"/>
      <c r="D18" s="302">
        <v>750</v>
      </c>
      <c r="E18" s="302">
        <v>746.4</v>
      </c>
      <c r="F18" s="302">
        <v>0</v>
      </c>
      <c r="G18" s="302">
        <v>0</v>
      </c>
      <c r="H18" s="302">
        <v>0</v>
      </c>
      <c r="I18" s="302">
        <v>0</v>
      </c>
      <c r="J18" s="302">
        <v>750</v>
      </c>
      <c r="K18" s="302">
        <v>746.4</v>
      </c>
      <c r="L18" s="302">
        <v>0</v>
      </c>
      <c r="M18" s="302">
        <v>0</v>
      </c>
      <c r="N18" s="308">
        <v>100</v>
      </c>
      <c r="O18" s="302">
        <v>99.52</v>
      </c>
      <c r="P18" s="343"/>
      <c r="Q18" s="303"/>
      <c r="R18" s="303"/>
      <c r="S18" s="303"/>
      <c r="T18" s="219"/>
    </row>
    <row r="19" spans="1:20" s="2" customFormat="1" ht="41.25" customHeight="1" x14ac:dyDescent="0.25">
      <c r="A19" s="221"/>
      <c r="B19" s="98" t="s">
        <v>21</v>
      </c>
      <c r="C19" s="282"/>
      <c r="D19" s="302"/>
      <c r="E19" s="302"/>
      <c r="F19" s="302"/>
      <c r="G19" s="302"/>
      <c r="H19" s="302"/>
      <c r="I19" s="302"/>
      <c r="J19" s="302"/>
      <c r="K19" s="302"/>
      <c r="L19" s="302"/>
      <c r="M19" s="302"/>
      <c r="N19" s="308"/>
      <c r="O19" s="302"/>
      <c r="P19" s="344"/>
      <c r="Q19" s="303"/>
      <c r="R19" s="303"/>
      <c r="S19" s="303"/>
      <c r="T19" s="219"/>
    </row>
    <row r="20" spans="1:20" s="2" customFormat="1" ht="15.75" customHeight="1" x14ac:dyDescent="0.25">
      <c r="A20" s="220" t="s">
        <v>22</v>
      </c>
      <c r="B20" s="100" t="s">
        <v>23</v>
      </c>
      <c r="C20" s="282"/>
      <c r="D20" s="298">
        <v>0</v>
      </c>
      <c r="E20" s="298">
        <v>0</v>
      </c>
      <c r="F20" s="298">
        <v>0</v>
      </c>
      <c r="G20" s="298">
        <v>0</v>
      </c>
      <c r="H20" s="298">
        <v>0</v>
      </c>
      <c r="I20" s="298">
        <v>0</v>
      </c>
      <c r="J20" s="298">
        <v>0</v>
      </c>
      <c r="K20" s="298">
        <v>0</v>
      </c>
      <c r="L20" s="298">
        <v>0</v>
      </c>
      <c r="M20" s="298">
        <v>0</v>
      </c>
      <c r="N20" s="298">
        <v>0</v>
      </c>
      <c r="O20" s="298">
        <v>0</v>
      </c>
      <c r="P20" s="339" t="s">
        <v>378</v>
      </c>
      <c r="Q20" s="303" t="s">
        <v>434</v>
      </c>
      <c r="R20" s="303" t="s">
        <v>435</v>
      </c>
      <c r="S20" s="245">
        <v>100</v>
      </c>
      <c r="T20" s="219"/>
    </row>
    <row r="21" spans="1:20" s="2" customFormat="1" ht="94.5" customHeight="1" x14ac:dyDescent="0.25">
      <c r="A21" s="221"/>
      <c r="B21" s="98" t="s">
        <v>24</v>
      </c>
      <c r="C21" s="282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8"/>
      <c r="O21" s="298"/>
      <c r="P21" s="339"/>
      <c r="Q21" s="303"/>
      <c r="R21" s="303"/>
      <c r="S21" s="245"/>
      <c r="T21" s="219"/>
    </row>
    <row r="22" spans="1:20" s="2" customFormat="1" ht="51" x14ac:dyDescent="0.25">
      <c r="A22" s="100" t="s">
        <v>25</v>
      </c>
      <c r="B22" s="98" t="s">
        <v>26</v>
      </c>
      <c r="C22" s="98"/>
      <c r="D22" s="126">
        <v>0</v>
      </c>
      <c r="E22" s="126">
        <v>0</v>
      </c>
      <c r="F22" s="126">
        <v>0</v>
      </c>
      <c r="G22" s="126">
        <v>0</v>
      </c>
      <c r="H22" s="126">
        <v>0</v>
      </c>
      <c r="I22" s="126">
        <v>0</v>
      </c>
      <c r="J22" s="126">
        <v>0</v>
      </c>
      <c r="K22" s="126">
        <v>0</v>
      </c>
      <c r="L22" s="126">
        <v>0</v>
      </c>
      <c r="M22" s="126">
        <v>0</v>
      </c>
      <c r="N22" s="126">
        <v>0</v>
      </c>
      <c r="O22" s="126">
        <v>0</v>
      </c>
      <c r="P22" s="127" t="s">
        <v>303</v>
      </c>
      <c r="Q22" s="38" t="s">
        <v>436</v>
      </c>
      <c r="R22" s="38" t="s">
        <v>436</v>
      </c>
      <c r="S22" s="37">
        <v>100</v>
      </c>
      <c r="T22" s="3"/>
    </row>
    <row r="23" spans="1:20" s="2" customFormat="1" ht="51" x14ac:dyDescent="0.25">
      <c r="A23" s="220" t="s">
        <v>27</v>
      </c>
      <c r="B23" s="266" t="s">
        <v>28</v>
      </c>
      <c r="C23" s="266"/>
      <c r="D23" s="298">
        <v>0</v>
      </c>
      <c r="E23" s="298">
        <v>0</v>
      </c>
      <c r="F23" s="298">
        <v>0</v>
      </c>
      <c r="G23" s="298">
        <v>0</v>
      </c>
      <c r="H23" s="298">
        <v>0</v>
      </c>
      <c r="I23" s="298">
        <v>0</v>
      </c>
      <c r="J23" s="298">
        <v>0</v>
      </c>
      <c r="K23" s="298">
        <v>0</v>
      </c>
      <c r="L23" s="298">
        <v>0</v>
      </c>
      <c r="M23" s="298">
        <v>0</v>
      </c>
      <c r="N23" s="298">
        <v>0</v>
      </c>
      <c r="O23" s="298">
        <v>0</v>
      </c>
      <c r="P23" s="127" t="s">
        <v>375</v>
      </c>
      <c r="Q23" s="38" t="s">
        <v>437</v>
      </c>
      <c r="R23" s="38" t="s">
        <v>437</v>
      </c>
      <c r="S23" s="37">
        <v>100</v>
      </c>
      <c r="T23" s="3"/>
    </row>
    <row r="24" spans="1:20" s="2" customFormat="1" ht="51" x14ac:dyDescent="0.25">
      <c r="A24" s="230"/>
      <c r="B24" s="266"/>
      <c r="C24" s="266"/>
      <c r="D24" s="298"/>
      <c r="E24" s="298"/>
      <c r="F24" s="298"/>
      <c r="G24" s="298"/>
      <c r="H24" s="298"/>
      <c r="I24" s="298"/>
      <c r="J24" s="298"/>
      <c r="K24" s="298"/>
      <c r="L24" s="298"/>
      <c r="M24" s="298"/>
      <c r="N24" s="298"/>
      <c r="O24" s="298"/>
      <c r="P24" s="128" t="s">
        <v>376</v>
      </c>
      <c r="Q24" s="38" t="s">
        <v>437</v>
      </c>
      <c r="R24" s="38" t="s">
        <v>437</v>
      </c>
      <c r="S24" s="37">
        <v>100</v>
      </c>
      <c r="T24" s="3"/>
    </row>
    <row r="25" spans="1:20" s="2" customFormat="1" ht="93.75" customHeight="1" x14ac:dyDescent="0.25">
      <c r="A25" s="221"/>
      <c r="B25" s="266"/>
      <c r="C25" s="266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127" t="s">
        <v>377</v>
      </c>
      <c r="Q25" s="38" t="s">
        <v>438</v>
      </c>
      <c r="R25" s="38" t="s">
        <v>438</v>
      </c>
      <c r="S25" s="37">
        <v>100</v>
      </c>
      <c r="T25" s="3"/>
    </row>
    <row r="26" spans="1:20" s="12" customFormat="1" ht="89.25" x14ac:dyDescent="0.25">
      <c r="A26" s="100" t="s">
        <v>29</v>
      </c>
      <c r="B26" s="98" t="s">
        <v>30</v>
      </c>
      <c r="C26" s="98"/>
      <c r="D26" s="126">
        <v>0</v>
      </c>
      <c r="E26" s="126">
        <v>0</v>
      </c>
      <c r="F26" s="126">
        <v>0</v>
      </c>
      <c r="G26" s="126">
        <v>0</v>
      </c>
      <c r="H26" s="126">
        <v>0</v>
      </c>
      <c r="I26" s="126">
        <v>0</v>
      </c>
      <c r="J26" s="126">
        <v>0</v>
      </c>
      <c r="K26" s="126">
        <v>0</v>
      </c>
      <c r="L26" s="129">
        <v>0</v>
      </c>
      <c r="M26" s="129">
        <v>0</v>
      </c>
      <c r="N26" s="129">
        <v>0</v>
      </c>
      <c r="O26" s="129">
        <v>0</v>
      </c>
      <c r="P26" s="127" t="s">
        <v>304</v>
      </c>
      <c r="Q26" s="38" t="s">
        <v>439</v>
      </c>
      <c r="R26" s="38">
        <v>0</v>
      </c>
      <c r="S26" s="37">
        <v>100</v>
      </c>
      <c r="T26" s="11"/>
    </row>
    <row r="27" spans="1:20" s="2" customFormat="1" ht="51" x14ac:dyDescent="0.25">
      <c r="A27" s="100" t="s">
        <v>31</v>
      </c>
      <c r="B27" s="98" t="s">
        <v>32</v>
      </c>
      <c r="C27" s="98"/>
      <c r="D27" s="126">
        <v>750</v>
      </c>
      <c r="E27" s="126">
        <v>746.4</v>
      </c>
      <c r="F27" s="126">
        <v>0</v>
      </c>
      <c r="G27" s="126">
        <v>0</v>
      </c>
      <c r="H27" s="126">
        <v>0</v>
      </c>
      <c r="I27" s="126">
        <v>0</v>
      </c>
      <c r="J27" s="126">
        <v>750</v>
      </c>
      <c r="K27" s="126">
        <v>746.4</v>
      </c>
      <c r="L27" s="126">
        <v>0</v>
      </c>
      <c r="M27" s="126">
        <v>0</v>
      </c>
      <c r="N27" s="130">
        <v>100</v>
      </c>
      <c r="O27" s="129">
        <v>99.52</v>
      </c>
      <c r="P27" s="127" t="s">
        <v>305</v>
      </c>
      <c r="Q27" s="38" t="s">
        <v>440</v>
      </c>
      <c r="R27" s="38">
        <v>0.15</v>
      </c>
      <c r="S27" s="37">
        <v>100</v>
      </c>
      <c r="T27" s="3"/>
    </row>
    <row r="28" spans="1:20" s="2" customFormat="1" ht="51" x14ac:dyDescent="0.25">
      <c r="A28" s="220" t="s">
        <v>33</v>
      </c>
      <c r="B28" s="266" t="s">
        <v>34</v>
      </c>
      <c r="C28" s="266"/>
      <c r="D28" s="298">
        <v>0</v>
      </c>
      <c r="E28" s="298">
        <v>0</v>
      </c>
      <c r="F28" s="298">
        <v>0</v>
      </c>
      <c r="G28" s="298">
        <v>0</v>
      </c>
      <c r="H28" s="298">
        <v>0</v>
      </c>
      <c r="I28" s="298">
        <v>0</v>
      </c>
      <c r="J28" s="298">
        <v>0</v>
      </c>
      <c r="K28" s="298">
        <v>0</v>
      </c>
      <c r="L28" s="298">
        <v>0</v>
      </c>
      <c r="M28" s="298">
        <v>0</v>
      </c>
      <c r="N28" s="298">
        <v>0</v>
      </c>
      <c r="O28" s="312"/>
      <c r="P28" s="127" t="s">
        <v>306</v>
      </c>
      <c r="Q28" s="38">
        <v>100</v>
      </c>
      <c r="R28" s="38">
        <v>100</v>
      </c>
      <c r="S28" s="38">
        <v>100</v>
      </c>
      <c r="T28" s="3"/>
    </row>
    <row r="29" spans="1:20" s="2" customFormat="1" ht="25.5" x14ac:dyDescent="0.25">
      <c r="A29" s="221"/>
      <c r="B29" s="266"/>
      <c r="C29" s="266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312"/>
      <c r="P29" s="127" t="s">
        <v>307</v>
      </c>
      <c r="Q29" s="38">
        <v>100</v>
      </c>
      <c r="R29" s="38">
        <v>0</v>
      </c>
      <c r="S29" s="38">
        <v>0</v>
      </c>
      <c r="T29" s="3"/>
    </row>
    <row r="30" spans="1:20" s="2" customFormat="1" ht="77.25" customHeight="1" x14ac:dyDescent="0.25">
      <c r="A30" s="220" t="s">
        <v>35</v>
      </c>
      <c r="B30" s="266" t="s">
        <v>36</v>
      </c>
      <c r="C30" s="266"/>
      <c r="D30" s="298">
        <v>0</v>
      </c>
      <c r="E30" s="298">
        <v>0</v>
      </c>
      <c r="F30" s="298">
        <v>0</v>
      </c>
      <c r="G30" s="298">
        <v>0</v>
      </c>
      <c r="H30" s="298">
        <v>0</v>
      </c>
      <c r="I30" s="298">
        <v>0</v>
      </c>
      <c r="J30" s="298">
        <v>0</v>
      </c>
      <c r="K30" s="298">
        <v>0</v>
      </c>
      <c r="L30" s="298">
        <v>0</v>
      </c>
      <c r="M30" s="298">
        <v>0</v>
      </c>
      <c r="N30" s="298">
        <v>0</v>
      </c>
      <c r="O30" s="312">
        <v>0</v>
      </c>
      <c r="P30" s="127" t="s">
        <v>356</v>
      </c>
      <c r="Q30" s="38" t="s">
        <v>436</v>
      </c>
      <c r="R30" s="38" t="s">
        <v>436</v>
      </c>
      <c r="S30" s="37">
        <v>100</v>
      </c>
      <c r="T30" s="3"/>
    </row>
    <row r="31" spans="1:20" s="2" customFormat="1" ht="80.25" customHeight="1" x14ac:dyDescent="0.25">
      <c r="A31" s="221"/>
      <c r="B31" s="266"/>
      <c r="C31" s="266"/>
      <c r="D31" s="298"/>
      <c r="E31" s="298"/>
      <c r="F31" s="298"/>
      <c r="G31" s="298"/>
      <c r="H31" s="298"/>
      <c r="I31" s="298"/>
      <c r="J31" s="298"/>
      <c r="K31" s="298"/>
      <c r="L31" s="298"/>
      <c r="M31" s="298"/>
      <c r="N31" s="298"/>
      <c r="O31" s="312"/>
      <c r="P31" s="127" t="s">
        <v>357</v>
      </c>
      <c r="Q31" s="38">
        <v>100</v>
      </c>
      <c r="R31" s="38">
        <v>100</v>
      </c>
      <c r="S31" s="37">
        <v>100</v>
      </c>
      <c r="T31" s="3"/>
    </row>
    <row r="32" spans="1:20" s="2" customFormat="1" x14ac:dyDescent="0.25">
      <c r="A32" s="220" t="s">
        <v>37</v>
      </c>
      <c r="B32" s="100" t="s">
        <v>38</v>
      </c>
      <c r="C32" s="282"/>
      <c r="D32" s="302">
        <v>623210</v>
      </c>
      <c r="E32" s="302">
        <v>453556.5</v>
      </c>
      <c r="F32" s="302">
        <v>311121.2</v>
      </c>
      <c r="G32" s="302">
        <v>197593.4</v>
      </c>
      <c r="H32" s="302">
        <v>191443.1</v>
      </c>
      <c r="I32" s="302">
        <v>143606.39999999999</v>
      </c>
      <c r="J32" s="302">
        <v>120645.7</v>
      </c>
      <c r="K32" s="302">
        <v>112356.7</v>
      </c>
      <c r="L32" s="302">
        <v>0</v>
      </c>
      <c r="M32" s="302">
        <v>0</v>
      </c>
      <c r="N32" s="302">
        <v>100</v>
      </c>
      <c r="O32" s="302">
        <v>72.78</v>
      </c>
      <c r="P32" s="311"/>
      <c r="Q32" s="311"/>
      <c r="R32" s="311"/>
      <c r="S32" s="311"/>
      <c r="T32" s="219"/>
    </row>
    <row r="33" spans="1:20" s="2" customFormat="1" ht="51" x14ac:dyDescent="0.25">
      <c r="A33" s="221"/>
      <c r="B33" s="98" t="s">
        <v>39</v>
      </c>
      <c r="C33" s="282"/>
      <c r="D33" s="302"/>
      <c r="E33" s="302"/>
      <c r="F33" s="302"/>
      <c r="G33" s="302"/>
      <c r="H33" s="302"/>
      <c r="I33" s="302"/>
      <c r="J33" s="302"/>
      <c r="K33" s="302"/>
      <c r="L33" s="302"/>
      <c r="M33" s="302"/>
      <c r="N33" s="302"/>
      <c r="O33" s="302"/>
      <c r="P33" s="311"/>
      <c r="Q33" s="311"/>
      <c r="R33" s="311"/>
      <c r="S33" s="311"/>
      <c r="T33" s="219"/>
    </row>
    <row r="34" spans="1:20" s="2" customFormat="1" x14ac:dyDescent="0.25">
      <c r="A34" s="220" t="s">
        <v>40</v>
      </c>
      <c r="B34" s="100" t="s">
        <v>23</v>
      </c>
      <c r="C34" s="282"/>
      <c r="D34" s="298">
        <v>0</v>
      </c>
      <c r="E34" s="298">
        <v>0</v>
      </c>
      <c r="F34" s="298">
        <v>0</v>
      </c>
      <c r="G34" s="298">
        <v>0</v>
      </c>
      <c r="H34" s="298">
        <v>0</v>
      </c>
      <c r="I34" s="298">
        <v>0</v>
      </c>
      <c r="J34" s="298">
        <v>0</v>
      </c>
      <c r="K34" s="298">
        <v>0</v>
      </c>
      <c r="L34" s="298">
        <v>0</v>
      </c>
      <c r="M34" s="298">
        <v>0</v>
      </c>
      <c r="N34" s="298">
        <v>0</v>
      </c>
      <c r="O34" s="298">
        <v>0</v>
      </c>
      <c r="P34" s="313" t="s">
        <v>308</v>
      </c>
      <c r="Q34" s="303" t="s">
        <v>436</v>
      </c>
      <c r="R34" s="303" t="s">
        <v>436</v>
      </c>
      <c r="S34" s="245">
        <v>100</v>
      </c>
      <c r="T34" s="219"/>
    </row>
    <row r="35" spans="1:20" s="2" customFormat="1" ht="89.25" x14ac:dyDescent="0.25">
      <c r="A35" s="221"/>
      <c r="B35" s="98" t="s">
        <v>41</v>
      </c>
      <c r="C35" s="282"/>
      <c r="D35" s="298"/>
      <c r="E35" s="298"/>
      <c r="F35" s="298"/>
      <c r="G35" s="298"/>
      <c r="H35" s="298"/>
      <c r="I35" s="298"/>
      <c r="J35" s="298"/>
      <c r="K35" s="298"/>
      <c r="L35" s="298"/>
      <c r="M35" s="298"/>
      <c r="N35" s="298"/>
      <c r="O35" s="298"/>
      <c r="P35" s="313"/>
      <c r="Q35" s="303"/>
      <c r="R35" s="303"/>
      <c r="S35" s="245"/>
      <c r="T35" s="219"/>
    </row>
    <row r="36" spans="1:20" s="2" customFormat="1" ht="89.25" x14ac:dyDescent="0.25">
      <c r="A36" s="100" t="s">
        <v>42</v>
      </c>
      <c r="B36" s="98" t="s">
        <v>43</v>
      </c>
      <c r="C36" s="98"/>
      <c r="D36" s="126">
        <v>16475</v>
      </c>
      <c r="E36" s="126">
        <v>16475</v>
      </c>
      <c r="F36" s="126">
        <v>0</v>
      </c>
      <c r="G36" s="126">
        <v>0</v>
      </c>
      <c r="H36" s="126">
        <v>5575</v>
      </c>
      <c r="I36" s="126">
        <v>5575</v>
      </c>
      <c r="J36" s="126">
        <v>10900</v>
      </c>
      <c r="K36" s="126">
        <v>10900</v>
      </c>
      <c r="L36" s="126">
        <v>0</v>
      </c>
      <c r="M36" s="126">
        <v>0</v>
      </c>
      <c r="N36" s="126">
        <v>100</v>
      </c>
      <c r="O36" s="126">
        <v>100</v>
      </c>
      <c r="P36" s="127" t="s">
        <v>309</v>
      </c>
      <c r="Q36" s="38">
        <v>100</v>
      </c>
      <c r="R36" s="38">
        <v>100</v>
      </c>
      <c r="S36" s="37">
        <v>100</v>
      </c>
      <c r="T36" s="3"/>
    </row>
    <row r="37" spans="1:20" s="2" customFormat="1" ht="170.25" customHeight="1" x14ac:dyDescent="0.25">
      <c r="A37" s="100" t="s">
        <v>44</v>
      </c>
      <c r="B37" s="98" t="s">
        <v>45</v>
      </c>
      <c r="C37" s="98"/>
      <c r="D37" s="126">
        <v>50351.1</v>
      </c>
      <c r="E37" s="126">
        <v>50351.1</v>
      </c>
      <c r="F37" s="126">
        <v>0</v>
      </c>
      <c r="G37" s="126">
        <v>0</v>
      </c>
      <c r="H37" s="126">
        <v>0</v>
      </c>
      <c r="I37" s="126">
        <v>0</v>
      </c>
      <c r="J37" s="126">
        <v>50351.1</v>
      </c>
      <c r="K37" s="126">
        <v>50351.1</v>
      </c>
      <c r="L37" s="126">
        <v>0</v>
      </c>
      <c r="M37" s="126">
        <v>0</v>
      </c>
      <c r="N37" s="126">
        <v>100</v>
      </c>
      <c r="O37" s="126">
        <v>100</v>
      </c>
      <c r="P37" s="127" t="s">
        <v>310</v>
      </c>
      <c r="Q37" s="38">
        <v>100</v>
      </c>
      <c r="R37" s="38">
        <v>100</v>
      </c>
      <c r="S37" s="37">
        <v>100</v>
      </c>
      <c r="T37" s="3"/>
    </row>
    <row r="38" spans="1:20" s="2" customFormat="1" ht="168.75" customHeight="1" x14ac:dyDescent="0.25">
      <c r="A38" s="100" t="s">
        <v>46</v>
      </c>
      <c r="B38" s="98" t="s">
        <v>47</v>
      </c>
      <c r="C38" s="98"/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127" t="s">
        <v>302</v>
      </c>
      <c r="Q38" s="38">
        <v>100</v>
      </c>
      <c r="R38" s="38">
        <v>0</v>
      </c>
      <c r="S38" s="37">
        <v>0</v>
      </c>
      <c r="T38" s="3"/>
    </row>
    <row r="39" spans="1:20" s="2" customFormat="1" ht="63.75" x14ac:dyDescent="0.25">
      <c r="A39" s="100" t="s">
        <v>48</v>
      </c>
      <c r="B39" s="98" t="s">
        <v>49</v>
      </c>
      <c r="C39" s="98"/>
      <c r="D39" s="74">
        <v>540</v>
      </c>
      <c r="E39" s="74">
        <v>540</v>
      </c>
      <c r="F39" s="74">
        <v>0</v>
      </c>
      <c r="G39" s="74">
        <v>0</v>
      </c>
      <c r="H39" s="74">
        <v>0</v>
      </c>
      <c r="I39" s="74">
        <v>0</v>
      </c>
      <c r="J39" s="74">
        <v>540</v>
      </c>
      <c r="K39" s="74">
        <v>540</v>
      </c>
      <c r="L39" s="74">
        <v>0</v>
      </c>
      <c r="M39" s="74">
        <v>0</v>
      </c>
      <c r="N39" s="74">
        <v>100</v>
      </c>
      <c r="O39" s="74">
        <v>100</v>
      </c>
      <c r="P39" s="127" t="s">
        <v>311</v>
      </c>
      <c r="Q39" s="38" t="s">
        <v>441</v>
      </c>
      <c r="R39" s="38">
        <v>15.5</v>
      </c>
      <c r="S39" s="37">
        <v>100</v>
      </c>
      <c r="T39" s="3"/>
    </row>
    <row r="40" spans="1:20" s="2" customFormat="1" ht="165.75" x14ac:dyDescent="0.25">
      <c r="A40" s="100" t="s">
        <v>252</v>
      </c>
      <c r="B40" s="98" t="s">
        <v>253</v>
      </c>
      <c r="C40" s="98"/>
      <c r="D40" s="126">
        <v>555843.9</v>
      </c>
      <c r="E40" s="126">
        <v>386190.4</v>
      </c>
      <c r="F40" s="126">
        <v>311121.2</v>
      </c>
      <c r="G40" s="126">
        <v>197593.4</v>
      </c>
      <c r="H40" s="126">
        <v>185868.1</v>
      </c>
      <c r="I40" s="126">
        <v>138031.4</v>
      </c>
      <c r="J40" s="126">
        <v>58854.6</v>
      </c>
      <c r="K40" s="126">
        <v>50565.599999999999</v>
      </c>
      <c r="L40" s="126">
        <v>0</v>
      </c>
      <c r="M40" s="126">
        <v>0</v>
      </c>
      <c r="N40" s="126">
        <v>100</v>
      </c>
      <c r="O40" s="126">
        <v>69.48</v>
      </c>
      <c r="P40" s="127" t="s">
        <v>312</v>
      </c>
      <c r="Q40" s="38">
        <v>100</v>
      </c>
      <c r="R40" s="38">
        <v>69.48</v>
      </c>
      <c r="S40" s="37">
        <v>69.48</v>
      </c>
      <c r="T40" s="3"/>
    </row>
    <row r="41" spans="1:20" s="2" customFormat="1" x14ac:dyDescent="0.25">
      <c r="A41" s="220" t="s">
        <v>50</v>
      </c>
      <c r="B41" s="100" t="s">
        <v>51</v>
      </c>
      <c r="C41" s="282"/>
      <c r="D41" s="302">
        <v>5427.61</v>
      </c>
      <c r="E41" s="302">
        <v>5410.8</v>
      </c>
      <c r="F41" s="302">
        <v>0</v>
      </c>
      <c r="G41" s="302">
        <v>0</v>
      </c>
      <c r="H41" s="302">
        <v>0</v>
      </c>
      <c r="I41" s="302">
        <v>0</v>
      </c>
      <c r="J41" s="302">
        <v>5427.6</v>
      </c>
      <c r="K41" s="302">
        <v>5410.8</v>
      </c>
      <c r="L41" s="302">
        <v>0</v>
      </c>
      <c r="M41" s="302">
        <v>0</v>
      </c>
      <c r="N41" s="298">
        <v>100</v>
      </c>
      <c r="O41" s="298">
        <v>99.69</v>
      </c>
      <c r="P41" s="313"/>
      <c r="Q41" s="313"/>
      <c r="R41" s="313"/>
      <c r="S41" s="313"/>
      <c r="T41" s="219"/>
    </row>
    <row r="42" spans="1:20" s="2" customFormat="1" ht="38.25" x14ac:dyDescent="0.25">
      <c r="A42" s="221"/>
      <c r="B42" s="98" t="s">
        <v>52</v>
      </c>
      <c r="C42" s="282"/>
      <c r="D42" s="302"/>
      <c r="E42" s="302"/>
      <c r="F42" s="302"/>
      <c r="G42" s="302"/>
      <c r="H42" s="302"/>
      <c r="I42" s="302"/>
      <c r="J42" s="302"/>
      <c r="K42" s="302"/>
      <c r="L42" s="302"/>
      <c r="M42" s="302"/>
      <c r="N42" s="298"/>
      <c r="O42" s="298"/>
      <c r="P42" s="313"/>
      <c r="Q42" s="313"/>
      <c r="R42" s="313"/>
      <c r="S42" s="313"/>
      <c r="T42" s="219"/>
    </row>
    <row r="43" spans="1:20" s="2" customFormat="1" ht="15.75" customHeight="1" x14ac:dyDescent="0.25">
      <c r="A43" s="220" t="s">
        <v>53</v>
      </c>
      <c r="B43" s="100" t="s">
        <v>23</v>
      </c>
      <c r="C43" s="282"/>
      <c r="D43" s="298">
        <v>5427.6</v>
      </c>
      <c r="E43" s="298">
        <v>5410.8</v>
      </c>
      <c r="F43" s="298">
        <v>0</v>
      </c>
      <c r="G43" s="298">
        <v>0</v>
      </c>
      <c r="H43" s="298">
        <v>0</v>
      </c>
      <c r="I43" s="298">
        <v>0</v>
      </c>
      <c r="J43" s="298">
        <v>5427.6</v>
      </c>
      <c r="K43" s="298">
        <v>5410.8</v>
      </c>
      <c r="L43" s="298">
        <v>0</v>
      </c>
      <c r="M43" s="298">
        <v>0</v>
      </c>
      <c r="N43" s="298">
        <v>100</v>
      </c>
      <c r="O43" s="298">
        <v>99.69</v>
      </c>
      <c r="P43" s="313" t="s">
        <v>313</v>
      </c>
      <c r="Q43" s="303" t="s">
        <v>442</v>
      </c>
      <c r="R43" s="303">
        <v>99.69</v>
      </c>
      <c r="S43" s="245">
        <v>100</v>
      </c>
      <c r="T43" s="219"/>
    </row>
    <row r="44" spans="1:20" s="2" customFormat="1" ht="76.5" x14ac:dyDescent="0.25">
      <c r="A44" s="221"/>
      <c r="B44" s="98" t="s">
        <v>54</v>
      </c>
      <c r="C44" s="282"/>
      <c r="D44" s="298"/>
      <c r="E44" s="298"/>
      <c r="F44" s="298"/>
      <c r="G44" s="298"/>
      <c r="H44" s="298"/>
      <c r="I44" s="298"/>
      <c r="J44" s="298"/>
      <c r="K44" s="298"/>
      <c r="L44" s="298"/>
      <c r="M44" s="298"/>
      <c r="N44" s="298"/>
      <c r="O44" s="298"/>
      <c r="P44" s="313"/>
      <c r="Q44" s="303"/>
      <c r="R44" s="303"/>
      <c r="S44" s="245"/>
      <c r="T44" s="219"/>
    </row>
    <row r="45" spans="1:20" s="2" customFormat="1" ht="51" x14ac:dyDescent="0.25">
      <c r="A45" s="100" t="s">
        <v>55</v>
      </c>
      <c r="B45" s="98" t="s">
        <v>56</v>
      </c>
      <c r="C45" s="98"/>
      <c r="D45" s="126">
        <v>0</v>
      </c>
      <c r="E45" s="126">
        <v>0</v>
      </c>
      <c r="F45" s="126">
        <v>0</v>
      </c>
      <c r="G45" s="126">
        <v>0</v>
      </c>
      <c r="H45" s="126">
        <v>0</v>
      </c>
      <c r="I45" s="126">
        <v>0</v>
      </c>
      <c r="J45" s="126">
        <v>0</v>
      </c>
      <c r="K45" s="126">
        <v>0</v>
      </c>
      <c r="L45" s="126">
        <v>0</v>
      </c>
      <c r="M45" s="126">
        <v>0</v>
      </c>
      <c r="N45" s="126">
        <v>0</v>
      </c>
      <c r="O45" s="126">
        <v>0</v>
      </c>
      <c r="P45" s="127" t="s">
        <v>313</v>
      </c>
      <c r="Q45" s="38" t="s">
        <v>442</v>
      </c>
      <c r="R45" s="38">
        <v>0</v>
      </c>
      <c r="S45" s="37">
        <v>0</v>
      </c>
      <c r="T45" s="3"/>
    </row>
    <row r="46" spans="1:20" s="14" customFormat="1" ht="66.75" customHeight="1" x14ac:dyDescent="0.25">
      <c r="A46" s="271" t="s">
        <v>57</v>
      </c>
      <c r="B46" s="299" t="s">
        <v>577</v>
      </c>
      <c r="C46" s="309" t="s">
        <v>279</v>
      </c>
      <c r="D46" s="315">
        <f>D51+D56</f>
        <v>6073.26</v>
      </c>
      <c r="E46" s="315">
        <f t="shared" ref="E46:M46" si="2">E51+E56</f>
        <v>6059.54</v>
      </c>
      <c r="F46" s="315">
        <f t="shared" si="2"/>
        <v>0</v>
      </c>
      <c r="G46" s="315">
        <f t="shared" si="2"/>
        <v>0</v>
      </c>
      <c r="H46" s="315">
        <f t="shared" si="2"/>
        <v>0</v>
      </c>
      <c r="I46" s="315">
        <f t="shared" si="2"/>
        <v>0</v>
      </c>
      <c r="J46" s="315">
        <f t="shared" si="2"/>
        <v>6073.26</v>
      </c>
      <c r="K46" s="315">
        <f t="shared" si="2"/>
        <v>6059.54</v>
      </c>
      <c r="L46" s="315">
        <f t="shared" si="2"/>
        <v>0</v>
      </c>
      <c r="M46" s="315">
        <f t="shared" si="2"/>
        <v>0</v>
      </c>
      <c r="N46" s="315">
        <v>100</v>
      </c>
      <c r="O46" s="315">
        <v>99.8</v>
      </c>
      <c r="P46" s="131" t="s">
        <v>421</v>
      </c>
      <c r="Q46" s="74">
        <v>73.400000000000006</v>
      </c>
      <c r="R46" s="74">
        <v>73.400000000000006</v>
      </c>
      <c r="S46" s="74">
        <v>100</v>
      </c>
      <c r="T46" s="13"/>
    </row>
    <row r="47" spans="1:20" s="14" customFormat="1" ht="66.75" customHeight="1" x14ac:dyDescent="0.25">
      <c r="A47" s="272"/>
      <c r="B47" s="299"/>
      <c r="C47" s="342"/>
      <c r="D47" s="340"/>
      <c r="E47" s="340"/>
      <c r="F47" s="340"/>
      <c r="G47" s="340"/>
      <c r="H47" s="340"/>
      <c r="I47" s="340"/>
      <c r="J47" s="340"/>
      <c r="K47" s="340"/>
      <c r="L47" s="340"/>
      <c r="M47" s="340"/>
      <c r="N47" s="340"/>
      <c r="O47" s="340"/>
      <c r="P47" s="131" t="s">
        <v>314</v>
      </c>
      <c r="Q47" s="37">
        <v>98.8</v>
      </c>
      <c r="R47" s="37">
        <v>98.8</v>
      </c>
      <c r="S47" s="37">
        <v>100</v>
      </c>
      <c r="T47" s="13"/>
    </row>
    <row r="48" spans="1:20" s="14" customFormat="1" ht="66.75" customHeight="1" x14ac:dyDescent="0.25">
      <c r="A48" s="272"/>
      <c r="B48" s="299"/>
      <c r="C48" s="342"/>
      <c r="D48" s="340"/>
      <c r="E48" s="340"/>
      <c r="F48" s="340"/>
      <c r="G48" s="340"/>
      <c r="H48" s="340"/>
      <c r="I48" s="340"/>
      <c r="J48" s="340"/>
      <c r="K48" s="340"/>
      <c r="L48" s="340"/>
      <c r="M48" s="340"/>
      <c r="N48" s="340"/>
      <c r="O48" s="340"/>
      <c r="P48" s="131" t="s">
        <v>315</v>
      </c>
      <c r="Q48" s="74">
        <v>98.8</v>
      </c>
      <c r="R48" s="74">
        <v>98.8</v>
      </c>
      <c r="S48" s="74">
        <v>100</v>
      </c>
      <c r="T48" s="13"/>
    </row>
    <row r="49" spans="1:20" s="14" customFormat="1" ht="63.75" customHeight="1" x14ac:dyDescent="0.25">
      <c r="A49" s="272"/>
      <c r="B49" s="299"/>
      <c r="C49" s="342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131" t="s">
        <v>422</v>
      </c>
      <c r="Q49" s="74">
        <v>0</v>
      </c>
      <c r="R49" s="74">
        <v>0</v>
      </c>
      <c r="S49" s="74"/>
      <c r="T49" s="13"/>
    </row>
    <row r="50" spans="1:20" s="14" customFormat="1" ht="81.75" customHeight="1" x14ac:dyDescent="0.25">
      <c r="A50" s="273"/>
      <c r="B50" s="299"/>
      <c r="C50" s="310"/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131" t="s">
        <v>423</v>
      </c>
      <c r="Q50" s="74">
        <v>82</v>
      </c>
      <c r="R50" s="74">
        <v>82</v>
      </c>
      <c r="S50" s="74">
        <v>100</v>
      </c>
      <c r="T50" s="13"/>
    </row>
    <row r="51" spans="1:20" s="2" customFormat="1" x14ac:dyDescent="0.25">
      <c r="A51" s="220" t="s">
        <v>58</v>
      </c>
      <c r="B51" s="100" t="s">
        <v>20</v>
      </c>
      <c r="C51" s="132"/>
      <c r="D51" s="283">
        <v>2323.7199999999998</v>
      </c>
      <c r="E51" s="283">
        <v>2322.7399999999998</v>
      </c>
      <c r="F51" s="283">
        <f t="shared" ref="F51:M51" si="3">F53+F55</f>
        <v>0</v>
      </c>
      <c r="G51" s="283">
        <f t="shared" si="3"/>
        <v>0</v>
      </c>
      <c r="H51" s="283">
        <f t="shared" si="3"/>
        <v>0</v>
      </c>
      <c r="I51" s="283">
        <f t="shared" si="3"/>
        <v>0</v>
      </c>
      <c r="J51" s="283">
        <v>2323.7199999999998</v>
      </c>
      <c r="K51" s="283">
        <v>2322.7399999999998</v>
      </c>
      <c r="L51" s="283">
        <f t="shared" si="3"/>
        <v>0</v>
      </c>
      <c r="M51" s="283">
        <f t="shared" si="3"/>
        <v>0</v>
      </c>
      <c r="N51" s="283">
        <v>100</v>
      </c>
      <c r="O51" s="283">
        <f>E51/D51*100</f>
        <v>99.957826244125798</v>
      </c>
      <c r="P51" s="282"/>
      <c r="Q51" s="253"/>
      <c r="R51" s="253"/>
      <c r="S51" s="253"/>
      <c r="T51" s="219"/>
    </row>
    <row r="52" spans="1:20" s="2" customFormat="1" ht="77.25" customHeight="1" x14ac:dyDescent="0.25">
      <c r="A52" s="221"/>
      <c r="B52" s="98" t="s">
        <v>59</v>
      </c>
      <c r="C52" s="13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2"/>
      <c r="Q52" s="254"/>
      <c r="R52" s="254"/>
      <c r="S52" s="254"/>
      <c r="T52" s="219"/>
    </row>
    <row r="53" spans="1:20" s="2" customFormat="1" x14ac:dyDescent="0.25">
      <c r="A53" s="220" t="s">
        <v>60</v>
      </c>
      <c r="B53" s="100" t="s">
        <v>23</v>
      </c>
      <c r="C53" s="267"/>
      <c r="D53" s="241">
        <v>2323.7199999999998</v>
      </c>
      <c r="E53" s="241">
        <v>2322.7399999999998</v>
      </c>
      <c r="F53" s="241">
        <f t="shared" ref="F53:I53" si="4">F55+F57</f>
        <v>0</v>
      </c>
      <c r="G53" s="241">
        <f t="shared" si="4"/>
        <v>0</v>
      </c>
      <c r="H53" s="241">
        <f t="shared" si="4"/>
        <v>0</v>
      </c>
      <c r="I53" s="241">
        <f t="shared" si="4"/>
        <v>0</v>
      </c>
      <c r="J53" s="241">
        <v>2323.7199999999998</v>
      </c>
      <c r="K53" s="241">
        <v>2322.7399999999998</v>
      </c>
      <c r="L53" s="241">
        <f t="shared" ref="L53:M53" si="5">L55+L57</f>
        <v>0</v>
      </c>
      <c r="M53" s="241">
        <f t="shared" si="5"/>
        <v>0</v>
      </c>
      <c r="N53" s="241">
        <v>100</v>
      </c>
      <c r="O53" s="241">
        <f>E53/D53*100</f>
        <v>99.957826244125798</v>
      </c>
      <c r="P53" s="282" t="s">
        <v>424</v>
      </c>
      <c r="Q53" s="240">
        <v>972</v>
      </c>
      <c r="R53" s="240">
        <v>972</v>
      </c>
      <c r="S53" s="241">
        <v>100</v>
      </c>
      <c r="T53" s="219"/>
    </row>
    <row r="54" spans="1:20" s="2" customFormat="1" ht="63.75" x14ac:dyDescent="0.25">
      <c r="A54" s="221"/>
      <c r="B54" s="98" t="s">
        <v>61</v>
      </c>
      <c r="C54" s="268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82"/>
      <c r="Q54" s="240"/>
      <c r="R54" s="240"/>
      <c r="S54" s="241"/>
      <c r="T54" s="219"/>
    </row>
    <row r="55" spans="1:20" s="2" customFormat="1" ht="63.75" x14ac:dyDescent="0.25">
      <c r="A55" s="100" t="s">
        <v>62</v>
      </c>
      <c r="B55" s="98" t="s">
        <v>63</v>
      </c>
      <c r="C55" s="98"/>
      <c r="D55" s="74">
        <f>F55+H55+J55+L55</f>
        <v>0</v>
      </c>
      <c r="E55" s="74">
        <f>G55+I55+K55+M55</f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98" t="s">
        <v>316</v>
      </c>
      <c r="Q55" s="134">
        <v>0</v>
      </c>
      <c r="R55" s="134">
        <v>0</v>
      </c>
      <c r="S55" s="74">
        <v>0</v>
      </c>
      <c r="T55" s="3"/>
    </row>
    <row r="56" spans="1:20" s="2" customFormat="1" x14ac:dyDescent="0.25">
      <c r="A56" s="220" t="s">
        <v>64</v>
      </c>
      <c r="B56" s="100" t="s">
        <v>38</v>
      </c>
      <c r="C56" s="267"/>
      <c r="D56" s="283">
        <v>3749.54</v>
      </c>
      <c r="E56" s="283">
        <v>3736.8</v>
      </c>
      <c r="F56" s="283">
        <v>0</v>
      </c>
      <c r="G56" s="283">
        <v>0</v>
      </c>
      <c r="H56" s="283">
        <v>0</v>
      </c>
      <c r="I56" s="283">
        <v>0</v>
      </c>
      <c r="J56" s="283">
        <v>3749.54</v>
      </c>
      <c r="K56" s="283">
        <v>3736.8</v>
      </c>
      <c r="L56" s="241">
        <v>0</v>
      </c>
      <c r="M56" s="241">
        <v>0</v>
      </c>
      <c r="N56" s="284">
        <v>0</v>
      </c>
      <c r="O56" s="284">
        <v>99.66</v>
      </c>
      <c r="P56" s="282"/>
      <c r="Q56" s="243"/>
      <c r="R56" s="243"/>
      <c r="S56" s="243"/>
      <c r="T56" s="219"/>
    </row>
    <row r="57" spans="1:20" s="2" customFormat="1" ht="38.25" x14ac:dyDescent="0.25">
      <c r="A57" s="221"/>
      <c r="B57" s="98" t="s">
        <v>66</v>
      </c>
      <c r="C57" s="268"/>
      <c r="D57" s="283"/>
      <c r="E57" s="283"/>
      <c r="F57" s="283"/>
      <c r="G57" s="283"/>
      <c r="H57" s="283"/>
      <c r="I57" s="283"/>
      <c r="J57" s="283"/>
      <c r="K57" s="283"/>
      <c r="L57" s="241"/>
      <c r="M57" s="241"/>
      <c r="N57" s="284"/>
      <c r="O57" s="284"/>
      <c r="P57" s="282"/>
      <c r="Q57" s="244"/>
      <c r="R57" s="244"/>
      <c r="S57" s="244"/>
      <c r="T57" s="219"/>
    </row>
    <row r="58" spans="1:20" s="2" customFormat="1" x14ac:dyDescent="0.25">
      <c r="A58" s="220" t="s">
        <v>65</v>
      </c>
      <c r="B58" s="100" t="s">
        <v>67</v>
      </c>
      <c r="C58" s="267"/>
      <c r="D58" s="241">
        <v>3749.54</v>
      </c>
      <c r="E58" s="241">
        <v>3736.8</v>
      </c>
      <c r="F58" s="241">
        <v>0</v>
      </c>
      <c r="G58" s="241">
        <v>0</v>
      </c>
      <c r="H58" s="241">
        <v>0</v>
      </c>
      <c r="I58" s="241">
        <v>0</v>
      </c>
      <c r="J58" s="241">
        <v>3749.54</v>
      </c>
      <c r="K58" s="241">
        <v>3736.8</v>
      </c>
      <c r="L58" s="241">
        <v>0</v>
      </c>
      <c r="M58" s="241">
        <v>0</v>
      </c>
      <c r="N58" s="240">
        <v>0</v>
      </c>
      <c r="O58" s="240">
        <v>99.66</v>
      </c>
      <c r="P58" s="282" t="s">
        <v>317</v>
      </c>
      <c r="Q58" s="243">
        <v>100</v>
      </c>
      <c r="R58" s="243">
        <v>99.8</v>
      </c>
      <c r="S58" s="243">
        <v>99.8</v>
      </c>
      <c r="T58" s="219"/>
    </row>
    <row r="59" spans="1:20" s="2" customFormat="1" ht="76.5" x14ac:dyDescent="0.25">
      <c r="A59" s="221"/>
      <c r="B59" s="98" t="s">
        <v>68</v>
      </c>
      <c r="C59" s="268"/>
      <c r="D59" s="241"/>
      <c r="E59" s="241"/>
      <c r="F59" s="241"/>
      <c r="G59" s="241"/>
      <c r="H59" s="241"/>
      <c r="I59" s="241"/>
      <c r="J59" s="241"/>
      <c r="K59" s="241"/>
      <c r="L59" s="241"/>
      <c r="M59" s="241"/>
      <c r="N59" s="240"/>
      <c r="O59" s="240"/>
      <c r="P59" s="282"/>
      <c r="Q59" s="244"/>
      <c r="R59" s="244"/>
      <c r="S59" s="244"/>
      <c r="T59" s="219"/>
    </row>
    <row r="60" spans="1:20" s="2" customFormat="1" ht="15.75" customHeight="1" x14ac:dyDescent="0.25">
      <c r="A60" s="220" t="s">
        <v>69</v>
      </c>
      <c r="B60" s="300" t="s">
        <v>70</v>
      </c>
      <c r="C60" s="309" t="s">
        <v>279</v>
      </c>
      <c r="D60" s="294">
        <f>D62+D66</f>
        <v>24066.870000000003</v>
      </c>
      <c r="E60" s="294">
        <f t="shared" ref="E60:M60" si="6">E62+E66</f>
        <v>23836.57</v>
      </c>
      <c r="F60" s="294">
        <f t="shared" si="6"/>
        <v>5004.13</v>
      </c>
      <c r="G60" s="294">
        <f t="shared" si="6"/>
        <v>5004.13</v>
      </c>
      <c r="H60" s="294">
        <f t="shared" si="6"/>
        <v>3337.47</v>
      </c>
      <c r="I60" s="294">
        <f t="shared" si="6"/>
        <v>3337.47</v>
      </c>
      <c r="J60" s="294">
        <f t="shared" si="6"/>
        <v>1468.62</v>
      </c>
      <c r="K60" s="294">
        <f t="shared" si="6"/>
        <v>1468.62</v>
      </c>
      <c r="L60" s="294">
        <f t="shared" si="6"/>
        <v>14256.65</v>
      </c>
      <c r="M60" s="294">
        <f t="shared" si="6"/>
        <v>14026.35</v>
      </c>
      <c r="N60" s="315">
        <v>100</v>
      </c>
      <c r="O60" s="315">
        <v>99.04</v>
      </c>
      <c r="P60" s="282"/>
      <c r="Q60" s="267"/>
      <c r="R60" s="267"/>
      <c r="S60" s="267"/>
      <c r="T60" s="219"/>
    </row>
    <row r="61" spans="1:20" s="2" customFormat="1" ht="83.25" customHeight="1" x14ac:dyDescent="0.25">
      <c r="A61" s="221"/>
      <c r="B61" s="301"/>
      <c r="C61" s="310"/>
      <c r="D61" s="295"/>
      <c r="E61" s="295"/>
      <c r="F61" s="295"/>
      <c r="G61" s="295"/>
      <c r="H61" s="295"/>
      <c r="I61" s="295"/>
      <c r="J61" s="295"/>
      <c r="K61" s="295"/>
      <c r="L61" s="295"/>
      <c r="M61" s="295"/>
      <c r="N61" s="316"/>
      <c r="O61" s="316"/>
      <c r="P61" s="282"/>
      <c r="Q61" s="268"/>
      <c r="R61" s="268"/>
      <c r="S61" s="268"/>
      <c r="T61" s="219"/>
    </row>
    <row r="62" spans="1:20" s="2" customFormat="1" x14ac:dyDescent="0.25">
      <c r="A62" s="220" t="s">
        <v>71</v>
      </c>
      <c r="B62" s="100" t="s">
        <v>20</v>
      </c>
      <c r="C62" s="93"/>
      <c r="D62" s="135">
        <v>1361.9</v>
      </c>
      <c r="E62" s="135">
        <v>1131.5999999999999</v>
      </c>
      <c r="F62" s="135">
        <v>0</v>
      </c>
      <c r="G62" s="135">
        <v>0</v>
      </c>
      <c r="H62" s="135">
        <v>0</v>
      </c>
      <c r="I62" s="135">
        <v>0</v>
      </c>
      <c r="J62" s="135">
        <v>965.9</v>
      </c>
      <c r="K62" s="135">
        <v>965.9</v>
      </c>
      <c r="L62" s="135">
        <v>396</v>
      </c>
      <c r="M62" s="135">
        <v>165.7</v>
      </c>
      <c r="N62" s="136">
        <v>100</v>
      </c>
      <c r="O62" s="136">
        <v>83.09</v>
      </c>
      <c r="P62" s="282"/>
      <c r="Q62" s="282"/>
      <c r="R62" s="282"/>
      <c r="S62" s="282"/>
      <c r="T62" s="219"/>
    </row>
    <row r="63" spans="1:20" s="2" customFormat="1" ht="38.25" x14ac:dyDescent="0.25">
      <c r="A63" s="221"/>
      <c r="B63" s="137" t="s">
        <v>79</v>
      </c>
      <c r="C63" s="94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9"/>
      <c r="O63" s="139"/>
      <c r="P63" s="282"/>
      <c r="Q63" s="282"/>
      <c r="R63" s="282"/>
      <c r="S63" s="282"/>
      <c r="T63" s="219"/>
    </row>
    <row r="64" spans="1:20" s="2" customFormat="1" x14ac:dyDescent="0.25">
      <c r="A64" s="220" t="s">
        <v>72</v>
      </c>
      <c r="B64" s="100" t="s">
        <v>67</v>
      </c>
      <c r="C64" s="140"/>
      <c r="D64" s="141">
        <v>1361.9</v>
      </c>
      <c r="E64" s="141">
        <v>1131.5999999999999</v>
      </c>
      <c r="F64" s="141">
        <v>0</v>
      </c>
      <c r="G64" s="141">
        <v>0</v>
      </c>
      <c r="H64" s="141">
        <v>0</v>
      </c>
      <c r="I64" s="141">
        <v>0</v>
      </c>
      <c r="J64" s="141">
        <v>965.9</v>
      </c>
      <c r="K64" s="141">
        <v>965.9</v>
      </c>
      <c r="L64" s="141">
        <v>396</v>
      </c>
      <c r="M64" s="141">
        <v>165.7</v>
      </c>
      <c r="N64" s="142">
        <v>100</v>
      </c>
      <c r="O64" s="141">
        <v>83.09</v>
      </c>
      <c r="P64" s="282" t="s">
        <v>318</v>
      </c>
      <c r="Q64" s="266">
        <v>965.9</v>
      </c>
      <c r="R64" s="266">
        <v>965.9</v>
      </c>
      <c r="S64" s="314">
        <v>100</v>
      </c>
      <c r="T64" s="219"/>
    </row>
    <row r="65" spans="1:20" s="2" customFormat="1" ht="160.5" customHeight="1" x14ac:dyDescent="0.25">
      <c r="A65" s="221"/>
      <c r="B65" s="137" t="s">
        <v>80</v>
      </c>
      <c r="C65" s="143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5"/>
      <c r="O65" s="144"/>
      <c r="P65" s="282"/>
      <c r="Q65" s="266"/>
      <c r="R65" s="266"/>
      <c r="S65" s="314"/>
      <c r="T65" s="219"/>
    </row>
    <row r="66" spans="1:20" s="2" customFormat="1" x14ac:dyDescent="0.25">
      <c r="A66" s="220" t="s">
        <v>73</v>
      </c>
      <c r="B66" s="100" t="s">
        <v>38</v>
      </c>
      <c r="C66" s="93"/>
      <c r="D66" s="135">
        <v>22704.97</v>
      </c>
      <c r="E66" s="135">
        <v>22704.97</v>
      </c>
      <c r="F66" s="135">
        <v>5004.13</v>
      </c>
      <c r="G66" s="135">
        <v>5004.13</v>
      </c>
      <c r="H66" s="135">
        <v>3337.47</v>
      </c>
      <c r="I66" s="135">
        <v>3337.47</v>
      </c>
      <c r="J66" s="135">
        <v>502.72</v>
      </c>
      <c r="K66" s="135">
        <v>502.72</v>
      </c>
      <c r="L66" s="135">
        <v>13860.65</v>
      </c>
      <c r="M66" s="135">
        <v>13860.65</v>
      </c>
      <c r="N66" s="136">
        <v>100</v>
      </c>
      <c r="O66" s="136">
        <v>100</v>
      </c>
      <c r="P66" s="282"/>
      <c r="Q66" s="282"/>
      <c r="R66" s="282"/>
      <c r="S66" s="282"/>
      <c r="T66" s="219"/>
    </row>
    <row r="67" spans="1:20" s="2" customFormat="1" ht="76.5" x14ac:dyDescent="0.25">
      <c r="A67" s="221"/>
      <c r="B67" s="98" t="s">
        <v>82</v>
      </c>
      <c r="C67" s="94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9"/>
      <c r="O67" s="139"/>
      <c r="P67" s="282"/>
      <c r="Q67" s="282"/>
      <c r="R67" s="282"/>
      <c r="S67" s="282"/>
      <c r="T67" s="219"/>
    </row>
    <row r="68" spans="1:20" s="2" customFormat="1" x14ac:dyDescent="0.25">
      <c r="A68" s="220" t="s">
        <v>74</v>
      </c>
      <c r="B68" s="100" t="s">
        <v>23</v>
      </c>
      <c r="C68" s="93"/>
      <c r="D68" s="141">
        <v>22704.97</v>
      </c>
      <c r="E68" s="141">
        <v>22704.97</v>
      </c>
      <c r="F68" s="141">
        <v>5004.13</v>
      </c>
      <c r="G68" s="141">
        <v>5004.13</v>
      </c>
      <c r="H68" s="141">
        <v>3337.47</v>
      </c>
      <c r="I68" s="141">
        <v>3337.47</v>
      </c>
      <c r="J68" s="141">
        <v>502.72</v>
      </c>
      <c r="K68" s="141">
        <v>502.72</v>
      </c>
      <c r="L68" s="141">
        <v>13860.65</v>
      </c>
      <c r="M68" s="141">
        <v>13860.65</v>
      </c>
      <c r="N68" s="142">
        <v>100</v>
      </c>
      <c r="O68" s="77">
        <v>100</v>
      </c>
      <c r="P68" s="282" t="s">
        <v>319</v>
      </c>
      <c r="Q68" s="240">
        <v>0.78400000000000003</v>
      </c>
      <c r="R68" s="240">
        <v>0.78400000000000003</v>
      </c>
      <c r="S68" s="241">
        <v>100</v>
      </c>
      <c r="T68" s="219"/>
    </row>
    <row r="69" spans="1:20" s="2" customFormat="1" ht="51" x14ac:dyDescent="0.25">
      <c r="A69" s="221"/>
      <c r="B69" s="98" t="s">
        <v>83</v>
      </c>
      <c r="C69" s="9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5"/>
      <c r="O69" s="146"/>
      <c r="P69" s="282"/>
      <c r="Q69" s="240"/>
      <c r="R69" s="240"/>
      <c r="S69" s="241"/>
      <c r="T69" s="219"/>
    </row>
    <row r="70" spans="1:20" s="81" customFormat="1" ht="18.75" customHeight="1" x14ac:dyDescent="0.25">
      <c r="A70" s="267" t="s">
        <v>85</v>
      </c>
      <c r="B70" s="299" t="s">
        <v>406</v>
      </c>
      <c r="C70" s="284" t="s">
        <v>279</v>
      </c>
      <c r="D70" s="286">
        <f t="shared" ref="D70" si="7">D72+D85+D96+D105+D112+D123+D134</f>
        <v>510764.99000000005</v>
      </c>
      <c r="E70" s="286">
        <f t="shared" ref="E70:M70" si="8">E72+E85+E96+E105+E112+E123+E134</f>
        <v>510764.99000000005</v>
      </c>
      <c r="F70" s="286">
        <f t="shared" si="8"/>
        <v>1453.2</v>
      </c>
      <c r="G70" s="286">
        <f t="shared" si="8"/>
        <v>1453.2</v>
      </c>
      <c r="H70" s="286">
        <f t="shared" si="8"/>
        <v>245519.68400000004</v>
      </c>
      <c r="I70" s="286">
        <f t="shared" si="8"/>
        <v>245519.68400000004</v>
      </c>
      <c r="J70" s="286">
        <f t="shared" si="8"/>
        <v>263792.10599999997</v>
      </c>
      <c r="K70" s="286">
        <f t="shared" si="8"/>
        <v>263792.10599999997</v>
      </c>
      <c r="L70" s="286">
        <f t="shared" si="8"/>
        <v>0</v>
      </c>
      <c r="M70" s="286">
        <f t="shared" si="8"/>
        <v>0</v>
      </c>
      <c r="N70" s="211">
        <v>100</v>
      </c>
      <c r="O70" s="211">
        <f>E70/D70*100</f>
        <v>100</v>
      </c>
      <c r="P70" s="282"/>
      <c r="Q70" s="282"/>
      <c r="R70" s="282"/>
      <c r="S70" s="282"/>
      <c r="T70" s="218"/>
    </row>
    <row r="71" spans="1:20" s="81" customFormat="1" ht="87" customHeight="1" x14ac:dyDescent="0.25">
      <c r="A71" s="268"/>
      <c r="B71" s="299"/>
      <c r="C71" s="284"/>
      <c r="D71" s="287"/>
      <c r="E71" s="287"/>
      <c r="F71" s="287"/>
      <c r="G71" s="287"/>
      <c r="H71" s="287"/>
      <c r="I71" s="287"/>
      <c r="J71" s="287"/>
      <c r="K71" s="287"/>
      <c r="L71" s="287"/>
      <c r="M71" s="287"/>
      <c r="N71" s="213"/>
      <c r="O71" s="213"/>
      <c r="P71" s="282"/>
      <c r="Q71" s="282"/>
      <c r="R71" s="282"/>
      <c r="S71" s="282"/>
      <c r="T71" s="218"/>
    </row>
    <row r="72" spans="1:20" s="81" customFormat="1" x14ac:dyDescent="0.25">
      <c r="A72" s="267" t="s">
        <v>86</v>
      </c>
      <c r="B72" s="100" t="s">
        <v>20</v>
      </c>
      <c r="C72" s="282"/>
      <c r="D72" s="250">
        <f t="shared" ref="D72:M72" si="9">SUM(D74:D84)</f>
        <v>416044.06200000003</v>
      </c>
      <c r="E72" s="250">
        <f t="shared" si="9"/>
        <v>416044.06200000003</v>
      </c>
      <c r="F72" s="250">
        <f t="shared" si="9"/>
        <v>1279.2</v>
      </c>
      <c r="G72" s="250">
        <f t="shared" si="9"/>
        <v>1279.2</v>
      </c>
      <c r="H72" s="250">
        <f t="shared" si="9"/>
        <v>231288.80700000003</v>
      </c>
      <c r="I72" s="250">
        <f t="shared" si="9"/>
        <v>231288.80700000003</v>
      </c>
      <c r="J72" s="250">
        <f t="shared" si="9"/>
        <v>183476.05499999999</v>
      </c>
      <c r="K72" s="250">
        <f t="shared" si="9"/>
        <v>183476.05499999999</v>
      </c>
      <c r="L72" s="250">
        <f t="shared" si="9"/>
        <v>0</v>
      </c>
      <c r="M72" s="250">
        <f t="shared" si="9"/>
        <v>0</v>
      </c>
      <c r="N72" s="211">
        <v>100</v>
      </c>
      <c r="O72" s="211">
        <f t="shared" ref="O72" si="10">E72/D72*100</f>
        <v>100</v>
      </c>
      <c r="P72" s="282"/>
      <c r="Q72" s="282"/>
      <c r="R72" s="282"/>
      <c r="S72" s="282"/>
      <c r="T72" s="218"/>
    </row>
    <row r="73" spans="1:20" s="81" customFormat="1" ht="38.25" x14ac:dyDescent="0.25">
      <c r="A73" s="268"/>
      <c r="B73" s="98" t="s">
        <v>87</v>
      </c>
      <c r="C73" s="282"/>
      <c r="D73" s="251"/>
      <c r="E73" s="251"/>
      <c r="F73" s="251"/>
      <c r="G73" s="251"/>
      <c r="H73" s="251"/>
      <c r="I73" s="251"/>
      <c r="J73" s="251"/>
      <c r="K73" s="251"/>
      <c r="L73" s="251"/>
      <c r="M73" s="251"/>
      <c r="N73" s="213"/>
      <c r="O73" s="213"/>
      <c r="P73" s="282"/>
      <c r="Q73" s="282"/>
      <c r="R73" s="282"/>
      <c r="S73" s="282"/>
      <c r="T73" s="218"/>
    </row>
    <row r="74" spans="1:20" s="2" customFormat="1" ht="51" x14ac:dyDescent="0.25">
      <c r="A74" s="220" t="s">
        <v>88</v>
      </c>
      <c r="B74" s="100" t="s">
        <v>23</v>
      </c>
      <c r="C74" s="266"/>
      <c r="D74" s="211">
        <f t="shared" ref="D74:E74" si="11">F74+H74+J74+L74</f>
        <v>131026.212</v>
      </c>
      <c r="E74" s="211">
        <f t="shared" si="11"/>
        <v>131026.212</v>
      </c>
      <c r="F74" s="211">
        <v>0</v>
      </c>
      <c r="G74" s="211">
        <v>0</v>
      </c>
      <c r="H74" s="211">
        <v>58787.107000000004</v>
      </c>
      <c r="I74" s="211">
        <v>58787.107000000004</v>
      </c>
      <c r="J74" s="211">
        <v>72239.104999999996</v>
      </c>
      <c r="K74" s="211">
        <v>72239.104999999996</v>
      </c>
      <c r="L74" s="211">
        <v>0</v>
      </c>
      <c r="M74" s="211">
        <v>0</v>
      </c>
      <c r="N74" s="211">
        <v>100</v>
      </c>
      <c r="O74" s="211">
        <f>E74/D74*100</f>
        <v>100</v>
      </c>
      <c r="P74" s="147" t="s">
        <v>490</v>
      </c>
      <c r="Q74" s="148">
        <v>55.73</v>
      </c>
      <c r="R74" s="149">
        <v>55.73</v>
      </c>
      <c r="S74" s="150">
        <f t="shared" ref="S74:S84" si="12">R74/Q74*100</f>
        <v>100</v>
      </c>
      <c r="T74" s="219"/>
    </row>
    <row r="75" spans="1:20" s="2" customFormat="1" ht="48.75" customHeight="1" x14ac:dyDescent="0.25">
      <c r="A75" s="230"/>
      <c r="B75" s="296" t="s">
        <v>89</v>
      </c>
      <c r="C75" s="266"/>
      <c r="D75" s="212"/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151" t="s">
        <v>491</v>
      </c>
      <c r="Q75" s="148">
        <v>18.940000000000001</v>
      </c>
      <c r="R75" s="149">
        <v>18.940000000000001</v>
      </c>
      <c r="S75" s="150">
        <f t="shared" si="12"/>
        <v>100</v>
      </c>
      <c r="T75" s="219"/>
    </row>
    <row r="76" spans="1:20" s="2" customFormat="1" ht="56.25" customHeight="1" x14ac:dyDescent="0.25">
      <c r="A76" s="230"/>
      <c r="B76" s="296"/>
      <c r="C76" s="266"/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152" t="s">
        <v>492</v>
      </c>
      <c r="Q76" s="153">
        <v>0</v>
      </c>
      <c r="R76" s="149">
        <v>0</v>
      </c>
      <c r="S76" s="149">
        <v>100</v>
      </c>
      <c r="T76" s="10"/>
    </row>
    <row r="77" spans="1:20" s="2" customFormat="1" ht="46.5" customHeight="1" x14ac:dyDescent="0.25">
      <c r="A77" s="230"/>
      <c r="B77" s="296"/>
      <c r="C77" s="266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  <c r="O77" s="213"/>
      <c r="P77" s="151" t="s">
        <v>493</v>
      </c>
      <c r="Q77" s="153">
        <v>56.9</v>
      </c>
      <c r="R77" s="149">
        <v>56.9</v>
      </c>
      <c r="S77" s="149">
        <f t="shared" si="12"/>
        <v>100</v>
      </c>
      <c r="T77" s="10"/>
    </row>
    <row r="78" spans="1:20" s="2" customFormat="1" ht="72.75" customHeight="1" x14ac:dyDescent="0.25">
      <c r="A78" s="220" t="s">
        <v>90</v>
      </c>
      <c r="B78" s="266" t="s">
        <v>91</v>
      </c>
      <c r="C78" s="220"/>
      <c r="D78" s="211">
        <f t="shared" ref="D78:E78" si="13">F78+H78+J78+L78</f>
        <v>285017.85000000003</v>
      </c>
      <c r="E78" s="211">
        <f t="shared" si="13"/>
        <v>285017.85000000003</v>
      </c>
      <c r="F78" s="211">
        <v>1279.2</v>
      </c>
      <c r="G78" s="211">
        <v>1279.2</v>
      </c>
      <c r="H78" s="211">
        <v>172501.7</v>
      </c>
      <c r="I78" s="211">
        <v>172501.7</v>
      </c>
      <c r="J78" s="211">
        <v>111236.95</v>
      </c>
      <c r="K78" s="211">
        <v>111236.95</v>
      </c>
      <c r="L78" s="211">
        <v>0</v>
      </c>
      <c r="M78" s="211">
        <v>0</v>
      </c>
      <c r="N78" s="211">
        <v>100</v>
      </c>
      <c r="O78" s="211">
        <f t="shared" ref="O78" si="14">E78/D78*100</f>
        <v>100</v>
      </c>
      <c r="P78" s="151" t="s">
        <v>494</v>
      </c>
      <c r="Q78" s="153">
        <v>2.9</v>
      </c>
      <c r="R78" s="149">
        <v>2.9</v>
      </c>
      <c r="S78" s="149">
        <f t="shared" si="12"/>
        <v>100</v>
      </c>
      <c r="T78" s="3"/>
    </row>
    <row r="79" spans="1:20" s="2" customFormat="1" ht="52.5" customHeight="1" x14ac:dyDescent="0.25">
      <c r="A79" s="230"/>
      <c r="B79" s="266"/>
      <c r="C79" s="230"/>
      <c r="D79" s="212"/>
      <c r="E79" s="212"/>
      <c r="F79" s="212"/>
      <c r="G79" s="212"/>
      <c r="H79" s="212"/>
      <c r="I79" s="212"/>
      <c r="J79" s="212"/>
      <c r="K79" s="212"/>
      <c r="L79" s="212"/>
      <c r="M79" s="212"/>
      <c r="N79" s="212"/>
      <c r="O79" s="212"/>
      <c r="P79" s="151" t="s">
        <v>495</v>
      </c>
      <c r="Q79" s="153">
        <v>90.73</v>
      </c>
      <c r="R79" s="149">
        <v>90.73</v>
      </c>
      <c r="S79" s="149">
        <f t="shared" si="12"/>
        <v>100</v>
      </c>
      <c r="T79" s="3"/>
    </row>
    <row r="80" spans="1:20" s="2" customFormat="1" ht="56.25" customHeight="1" x14ac:dyDescent="0.25">
      <c r="A80" s="230"/>
      <c r="B80" s="266"/>
      <c r="C80" s="230"/>
      <c r="D80" s="212"/>
      <c r="E80" s="212"/>
      <c r="F80" s="212"/>
      <c r="G80" s="212"/>
      <c r="H80" s="212"/>
      <c r="I80" s="212"/>
      <c r="J80" s="212"/>
      <c r="K80" s="212"/>
      <c r="L80" s="212"/>
      <c r="M80" s="212"/>
      <c r="N80" s="212"/>
      <c r="O80" s="212"/>
      <c r="P80" s="151" t="s">
        <v>496</v>
      </c>
      <c r="Q80" s="153">
        <v>0</v>
      </c>
      <c r="R80" s="149">
        <v>0</v>
      </c>
      <c r="S80" s="149">
        <v>100</v>
      </c>
      <c r="T80" s="3"/>
    </row>
    <row r="81" spans="1:20" s="2" customFormat="1" ht="48" customHeight="1" x14ac:dyDescent="0.25">
      <c r="A81" s="230"/>
      <c r="B81" s="266"/>
      <c r="C81" s="230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151" t="s">
        <v>497</v>
      </c>
      <c r="Q81" s="153">
        <v>80.37</v>
      </c>
      <c r="R81" s="149">
        <v>80.37</v>
      </c>
      <c r="S81" s="149">
        <f t="shared" si="12"/>
        <v>100</v>
      </c>
      <c r="T81" s="3"/>
    </row>
    <row r="82" spans="1:20" s="2" customFormat="1" ht="56.25" customHeight="1" x14ac:dyDescent="0.25">
      <c r="A82" s="230"/>
      <c r="B82" s="266"/>
      <c r="C82" s="230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151" t="s">
        <v>498</v>
      </c>
      <c r="Q82" s="153">
        <v>6.07</v>
      </c>
      <c r="R82" s="149">
        <v>6.07</v>
      </c>
      <c r="S82" s="149">
        <f t="shared" si="12"/>
        <v>100</v>
      </c>
      <c r="T82" s="3"/>
    </row>
    <row r="83" spans="1:20" s="2" customFormat="1" ht="57.75" customHeight="1" x14ac:dyDescent="0.25">
      <c r="A83" s="230"/>
      <c r="B83" s="266"/>
      <c r="C83" s="230"/>
      <c r="D83" s="212"/>
      <c r="E83" s="212"/>
      <c r="F83" s="212"/>
      <c r="G83" s="212"/>
      <c r="H83" s="212"/>
      <c r="I83" s="212"/>
      <c r="J83" s="212"/>
      <c r="K83" s="212"/>
      <c r="L83" s="212"/>
      <c r="M83" s="212"/>
      <c r="N83" s="212"/>
      <c r="O83" s="212"/>
      <c r="P83" s="151" t="s">
        <v>499</v>
      </c>
      <c r="Q83" s="153">
        <v>17907</v>
      </c>
      <c r="R83" s="149">
        <v>17907</v>
      </c>
      <c r="S83" s="149">
        <f t="shared" si="12"/>
        <v>100</v>
      </c>
      <c r="T83" s="3"/>
    </row>
    <row r="84" spans="1:20" s="2" customFormat="1" ht="56.25" customHeight="1" x14ac:dyDescent="0.25">
      <c r="A84" s="221"/>
      <c r="B84" s="266"/>
      <c r="C84" s="221"/>
      <c r="D84" s="213"/>
      <c r="E84" s="213"/>
      <c r="F84" s="213"/>
      <c r="G84" s="213"/>
      <c r="H84" s="213"/>
      <c r="I84" s="213"/>
      <c r="J84" s="213"/>
      <c r="K84" s="213"/>
      <c r="L84" s="213"/>
      <c r="M84" s="213"/>
      <c r="N84" s="213"/>
      <c r="O84" s="213"/>
      <c r="P84" s="151" t="s">
        <v>500</v>
      </c>
      <c r="Q84" s="148">
        <v>81.5</v>
      </c>
      <c r="R84" s="149">
        <v>81.5</v>
      </c>
      <c r="S84" s="149">
        <f t="shared" si="12"/>
        <v>100</v>
      </c>
      <c r="T84" s="3"/>
    </row>
    <row r="85" spans="1:20" s="81" customFormat="1" x14ac:dyDescent="0.25">
      <c r="A85" s="267" t="s">
        <v>92</v>
      </c>
      <c r="B85" s="100" t="s">
        <v>38</v>
      </c>
      <c r="C85" s="267"/>
      <c r="D85" s="250">
        <f>SUM(D87:D95)</f>
        <v>12797.161999999998</v>
      </c>
      <c r="E85" s="250">
        <f t="shared" ref="E85:M85" si="15">SUM(E87:E95)</f>
        <v>12797.161999999998</v>
      </c>
      <c r="F85" s="250">
        <f t="shared" si="15"/>
        <v>174</v>
      </c>
      <c r="G85" s="250">
        <f t="shared" si="15"/>
        <v>174</v>
      </c>
      <c r="H85" s="250">
        <f t="shared" si="15"/>
        <v>12623.161999999998</v>
      </c>
      <c r="I85" s="250">
        <f t="shared" si="15"/>
        <v>12623.161999999998</v>
      </c>
      <c r="J85" s="250">
        <f t="shared" si="15"/>
        <v>0</v>
      </c>
      <c r="K85" s="250">
        <f t="shared" si="15"/>
        <v>0</v>
      </c>
      <c r="L85" s="250">
        <f t="shared" si="15"/>
        <v>0</v>
      </c>
      <c r="M85" s="250">
        <f t="shared" si="15"/>
        <v>0</v>
      </c>
      <c r="N85" s="211">
        <v>100</v>
      </c>
      <c r="O85" s="211">
        <f>E85/D85*100</f>
        <v>100</v>
      </c>
      <c r="P85" s="320" t="s">
        <v>501</v>
      </c>
      <c r="Q85" s="317">
        <v>95.3</v>
      </c>
      <c r="R85" s="227">
        <v>95.3</v>
      </c>
      <c r="S85" s="317">
        <v>100</v>
      </c>
      <c r="T85" s="319"/>
    </row>
    <row r="86" spans="1:20" s="81" customFormat="1" ht="89.25" customHeight="1" x14ac:dyDescent="0.25">
      <c r="A86" s="268"/>
      <c r="B86" s="98" t="s">
        <v>93</v>
      </c>
      <c r="C86" s="268"/>
      <c r="D86" s="251"/>
      <c r="E86" s="251"/>
      <c r="F86" s="251"/>
      <c r="G86" s="251"/>
      <c r="H86" s="251"/>
      <c r="I86" s="251"/>
      <c r="J86" s="251"/>
      <c r="K86" s="251"/>
      <c r="L86" s="251"/>
      <c r="M86" s="251"/>
      <c r="N86" s="213"/>
      <c r="O86" s="213"/>
      <c r="P86" s="321"/>
      <c r="Q86" s="318"/>
      <c r="R86" s="229"/>
      <c r="S86" s="318"/>
      <c r="T86" s="319"/>
    </row>
    <row r="87" spans="1:20" s="2" customFormat="1" ht="15.75" customHeight="1" x14ac:dyDescent="0.25">
      <c r="A87" s="220" t="s">
        <v>94</v>
      </c>
      <c r="B87" s="100" t="s">
        <v>23</v>
      </c>
      <c r="C87" s="93"/>
      <c r="D87" s="211">
        <v>174</v>
      </c>
      <c r="E87" s="211">
        <v>174</v>
      </c>
      <c r="F87" s="211">
        <v>174</v>
      </c>
      <c r="G87" s="211">
        <v>174</v>
      </c>
      <c r="H87" s="211">
        <v>0</v>
      </c>
      <c r="I87" s="211">
        <v>0</v>
      </c>
      <c r="J87" s="211">
        <v>0</v>
      </c>
      <c r="K87" s="211">
        <v>0</v>
      </c>
      <c r="L87" s="211">
        <v>0</v>
      </c>
      <c r="M87" s="211">
        <v>0</v>
      </c>
      <c r="N87" s="211">
        <v>100</v>
      </c>
      <c r="O87" s="211">
        <f>E87/D87*100</f>
        <v>100</v>
      </c>
      <c r="P87" s="222" t="s">
        <v>502</v>
      </c>
      <c r="Q87" s="225">
        <v>100</v>
      </c>
      <c r="R87" s="227">
        <v>100</v>
      </c>
      <c r="S87" s="227">
        <f>R87/Q87*100</f>
        <v>100</v>
      </c>
      <c r="T87" s="219"/>
    </row>
    <row r="88" spans="1:20" s="69" customFormat="1" ht="81.75" customHeight="1" x14ac:dyDescent="0.25">
      <c r="A88" s="221"/>
      <c r="B88" s="154" t="s">
        <v>503</v>
      </c>
      <c r="C88" s="96"/>
      <c r="D88" s="213"/>
      <c r="E88" s="213"/>
      <c r="F88" s="213"/>
      <c r="G88" s="213"/>
      <c r="H88" s="213"/>
      <c r="I88" s="213"/>
      <c r="J88" s="213"/>
      <c r="K88" s="213"/>
      <c r="L88" s="213"/>
      <c r="M88" s="213"/>
      <c r="N88" s="213"/>
      <c r="O88" s="213"/>
      <c r="P88" s="223"/>
      <c r="Q88" s="226"/>
      <c r="R88" s="228"/>
      <c r="S88" s="228"/>
      <c r="T88" s="219"/>
    </row>
    <row r="89" spans="1:20" s="69" customFormat="1" ht="90" customHeight="1" x14ac:dyDescent="0.25">
      <c r="A89" s="100" t="s">
        <v>504</v>
      </c>
      <c r="B89" s="154" t="s">
        <v>505</v>
      </c>
      <c r="C89" s="98"/>
      <c r="D89" s="155">
        <f t="shared" ref="D89:E95" si="16">F89+H89+J89+L89</f>
        <v>386.99700000000001</v>
      </c>
      <c r="E89" s="155">
        <f t="shared" si="16"/>
        <v>386.99700000000001</v>
      </c>
      <c r="F89" s="155">
        <v>0</v>
      </c>
      <c r="G89" s="155">
        <v>0</v>
      </c>
      <c r="H89" s="155">
        <v>386.99700000000001</v>
      </c>
      <c r="I89" s="155">
        <v>386.99700000000001</v>
      </c>
      <c r="J89" s="155">
        <v>0</v>
      </c>
      <c r="K89" s="155">
        <v>0</v>
      </c>
      <c r="L89" s="155">
        <v>0</v>
      </c>
      <c r="M89" s="155">
        <v>0</v>
      </c>
      <c r="N89" s="155">
        <v>100</v>
      </c>
      <c r="O89" s="155">
        <f t="shared" ref="O89:O95" si="17">E89/D89*100</f>
        <v>100</v>
      </c>
      <c r="P89" s="224"/>
      <c r="Q89" s="156"/>
      <c r="R89" s="157"/>
      <c r="S89" s="157"/>
      <c r="T89" s="219"/>
    </row>
    <row r="90" spans="1:20" s="69" customFormat="1" ht="90" customHeight="1" x14ac:dyDescent="0.25">
      <c r="A90" s="100" t="s">
        <v>506</v>
      </c>
      <c r="B90" s="154" t="s">
        <v>512</v>
      </c>
      <c r="C90" s="97"/>
      <c r="D90" s="155">
        <f t="shared" si="16"/>
        <v>2329.8449999999998</v>
      </c>
      <c r="E90" s="155">
        <f t="shared" si="16"/>
        <v>2329.8449999999998</v>
      </c>
      <c r="F90" s="155">
        <v>0</v>
      </c>
      <c r="G90" s="155">
        <v>0</v>
      </c>
      <c r="H90" s="155">
        <v>2329.8449999999998</v>
      </c>
      <c r="I90" s="155">
        <v>2329.8449999999998</v>
      </c>
      <c r="J90" s="155">
        <v>0</v>
      </c>
      <c r="K90" s="155">
        <v>0</v>
      </c>
      <c r="L90" s="155">
        <v>0</v>
      </c>
      <c r="M90" s="155">
        <v>0</v>
      </c>
      <c r="N90" s="155">
        <v>100</v>
      </c>
      <c r="O90" s="155">
        <f t="shared" si="17"/>
        <v>100</v>
      </c>
      <c r="P90" s="158"/>
      <c r="Q90" s="159"/>
      <c r="R90" s="160"/>
      <c r="S90" s="160"/>
      <c r="T90" s="219"/>
    </row>
    <row r="91" spans="1:20" s="69" customFormat="1" ht="90" customHeight="1" x14ac:dyDescent="0.25">
      <c r="A91" s="100" t="s">
        <v>507</v>
      </c>
      <c r="B91" s="154" t="s">
        <v>513</v>
      </c>
      <c r="C91" s="97"/>
      <c r="D91" s="155">
        <f t="shared" si="16"/>
        <v>2482.989</v>
      </c>
      <c r="E91" s="155">
        <f t="shared" si="16"/>
        <v>2482.989</v>
      </c>
      <c r="F91" s="155">
        <v>0</v>
      </c>
      <c r="G91" s="155">
        <v>0</v>
      </c>
      <c r="H91" s="155">
        <v>2482.989</v>
      </c>
      <c r="I91" s="155">
        <v>2482.989</v>
      </c>
      <c r="J91" s="155">
        <v>0</v>
      </c>
      <c r="K91" s="155">
        <v>0</v>
      </c>
      <c r="L91" s="155">
        <v>0</v>
      </c>
      <c r="M91" s="155">
        <v>0</v>
      </c>
      <c r="N91" s="155">
        <v>100</v>
      </c>
      <c r="O91" s="155">
        <f t="shared" si="17"/>
        <v>100</v>
      </c>
      <c r="P91" s="158"/>
      <c r="Q91" s="161"/>
      <c r="R91" s="160"/>
      <c r="S91" s="160"/>
      <c r="T91" s="219"/>
    </row>
    <row r="92" spans="1:20" s="69" customFormat="1" ht="90" customHeight="1" x14ac:dyDescent="0.25">
      <c r="A92" s="100" t="s">
        <v>508</v>
      </c>
      <c r="B92" s="154" t="s">
        <v>514</v>
      </c>
      <c r="C92" s="98"/>
      <c r="D92" s="155">
        <f t="shared" si="16"/>
        <v>5962.1469999999999</v>
      </c>
      <c r="E92" s="155">
        <f t="shared" si="16"/>
        <v>5962.1469999999999</v>
      </c>
      <c r="F92" s="155">
        <v>0</v>
      </c>
      <c r="G92" s="155">
        <v>0</v>
      </c>
      <c r="H92" s="155">
        <v>5962.1469999999999</v>
      </c>
      <c r="I92" s="155">
        <v>5962.1469999999999</v>
      </c>
      <c r="J92" s="155">
        <v>0</v>
      </c>
      <c r="K92" s="155">
        <v>0</v>
      </c>
      <c r="L92" s="155">
        <v>0</v>
      </c>
      <c r="M92" s="155">
        <v>0</v>
      </c>
      <c r="N92" s="155">
        <v>100</v>
      </c>
      <c r="O92" s="155">
        <f t="shared" si="17"/>
        <v>100</v>
      </c>
      <c r="P92" s="162"/>
      <c r="Q92" s="156"/>
      <c r="R92" s="157"/>
      <c r="S92" s="157"/>
      <c r="T92" s="219"/>
    </row>
    <row r="93" spans="1:20" s="69" customFormat="1" ht="90" customHeight="1" x14ac:dyDescent="0.25">
      <c r="A93" s="100" t="s">
        <v>509</v>
      </c>
      <c r="B93" s="154" t="s">
        <v>515</v>
      </c>
      <c r="C93" s="98"/>
      <c r="D93" s="155">
        <f t="shared" si="16"/>
        <v>8.8620000000000001</v>
      </c>
      <c r="E93" s="155">
        <f t="shared" si="16"/>
        <v>8.8620000000000001</v>
      </c>
      <c r="F93" s="155">
        <v>0</v>
      </c>
      <c r="G93" s="155">
        <v>0</v>
      </c>
      <c r="H93" s="155">
        <v>8.8620000000000001</v>
      </c>
      <c r="I93" s="155">
        <v>8.8620000000000001</v>
      </c>
      <c r="J93" s="155">
        <v>0</v>
      </c>
      <c r="K93" s="155">
        <v>0</v>
      </c>
      <c r="L93" s="155">
        <v>0</v>
      </c>
      <c r="M93" s="155">
        <v>0</v>
      </c>
      <c r="N93" s="155">
        <v>100</v>
      </c>
      <c r="O93" s="155">
        <f t="shared" si="17"/>
        <v>100</v>
      </c>
      <c r="P93" s="162"/>
      <c r="Q93" s="156"/>
      <c r="R93" s="157"/>
      <c r="S93" s="157"/>
      <c r="T93" s="219"/>
    </row>
    <row r="94" spans="1:20" s="69" customFormat="1" ht="111.75" customHeight="1" x14ac:dyDescent="0.25">
      <c r="A94" s="100" t="s">
        <v>510</v>
      </c>
      <c r="B94" s="154" t="s">
        <v>516</v>
      </c>
      <c r="C94" s="98"/>
      <c r="D94" s="155">
        <f t="shared" si="16"/>
        <v>332.32499999999999</v>
      </c>
      <c r="E94" s="155">
        <f t="shared" si="16"/>
        <v>332.32499999999999</v>
      </c>
      <c r="F94" s="155">
        <v>0</v>
      </c>
      <c r="G94" s="155">
        <v>0</v>
      </c>
      <c r="H94" s="155">
        <v>332.32499999999999</v>
      </c>
      <c r="I94" s="155">
        <v>332.32499999999999</v>
      </c>
      <c r="J94" s="155">
        <v>0</v>
      </c>
      <c r="K94" s="155">
        <v>0</v>
      </c>
      <c r="L94" s="155">
        <v>0</v>
      </c>
      <c r="M94" s="155">
        <v>0</v>
      </c>
      <c r="N94" s="155">
        <v>100</v>
      </c>
      <c r="O94" s="155">
        <f t="shared" si="17"/>
        <v>100</v>
      </c>
      <c r="P94" s="162"/>
      <c r="Q94" s="156"/>
      <c r="R94" s="157"/>
      <c r="S94" s="157"/>
      <c r="T94" s="219"/>
    </row>
    <row r="95" spans="1:20" s="69" customFormat="1" ht="90" customHeight="1" x14ac:dyDescent="0.25">
      <c r="A95" s="100" t="s">
        <v>511</v>
      </c>
      <c r="B95" s="154" t="s">
        <v>517</v>
      </c>
      <c r="C95" s="98"/>
      <c r="D95" s="155">
        <f t="shared" si="16"/>
        <v>1119.9970000000001</v>
      </c>
      <c r="E95" s="155">
        <f t="shared" si="16"/>
        <v>1119.9970000000001</v>
      </c>
      <c r="F95" s="155">
        <v>0</v>
      </c>
      <c r="G95" s="155">
        <v>0</v>
      </c>
      <c r="H95" s="155">
        <v>1119.9970000000001</v>
      </c>
      <c r="I95" s="155">
        <v>1119.9970000000001</v>
      </c>
      <c r="J95" s="155">
        <v>0</v>
      </c>
      <c r="K95" s="155">
        <v>0</v>
      </c>
      <c r="L95" s="155">
        <v>0</v>
      </c>
      <c r="M95" s="155">
        <v>0</v>
      </c>
      <c r="N95" s="155">
        <v>100</v>
      </c>
      <c r="O95" s="155">
        <f t="shared" si="17"/>
        <v>100</v>
      </c>
      <c r="P95" s="162"/>
      <c r="Q95" s="156"/>
      <c r="R95" s="157"/>
      <c r="S95" s="157"/>
      <c r="T95" s="219"/>
    </row>
    <row r="96" spans="1:20" s="81" customFormat="1" x14ac:dyDescent="0.25">
      <c r="A96" s="267" t="s">
        <v>95</v>
      </c>
      <c r="B96" s="100" t="s">
        <v>51</v>
      </c>
      <c r="C96" s="282"/>
      <c r="D96" s="250">
        <f>SUM(D98:D104)</f>
        <v>20690.593000000001</v>
      </c>
      <c r="E96" s="250">
        <f t="shared" ref="E96:M96" si="18">SUM(E98:E104)</f>
        <v>20690.593000000001</v>
      </c>
      <c r="F96" s="250">
        <f t="shared" si="18"/>
        <v>0</v>
      </c>
      <c r="G96" s="250">
        <f t="shared" si="18"/>
        <v>0</v>
      </c>
      <c r="H96" s="250">
        <f t="shared" si="18"/>
        <v>0</v>
      </c>
      <c r="I96" s="250">
        <f t="shared" si="18"/>
        <v>0</v>
      </c>
      <c r="J96" s="250">
        <f t="shared" si="18"/>
        <v>20690.593000000001</v>
      </c>
      <c r="K96" s="250">
        <f t="shared" si="18"/>
        <v>20690.593000000001</v>
      </c>
      <c r="L96" s="250">
        <f t="shared" si="18"/>
        <v>0</v>
      </c>
      <c r="M96" s="250">
        <f t="shared" si="18"/>
        <v>0</v>
      </c>
      <c r="N96" s="211">
        <v>100</v>
      </c>
      <c r="O96" s="211">
        <f>E96/D96*100</f>
        <v>100</v>
      </c>
      <c r="P96" s="304" t="s">
        <v>518</v>
      </c>
      <c r="Q96" s="227">
        <v>51</v>
      </c>
      <c r="R96" s="227">
        <v>51</v>
      </c>
      <c r="S96" s="227">
        <f>R96/Q96*100</f>
        <v>100</v>
      </c>
      <c r="T96" s="218"/>
    </row>
    <row r="97" spans="1:20" s="81" customFormat="1" ht="63.75" x14ac:dyDescent="0.25">
      <c r="A97" s="268"/>
      <c r="B97" s="98" t="s">
        <v>96</v>
      </c>
      <c r="C97" s="282"/>
      <c r="D97" s="251"/>
      <c r="E97" s="251"/>
      <c r="F97" s="251"/>
      <c r="G97" s="251"/>
      <c r="H97" s="251"/>
      <c r="I97" s="251"/>
      <c r="J97" s="251"/>
      <c r="K97" s="251"/>
      <c r="L97" s="251"/>
      <c r="M97" s="251"/>
      <c r="N97" s="213"/>
      <c r="O97" s="213"/>
      <c r="P97" s="305"/>
      <c r="Q97" s="229"/>
      <c r="R97" s="229"/>
      <c r="S97" s="229"/>
      <c r="T97" s="218"/>
    </row>
    <row r="98" spans="1:20" s="2" customFormat="1" x14ac:dyDescent="0.25">
      <c r="A98" s="267" t="s">
        <v>97</v>
      </c>
      <c r="B98" s="100" t="s">
        <v>23</v>
      </c>
      <c r="C98" s="282"/>
      <c r="D98" s="211">
        <f>F99+H99+J98+L99</f>
        <v>321.87</v>
      </c>
      <c r="E98" s="211">
        <f>G99+I99+K98+M99</f>
        <v>321.87</v>
      </c>
      <c r="F98" s="211">
        <v>0</v>
      </c>
      <c r="G98" s="211">
        <v>0</v>
      </c>
      <c r="H98" s="211">
        <v>0</v>
      </c>
      <c r="I98" s="211">
        <v>0</v>
      </c>
      <c r="J98" s="211">
        <v>321.87</v>
      </c>
      <c r="K98" s="211">
        <v>321.87</v>
      </c>
      <c r="L98" s="211">
        <v>0</v>
      </c>
      <c r="M98" s="211">
        <v>0</v>
      </c>
      <c r="N98" s="211">
        <v>100</v>
      </c>
      <c r="O98" s="211">
        <f>E98/D98*100</f>
        <v>100</v>
      </c>
      <c r="P98" s="304" t="s">
        <v>519</v>
      </c>
      <c r="Q98" s="227">
        <v>100</v>
      </c>
      <c r="R98" s="227">
        <v>100</v>
      </c>
      <c r="S98" s="227">
        <v>100</v>
      </c>
      <c r="T98" s="219"/>
    </row>
    <row r="99" spans="1:20" s="2" customFormat="1" ht="51" x14ac:dyDescent="0.25">
      <c r="A99" s="268"/>
      <c r="B99" s="98" t="s">
        <v>351</v>
      </c>
      <c r="C99" s="282"/>
      <c r="D99" s="213"/>
      <c r="E99" s="213"/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305"/>
      <c r="Q99" s="229"/>
      <c r="R99" s="229"/>
      <c r="S99" s="229"/>
      <c r="T99" s="219"/>
    </row>
    <row r="100" spans="1:20" s="2" customFormat="1" ht="49.5" customHeight="1" x14ac:dyDescent="0.25">
      <c r="A100" s="95" t="s">
        <v>98</v>
      </c>
      <c r="B100" s="101" t="s">
        <v>99</v>
      </c>
      <c r="C100" s="100"/>
      <c r="D100" s="155">
        <f t="shared" ref="D100:E104" si="19">F100+H100+J100+L100</f>
        <v>28.041</v>
      </c>
      <c r="E100" s="155">
        <f t="shared" si="19"/>
        <v>28.041</v>
      </c>
      <c r="F100" s="155">
        <v>0</v>
      </c>
      <c r="G100" s="155">
        <v>0</v>
      </c>
      <c r="H100" s="155">
        <v>0</v>
      </c>
      <c r="I100" s="155">
        <v>0</v>
      </c>
      <c r="J100" s="155">
        <v>28.041</v>
      </c>
      <c r="K100" s="155">
        <v>28.041</v>
      </c>
      <c r="L100" s="155">
        <v>0</v>
      </c>
      <c r="M100" s="155">
        <v>0</v>
      </c>
      <c r="N100" s="155">
        <v>100</v>
      </c>
      <c r="O100" s="155">
        <f t="shared" ref="O100:O104" si="20">E100/D100*100</f>
        <v>100</v>
      </c>
      <c r="P100" s="79"/>
      <c r="Q100" s="80"/>
      <c r="R100" s="80"/>
      <c r="S100" s="77"/>
      <c r="T100" s="3"/>
    </row>
    <row r="101" spans="1:20" s="2" customFormat="1" ht="78.75" customHeight="1" x14ac:dyDescent="0.25">
      <c r="A101" s="95" t="s">
        <v>100</v>
      </c>
      <c r="B101" s="101" t="s">
        <v>101</v>
      </c>
      <c r="C101" s="100"/>
      <c r="D101" s="155">
        <f t="shared" si="19"/>
        <v>0</v>
      </c>
      <c r="E101" s="155">
        <f t="shared" si="19"/>
        <v>0</v>
      </c>
      <c r="F101" s="155">
        <v>0</v>
      </c>
      <c r="G101" s="155">
        <v>0</v>
      </c>
      <c r="H101" s="155">
        <v>0</v>
      </c>
      <c r="I101" s="155">
        <v>0</v>
      </c>
      <c r="J101" s="155">
        <v>0</v>
      </c>
      <c r="K101" s="155">
        <v>0</v>
      </c>
      <c r="L101" s="155">
        <v>0</v>
      </c>
      <c r="M101" s="155">
        <v>0</v>
      </c>
      <c r="N101" s="155">
        <v>100</v>
      </c>
      <c r="O101" s="155" t="e">
        <f t="shared" si="20"/>
        <v>#DIV/0!</v>
      </c>
      <c r="P101" s="79"/>
      <c r="Q101" s="80"/>
      <c r="R101" s="80"/>
      <c r="S101" s="77"/>
      <c r="T101" s="3"/>
    </row>
    <row r="102" spans="1:20" s="2" customFormat="1" ht="75" customHeight="1" x14ac:dyDescent="0.25">
      <c r="A102" s="95" t="s">
        <v>102</v>
      </c>
      <c r="B102" s="99" t="s">
        <v>103</v>
      </c>
      <c r="C102" s="95"/>
      <c r="D102" s="155">
        <f t="shared" si="19"/>
        <v>83.075999999999993</v>
      </c>
      <c r="E102" s="155">
        <f t="shared" si="19"/>
        <v>83.075999999999993</v>
      </c>
      <c r="F102" s="155">
        <v>0</v>
      </c>
      <c r="G102" s="155">
        <v>0</v>
      </c>
      <c r="H102" s="155">
        <v>0</v>
      </c>
      <c r="I102" s="155">
        <v>0</v>
      </c>
      <c r="J102" s="155">
        <v>83.075999999999993</v>
      </c>
      <c r="K102" s="155">
        <v>83.075999999999993</v>
      </c>
      <c r="L102" s="155">
        <v>0</v>
      </c>
      <c r="M102" s="155">
        <v>0</v>
      </c>
      <c r="N102" s="155">
        <v>100</v>
      </c>
      <c r="O102" s="155">
        <f t="shared" si="20"/>
        <v>100</v>
      </c>
      <c r="P102" s="79"/>
      <c r="Q102" s="80"/>
      <c r="R102" s="80"/>
      <c r="S102" s="77"/>
      <c r="T102" s="3"/>
    </row>
    <row r="103" spans="1:20" s="2" customFormat="1" ht="86.25" customHeight="1" x14ac:dyDescent="0.25">
      <c r="A103" s="95" t="s">
        <v>104</v>
      </c>
      <c r="B103" s="101" t="s">
        <v>105</v>
      </c>
      <c r="C103" s="100"/>
      <c r="D103" s="155">
        <f t="shared" si="19"/>
        <v>117.994</v>
      </c>
      <c r="E103" s="155">
        <f t="shared" si="19"/>
        <v>117.994</v>
      </c>
      <c r="F103" s="155">
        <v>0</v>
      </c>
      <c r="G103" s="155">
        <v>0</v>
      </c>
      <c r="H103" s="155">
        <v>0</v>
      </c>
      <c r="I103" s="155">
        <v>0</v>
      </c>
      <c r="J103" s="155">
        <v>117.994</v>
      </c>
      <c r="K103" s="155">
        <v>117.994</v>
      </c>
      <c r="L103" s="155">
        <v>0</v>
      </c>
      <c r="M103" s="155">
        <v>0</v>
      </c>
      <c r="N103" s="155">
        <v>100</v>
      </c>
      <c r="O103" s="155">
        <f t="shared" si="20"/>
        <v>100</v>
      </c>
      <c r="P103" s="79"/>
      <c r="Q103" s="80"/>
      <c r="R103" s="80"/>
      <c r="S103" s="77"/>
      <c r="T103" s="3"/>
    </row>
    <row r="104" spans="1:20" s="2" customFormat="1" ht="66.75" customHeight="1" x14ac:dyDescent="0.25">
      <c r="A104" s="98" t="s">
        <v>106</v>
      </c>
      <c r="B104" s="98" t="s">
        <v>107</v>
      </c>
      <c r="C104" s="98"/>
      <c r="D104" s="155">
        <f t="shared" si="19"/>
        <v>20139.612000000001</v>
      </c>
      <c r="E104" s="155">
        <f t="shared" si="19"/>
        <v>20139.612000000001</v>
      </c>
      <c r="F104" s="155">
        <v>0</v>
      </c>
      <c r="G104" s="155">
        <v>0</v>
      </c>
      <c r="H104" s="155">
        <v>0</v>
      </c>
      <c r="I104" s="155">
        <v>0</v>
      </c>
      <c r="J104" s="155">
        <v>20139.612000000001</v>
      </c>
      <c r="K104" s="155">
        <v>20139.612000000001</v>
      </c>
      <c r="L104" s="155">
        <v>0</v>
      </c>
      <c r="M104" s="155">
        <v>0</v>
      </c>
      <c r="N104" s="155">
        <v>100</v>
      </c>
      <c r="O104" s="155">
        <f t="shared" si="20"/>
        <v>100</v>
      </c>
      <c r="P104" s="39"/>
      <c r="Q104" s="38"/>
      <c r="R104" s="38"/>
      <c r="S104" s="74"/>
      <c r="T104" s="3"/>
    </row>
    <row r="105" spans="1:20" s="81" customFormat="1" x14ac:dyDescent="0.25">
      <c r="A105" s="267" t="s">
        <v>108</v>
      </c>
      <c r="B105" s="100" t="s">
        <v>75</v>
      </c>
      <c r="C105" s="282"/>
      <c r="D105" s="250">
        <f>SUM(D107:D111)</f>
        <v>274.67200000000003</v>
      </c>
      <c r="E105" s="250">
        <f t="shared" ref="E105:M105" si="21">SUM(E107:E111)</f>
        <v>274.67200000000003</v>
      </c>
      <c r="F105" s="250">
        <f t="shared" si="21"/>
        <v>0</v>
      </c>
      <c r="G105" s="250">
        <f t="shared" si="21"/>
        <v>0</v>
      </c>
      <c r="H105" s="250">
        <f t="shared" si="21"/>
        <v>0</v>
      </c>
      <c r="I105" s="250">
        <f t="shared" si="21"/>
        <v>0</v>
      </c>
      <c r="J105" s="250">
        <f t="shared" si="21"/>
        <v>274.67200000000003</v>
      </c>
      <c r="K105" s="250">
        <f t="shared" si="21"/>
        <v>274.67200000000003</v>
      </c>
      <c r="L105" s="250">
        <f t="shared" si="21"/>
        <v>0</v>
      </c>
      <c r="M105" s="250">
        <f t="shared" si="21"/>
        <v>0</v>
      </c>
      <c r="N105" s="211">
        <v>100</v>
      </c>
      <c r="O105" s="211">
        <f>E105/D105*100</f>
        <v>100</v>
      </c>
      <c r="P105" s="282"/>
      <c r="Q105" s="282"/>
      <c r="R105" s="282"/>
      <c r="S105" s="282"/>
      <c r="T105" s="218"/>
    </row>
    <row r="106" spans="1:20" s="81" customFormat="1" ht="38.25" x14ac:dyDescent="0.25">
      <c r="A106" s="268"/>
      <c r="B106" s="98" t="s">
        <v>109</v>
      </c>
      <c r="C106" s="282"/>
      <c r="D106" s="251"/>
      <c r="E106" s="251"/>
      <c r="F106" s="251"/>
      <c r="G106" s="251"/>
      <c r="H106" s="251"/>
      <c r="I106" s="251"/>
      <c r="J106" s="251"/>
      <c r="K106" s="251"/>
      <c r="L106" s="251"/>
      <c r="M106" s="251"/>
      <c r="N106" s="213"/>
      <c r="O106" s="213"/>
      <c r="P106" s="282"/>
      <c r="Q106" s="282"/>
      <c r="R106" s="282"/>
      <c r="S106" s="282"/>
      <c r="T106" s="218"/>
    </row>
    <row r="107" spans="1:20" s="2" customFormat="1" x14ac:dyDescent="0.25">
      <c r="A107" s="267" t="s">
        <v>110</v>
      </c>
      <c r="B107" s="100" t="s">
        <v>23</v>
      </c>
      <c r="C107" s="282"/>
      <c r="D107" s="211">
        <f>F108+H108+J107+L108</f>
        <v>270.226</v>
      </c>
      <c r="E107" s="211">
        <f>G108+I108+K107+M108</f>
        <v>270.226</v>
      </c>
      <c r="F107" s="211">
        <v>0</v>
      </c>
      <c r="G107" s="211">
        <v>0</v>
      </c>
      <c r="H107" s="211">
        <v>0</v>
      </c>
      <c r="I107" s="211">
        <v>0</v>
      </c>
      <c r="J107" s="211">
        <v>270.226</v>
      </c>
      <c r="K107" s="211">
        <v>270.226</v>
      </c>
      <c r="L107" s="211">
        <v>0</v>
      </c>
      <c r="M107" s="211">
        <v>0</v>
      </c>
      <c r="N107" s="211">
        <v>100</v>
      </c>
      <c r="O107" s="211">
        <f>E107/D107*100</f>
        <v>100</v>
      </c>
      <c r="P107" s="304" t="s">
        <v>520</v>
      </c>
      <c r="Q107" s="227">
        <v>50</v>
      </c>
      <c r="R107" s="227">
        <v>50</v>
      </c>
      <c r="S107" s="227">
        <v>100</v>
      </c>
      <c r="T107" s="219"/>
    </row>
    <row r="108" spans="1:20" s="2" customFormat="1" ht="84" customHeight="1" x14ac:dyDescent="0.25">
      <c r="A108" s="268"/>
      <c r="B108" s="98" t="s">
        <v>111</v>
      </c>
      <c r="C108" s="282"/>
      <c r="D108" s="213"/>
      <c r="E108" s="213"/>
      <c r="F108" s="213"/>
      <c r="G108" s="213"/>
      <c r="H108" s="213"/>
      <c r="I108" s="213"/>
      <c r="J108" s="213"/>
      <c r="K108" s="213"/>
      <c r="L108" s="213"/>
      <c r="M108" s="213"/>
      <c r="N108" s="213"/>
      <c r="O108" s="213"/>
      <c r="P108" s="305"/>
      <c r="Q108" s="229"/>
      <c r="R108" s="229"/>
      <c r="S108" s="229"/>
      <c r="T108" s="219"/>
    </row>
    <row r="109" spans="1:20" s="2" customFormat="1" ht="70.5" customHeight="1" x14ac:dyDescent="0.25">
      <c r="A109" s="95" t="s">
        <v>112</v>
      </c>
      <c r="B109" s="101" t="s">
        <v>113</v>
      </c>
      <c r="C109" s="100"/>
      <c r="D109" s="74">
        <v>0</v>
      </c>
      <c r="E109" s="74">
        <v>0</v>
      </c>
      <c r="F109" s="74">
        <v>0</v>
      </c>
      <c r="G109" s="74">
        <v>0</v>
      </c>
      <c r="H109" s="74">
        <v>0</v>
      </c>
      <c r="I109" s="74">
        <v>0</v>
      </c>
      <c r="J109" s="74">
        <v>0</v>
      </c>
      <c r="K109" s="74">
        <v>0</v>
      </c>
      <c r="L109" s="74">
        <v>0</v>
      </c>
      <c r="M109" s="74">
        <v>0</v>
      </c>
      <c r="N109" s="74">
        <v>100</v>
      </c>
      <c r="O109" s="74">
        <v>100</v>
      </c>
      <c r="P109" s="151" t="s">
        <v>521</v>
      </c>
      <c r="Q109" s="149">
        <v>20</v>
      </c>
      <c r="R109" s="149">
        <v>20</v>
      </c>
      <c r="S109" s="149">
        <v>100</v>
      </c>
      <c r="T109" s="3"/>
    </row>
    <row r="110" spans="1:20" s="2" customFormat="1" ht="76.5" x14ac:dyDescent="0.25">
      <c r="A110" s="98" t="s">
        <v>114</v>
      </c>
      <c r="B110" s="98" t="s">
        <v>115</v>
      </c>
      <c r="C110" s="98"/>
      <c r="D110" s="155">
        <f t="shared" ref="D110:E110" si="22">F110+H110+J110+L110</f>
        <v>4.4459999999999997</v>
      </c>
      <c r="E110" s="155">
        <f t="shared" si="22"/>
        <v>4.4459999999999997</v>
      </c>
      <c r="F110" s="163">
        <v>0</v>
      </c>
      <c r="G110" s="163">
        <v>0</v>
      </c>
      <c r="H110" s="163">
        <v>0</v>
      </c>
      <c r="I110" s="163">
        <v>0</v>
      </c>
      <c r="J110" s="163">
        <v>4.4459999999999997</v>
      </c>
      <c r="K110" s="163">
        <v>4.4459999999999997</v>
      </c>
      <c r="L110" s="163">
        <v>0</v>
      </c>
      <c r="M110" s="163">
        <v>0</v>
      </c>
      <c r="N110" s="155">
        <v>100</v>
      </c>
      <c r="O110" s="155">
        <f t="shared" ref="O110" si="23">E110/D110*100</f>
        <v>100</v>
      </c>
      <c r="P110" s="151" t="s">
        <v>522</v>
      </c>
      <c r="Q110" s="149">
        <v>53</v>
      </c>
      <c r="R110" s="149">
        <v>53</v>
      </c>
      <c r="S110" s="149">
        <v>100</v>
      </c>
      <c r="T110" s="3"/>
    </row>
    <row r="111" spans="1:20" s="2" customFormat="1" ht="63.75" x14ac:dyDescent="0.25">
      <c r="A111" s="98" t="s">
        <v>116</v>
      </c>
      <c r="B111" s="98" t="s">
        <v>117</v>
      </c>
      <c r="C111" s="98"/>
      <c r="D111" s="74">
        <v>0</v>
      </c>
      <c r="E111" s="74">
        <v>0</v>
      </c>
      <c r="F111" s="74">
        <v>0</v>
      </c>
      <c r="G111" s="74">
        <v>0</v>
      </c>
      <c r="H111" s="74">
        <v>0</v>
      </c>
      <c r="I111" s="74">
        <v>0</v>
      </c>
      <c r="J111" s="74">
        <v>0</v>
      </c>
      <c r="K111" s="74">
        <v>0</v>
      </c>
      <c r="L111" s="74">
        <v>0</v>
      </c>
      <c r="M111" s="74">
        <v>0</v>
      </c>
      <c r="N111" s="74">
        <v>100</v>
      </c>
      <c r="O111" s="74">
        <v>100</v>
      </c>
      <c r="P111" s="40"/>
      <c r="Q111" s="76"/>
      <c r="R111" s="76"/>
      <c r="S111" s="74"/>
      <c r="T111" s="3"/>
    </row>
    <row r="112" spans="1:20" s="81" customFormat="1" x14ac:dyDescent="0.25">
      <c r="A112" s="267" t="s">
        <v>118</v>
      </c>
      <c r="B112" s="100" t="s">
        <v>76</v>
      </c>
      <c r="C112" s="282"/>
      <c r="D112" s="250">
        <f>SUM(D114:D122)</f>
        <v>11522.935000000001</v>
      </c>
      <c r="E112" s="250">
        <f t="shared" ref="E112:M112" si="24">SUM(E114:E122)</f>
        <v>11522.935000000001</v>
      </c>
      <c r="F112" s="250">
        <f t="shared" si="24"/>
        <v>0</v>
      </c>
      <c r="G112" s="250">
        <f t="shared" si="24"/>
        <v>0</v>
      </c>
      <c r="H112" s="250">
        <f t="shared" si="24"/>
        <v>1607.7149999999999</v>
      </c>
      <c r="I112" s="250">
        <f t="shared" si="24"/>
        <v>1607.7149999999999</v>
      </c>
      <c r="J112" s="250">
        <f t="shared" si="24"/>
        <v>9915.2200000000012</v>
      </c>
      <c r="K112" s="250">
        <f t="shared" si="24"/>
        <v>9915.2200000000012</v>
      </c>
      <c r="L112" s="250">
        <f t="shared" si="24"/>
        <v>0</v>
      </c>
      <c r="M112" s="250">
        <f t="shared" si="24"/>
        <v>0</v>
      </c>
      <c r="N112" s="211">
        <v>100</v>
      </c>
      <c r="O112" s="211">
        <f>E112/D112*100</f>
        <v>100</v>
      </c>
      <c r="P112" s="282"/>
      <c r="Q112" s="282"/>
      <c r="R112" s="282"/>
      <c r="S112" s="282"/>
      <c r="T112" s="218"/>
    </row>
    <row r="113" spans="1:20" s="81" customFormat="1" ht="76.5" x14ac:dyDescent="0.25">
      <c r="A113" s="268"/>
      <c r="B113" s="98" t="s">
        <v>119</v>
      </c>
      <c r="C113" s="282"/>
      <c r="D113" s="251"/>
      <c r="E113" s="251"/>
      <c r="F113" s="251"/>
      <c r="G113" s="251"/>
      <c r="H113" s="251"/>
      <c r="I113" s="251"/>
      <c r="J113" s="251"/>
      <c r="K113" s="251"/>
      <c r="L113" s="251"/>
      <c r="M113" s="251"/>
      <c r="N113" s="213"/>
      <c r="O113" s="213"/>
      <c r="P113" s="282"/>
      <c r="Q113" s="282"/>
      <c r="R113" s="282"/>
      <c r="S113" s="282"/>
      <c r="T113" s="218"/>
    </row>
    <row r="114" spans="1:20" s="2" customFormat="1" x14ac:dyDescent="0.25">
      <c r="A114" s="267" t="s">
        <v>120</v>
      </c>
      <c r="B114" s="100" t="s">
        <v>23</v>
      </c>
      <c r="C114" s="282"/>
      <c r="D114" s="211">
        <f>F115+H115+J114+L115</f>
        <v>149.03100000000001</v>
      </c>
      <c r="E114" s="211">
        <f>G115+I115+K114+M115</f>
        <v>149.03100000000001</v>
      </c>
      <c r="F114" s="214">
        <v>0</v>
      </c>
      <c r="G114" s="214">
        <v>0</v>
      </c>
      <c r="H114" s="214">
        <v>0</v>
      </c>
      <c r="I114" s="214">
        <v>0</v>
      </c>
      <c r="J114" s="214">
        <v>149.03100000000001</v>
      </c>
      <c r="K114" s="214">
        <v>149.03100000000001</v>
      </c>
      <c r="L114" s="214">
        <v>0</v>
      </c>
      <c r="M114" s="214">
        <v>0</v>
      </c>
      <c r="N114" s="211">
        <v>100</v>
      </c>
      <c r="O114" s="211">
        <f>E114/D114*100</f>
        <v>100</v>
      </c>
      <c r="P114" s="282"/>
      <c r="Q114" s="322"/>
      <c r="R114" s="322"/>
      <c r="S114" s="323"/>
      <c r="T114" s="219"/>
    </row>
    <row r="115" spans="1:20" s="2" customFormat="1" ht="87.75" customHeight="1" x14ac:dyDescent="0.25">
      <c r="A115" s="268"/>
      <c r="B115" s="98" t="s">
        <v>122</v>
      </c>
      <c r="C115" s="282"/>
      <c r="D115" s="213"/>
      <c r="E115" s="213"/>
      <c r="F115" s="216"/>
      <c r="G115" s="216"/>
      <c r="H115" s="216"/>
      <c r="I115" s="216"/>
      <c r="J115" s="216"/>
      <c r="K115" s="216"/>
      <c r="L115" s="216"/>
      <c r="M115" s="216"/>
      <c r="N115" s="213"/>
      <c r="O115" s="213"/>
      <c r="P115" s="282"/>
      <c r="Q115" s="322"/>
      <c r="R115" s="322"/>
      <c r="S115" s="323"/>
      <c r="T115" s="219"/>
    </row>
    <row r="116" spans="1:20" s="2" customFormat="1" ht="54.75" customHeight="1" x14ac:dyDescent="0.25">
      <c r="A116" s="95" t="s">
        <v>121</v>
      </c>
      <c r="B116" s="101" t="s">
        <v>124</v>
      </c>
      <c r="C116" s="100"/>
      <c r="D116" s="155">
        <f t="shared" ref="D116:E122" si="25">F116+H116+J116+L116</f>
        <v>668.21400000000006</v>
      </c>
      <c r="E116" s="155">
        <f t="shared" si="25"/>
        <v>668.21400000000006</v>
      </c>
      <c r="F116" s="163">
        <v>0</v>
      </c>
      <c r="G116" s="163">
        <v>0</v>
      </c>
      <c r="H116" s="163">
        <v>567.31500000000005</v>
      </c>
      <c r="I116" s="163">
        <v>567.31500000000005</v>
      </c>
      <c r="J116" s="163">
        <v>100.899</v>
      </c>
      <c r="K116" s="163">
        <v>100.899</v>
      </c>
      <c r="L116" s="163">
        <v>0</v>
      </c>
      <c r="M116" s="163">
        <v>0</v>
      </c>
      <c r="N116" s="155">
        <v>100</v>
      </c>
      <c r="O116" s="155">
        <f t="shared" ref="O116:O122" si="26">E116/D116*100</f>
        <v>100</v>
      </c>
      <c r="P116" s="151" t="s">
        <v>523</v>
      </c>
      <c r="Q116" s="149">
        <v>88.2</v>
      </c>
      <c r="R116" s="149">
        <v>88.2</v>
      </c>
      <c r="S116" s="149">
        <v>100</v>
      </c>
      <c r="T116" s="3"/>
    </row>
    <row r="117" spans="1:20" s="2" customFormat="1" ht="38.25" x14ac:dyDescent="0.25">
      <c r="A117" s="164" t="s">
        <v>123</v>
      </c>
      <c r="B117" s="101" t="s">
        <v>350</v>
      </c>
      <c r="C117" s="100"/>
      <c r="D117" s="155">
        <f t="shared" si="25"/>
        <v>1029.192</v>
      </c>
      <c r="E117" s="155">
        <f t="shared" si="25"/>
        <v>1029.192</v>
      </c>
      <c r="F117" s="163">
        <v>0</v>
      </c>
      <c r="G117" s="163">
        <v>0</v>
      </c>
      <c r="H117" s="163">
        <v>886.3</v>
      </c>
      <c r="I117" s="163">
        <v>886.3</v>
      </c>
      <c r="J117" s="163">
        <v>142.892</v>
      </c>
      <c r="K117" s="163">
        <v>142.892</v>
      </c>
      <c r="L117" s="163">
        <v>0</v>
      </c>
      <c r="M117" s="163">
        <v>0</v>
      </c>
      <c r="N117" s="155">
        <v>100</v>
      </c>
      <c r="O117" s="155">
        <f t="shared" si="26"/>
        <v>100</v>
      </c>
      <c r="P117" s="165" t="s">
        <v>524</v>
      </c>
      <c r="Q117" s="153">
        <v>100</v>
      </c>
      <c r="R117" s="153">
        <v>100</v>
      </c>
      <c r="S117" s="150">
        <v>100</v>
      </c>
      <c r="T117" s="3"/>
    </row>
    <row r="118" spans="1:20" s="2" customFormat="1" ht="53.25" customHeight="1" x14ac:dyDescent="0.25">
      <c r="A118" s="95" t="s">
        <v>125</v>
      </c>
      <c r="B118" s="101" t="s">
        <v>525</v>
      </c>
      <c r="C118" s="100"/>
      <c r="D118" s="155">
        <f t="shared" si="25"/>
        <v>214.90700000000001</v>
      </c>
      <c r="E118" s="155">
        <f t="shared" si="25"/>
        <v>214.90700000000001</v>
      </c>
      <c r="F118" s="163">
        <v>0</v>
      </c>
      <c r="G118" s="163">
        <v>0</v>
      </c>
      <c r="H118" s="163">
        <v>85</v>
      </c>
      <c r="I118" s="163">
        <v>85</v>
      </c>
      <c r="J118" s="163">
        <v>129.90700000000001</v>
      </c>
      <c r="K118" s="163">
        <v>129.90700000000001</v>
      </c>
      <c r="L118" s="163">
        <v>0</v>
      </c>
      <c r="M118" s="163">
        <v>0</v>
      </c>
      <c r="N118" s="155">
        <v>100</v>
      </c>
      <c r="O118" s="155">
        <f t="shared" si="26"/>
        <v>100</v>
      </c>
      <c r="P118" s="40"/>
      <c r="Q118" s="41"/>
      <c r="R118" s="76"/>
      <c r="S118" s="37"/>
      <c r="T118" s="3"/>
    </row>
    <row r="119" spans="1:20" s="2" customFormat="1" ht="76.5" x14ac:dyDescent="0.25">
      <c r="A119" s="100" t="s">
        <v>126</v>
      </c>
      <c r="B119" s="154" t="s">
        <v>526</v>
      </c>
      <c r="C119" s="98"/>
      <c r="D119" s="155">
        <f t="shared" si="25"/>
        <v>140.024</v>
      </c>
      <c r="E119" s="155">
        <f t="shared" si="25"/>
        <v>140.024</v>
      </c>
      <c r="F119" s="163">
        <v>0</v>
      </c>
      <c r="G119" s="163">
        <v>0</v>
      </c>
      <c r="H119" s="163">
        <v>69.099999999999994</v>
      </c>
      <c r="I119" s="163">
        <v>69.099999999999994</v>
      </c>
      <c r="J119" s="163">
        <v>70.924000000000007</v>
      </c>
      <c r="K119" s="163">
        <v>70.924000000000007</v>
      </c>
      <c r="L119" s="163">
        <v>0</v>
      </c>
      <c r="M119" s="163">
        <v>0</v>
      </c>
      <c r="N119" s="155">
        <v>100</v>
      </c>
      <c r="O119" s="155">
        <f t="shared" si="26"/>
        <v>100</v>
      </c>
      <c r="P119" s="98"/>
      <c r="Q119" s="76"/>
      <c r="R119" s="76"/>
      <c r="S119" s="74"/>
      <c r="T119" s="3"/>
    </row>
    <row r="120" spans="1:20" s="69" customFormat="1" ht="93" customHeight="1" x14ac:dyDescent="0.25">
      <c r="A120" s="100" t="s">
        <v>332</v>
      </c>
      <c r="B120" s="154" t="s">
        <v>527</v>
      </c>
      <c r="C120" s="98"/>
      <c r="D120" s="155">
        <f t="shared" si="25"/>
        <v>0</v>
      </c>
      <c r="E120" s="155">
        <f t="shared" si="25"/>
        <v>0</v>
      </c>
      <c r="F120" s="163">
        <v>0</v>
      </c>
      <c r="G120" s="163">
        <v>0</v>
      </c>
      <c r="H120" s="163">
        <v>0</v>
      </c>
      <c r="I120" s="163">
        <v>0</v>
      </c>
      <c r="J120" s="163">
        <v>0</v>
      </c>
      <c r="K120" s="163">
        <v>0</v>
      </c>
      <c r="L120" s="163">
        <v>0</v>
      </c>
      <c r="M120" s="163">
        <v>0</v>
      </c>
      <c r="N120" s="155">
        <v>100</v>
      </c>
      <c r="O120" s="155">
        <v>100</v>
      </c>
      <c r="P120" s="98"/>
      <c r="Q120" s="76"/>
      <c r="R120" s="76"/>
      <c r="S120" s="74"/>
      <c r="T120" s="3"/>
    </row>
    <row r="121" spans="1:20" s="69" customFormat="1" ht="93" customHeight="1" x14ac:dyDescent="0.25">
      <c r="A121" s="100" t="s">
        <v>349</v>
      </c>
      <c r="B121" s="154" t="s">
        <v>529</v>
      </c>
      <c r="C121" s="98"/>
      <c r="D121" s="155">
        <f t="shared" si="25"/>
        <v>6754.8919999999998</v>
      </c>
      <c r="E121" s="155">
        <f t="shared" si="25"/>
        <v>6754.8919999999998</v>
      </c>
      <c r="F121" s="163">
        <v>0</v>
      </c>
      <c r="G121" s="163">
        <v>0</v>
      </c>
      <c r="H121" s="163">
        <v>0</v>
      </c>
      <c r="I121" s="163">
        <v>0</v>
      </c>
      <c r="J121" s="163">
        <v>6754.8919999999998</v>
      </c>
      <c r="K121" s="163">
        <v>6754.8919999999998</v>
      </c>
      <c r="L121" s="163">
        <v>0</v>
      </c>
      <c r="M121" s="163"/>
      <c r="N121" s="155">
        <v>100</v>
      </c>
      <c r="O121" s="155">
        <f t="shared" si="26"/>
        <v>100</v>
      </c>
      <c r="P121" s="98"/>
      <c r="Q121" s="76"/>
      <c r="R121" s="76"/>
      <c r="S121" s="74"/>
      <c r="T121" s="3"/>
    </row>
    <row r="122" spans="1:20" s="2" customFormat="1" ht="90.75" customHeight="1" x14ac:dyDescent="0.25">
      <c r="A122" s="100" t="s">
        <v>528</v>
      </c>
      <c r="B122" s="154" t="s">
        <v>530</v>
      </c>
      <c r="C122" s="98"/>
      <c r="D122" s="155">
        <f t="shared" si="25"/>
        <v>2566.6750000000002</v>
      </c>
      <c r="E122" s="155">
        <f t="shared" si="25"/>
        <v>2566.6750000000002</v>
      </c>
      <c r="F122" s="163">
        <v>0</v>
      </c>
      <c r="G122" s="163">
        <v>0</v>
      </c>
      <c r="H122" s="163">
        <v>0</v>
      </c>
      <c r="I122" s="163">
        <v>0</v>
      </c>
      <c r="J122" s="163">
        <v>2566.6750000000002</v>
      </c>
      <c r="K122" s="163">
        <v>2566.6750000000002</v>
      </c>
      <c r="L122" s="163">
        <v>0</v>
      </c>
      <c r="M122" s="163">
        <v>0</v>
      </c>
      <c r="N122" s="155">
        <v>100</v>
      </c>
      <c r="O122" s="155">
        <f t="shared" si="26"/>
        <v>100</v>
      </c>
      <c r="P122" s="98"/>
      <c r="Q122" s="76"/>
      <c r="R122" s="76"/>
      <c r="S122" s="74"/>
      <c r="T122" s="3"/>
    </row>
    <row r="123" spans="1:20" s="81" customFormat="1" x14ac:dyDescent="0.25">
      <c r="A123" s="267" t="s">
        <v>127</v>
      </c>
      <c r="B123" s="100" t="s">
        <v>78</v>
      </c>
      <c r="C123" s="282"/>
      <c r="D123" s="250">
        <f>SUM(D125:D133)</f>
        <v>28876.071000000004</v>
      </c>
      <c r="E123" s="250">
        <f t="shared" ref="E123:M123" si="27">SUM(E125:E133)</f>
        <v>28876.071000000004</v>
      </c>
      <c r="F123" s="250">
        <f t="shared" si="27"/>
        <v>0</v>
      </c>
      <c r="G123" s="250">
        <f t="shared" si="27"/>
        <v>0</v>
      </c>
      <c r="H123" s="250">
        <f t="shared" si="27"/>
        <v>0</v>
      </c>
      <c r="I123" s="250">
        <f t="shared" si="27"/>
        <v>0</v>
      </c>
      <c r="J123" s="250">
        <f t="shared" si="27"/>
        <v>28876.071000000004</v>
      </c>
      <c r="K123" s="250">
        <f t="shared" si="27"/>
        <v>28876.071000000004</v>
      </c>
      <c r="L123" s="250">
        <f t="shared" si="27"/>
        <v>0</v>
      </c>
      <c r="M123" s="250">
        <f t="shared" si="27"/>
        <v>0</v>
      </c>
      <c r="N123" s="211">
        <v>100</v>
      </c>
      <c r="O123" s="211">
        <v>100</v>
      </c>
      <c r="P123" s="282"/>
      <c r="Q123" s="282"/>
      <c r="R123" s="282"/>
      <c r="S123" s="282"/>
      <c r="T123" s="218"/>
    </row>
    <row r="124" spans="1:20" s="81" customFormat="1" ht="63.75" x14ac:dyDescent="0.25">
      <c r="A124" s="268"/>
      <c r="B124" s="98" t="s">
        <v>128</v>
      </c>
      <c r="C124" s="282"/>
      <c r="D124" s="251"/>
      <c r="E124" s="251"/>
      <c r="F124" s="251"/>
      <c r="G124" s="251"/>
      <c r="H124" s="251"/>
      <c r="I124" s="251"/>
      <c r="J124" s="251"/>
      <c r="K124" s="251"/>
      <c r="L124" s="251"/>
      <c r="M124" s="251"/>
      <c r="N124" s="213"/>
      <c r="O124" s="213"/>
      <c r="P124" s="282"/>
      <c r="Q124" s="282"/>
      <c r="R124" s="282"/>
      <c r="S124" s="282"/>
      <c r="T124" s="218"/>
    </row>
    <row r="125" spans="1:20" s="2" customFormat="1" ht="15.75" customHeight="1" x14ac:dyDescent="0.25">
      <c r="A125" s="220" t="s">
        <v>129</v>
      </c>
      <c r="B125" s="100" t="s">
        <v>77</v>
      </c>
      <c r="C125" s="220"/>
      <c r="D125" s="211">
        <f>F127+H127+J125+L127</f>
        <v>6200.692</v>
      </c>
      <c r="E125" s="211">
        <f>G127+I127+K125+M127</f>
        <v>6200.692</v>
      </c>
      <c r="F125" s="214">
        <v>0</v>
      </c>
      <c r="G125" s="214">
        <v>0</v>
      </c>
      <c r="H125" s="214">
        <v>0</v>
      </c>
      <c r="I125" s="214">
        <v>0</v>
      </c>
      <c r="J125" s="214">
        <v>6200.692</v>
      </c>
      <c r="K125" s="214">
        <v>6200.692</v>
      </c>
      <c r="L125" s="214">
        <v>0</v>
      </c>
      <c r="M125" s="214">
        <v>0</v>
      </c>
      <c r="N125" s="211">
        <v>100</v>
      </c>
      <c r="O125" s="211">
        <f>E125/D125*100</f>
        <v>100</v>
      </c>
      <c r="P125" s="220"/>
      <c r="Q125" s="231"/>
      <c r="R125" s="234"/>
      <c r="S125" s="237"/>
      <c r="T125" s="210"/>
    </row>
    <row r="126" spans="1:20" s="2" customFormat="1" ht="37.5" customHeight="1" x14ac:dyDescent="0.25">
      <c r="A126" s="230"/>
      <c r="B126" s="291" t="s">
        <v>531</v>
      </c>
      <c r="C126" s="230"/>
      <c r="D126" s="212"/>
      <c r="E126" s="212"/>
      <c r="F126" s="215"/>
      <c r="G126" s="215"/>
      <c r="H126" s="215"/>
      <c r="I126" s="215"/>
      <c r="J126" s="215"/>
      <c r="K126" s="215"/>
      <c r="L126" s="215"/>
      <c r="M126" s="215"/>
      <c r="N126" s="212"/>
      <c r="O126" s="212"/>
      <c r="P126" s="230"/>
      <c r="Q126" s="232"/>
      <c r="R126" s="235"/>
      <c r="S126" s="238"/>
      <c r="T126" s="210"/>
    </row>
    <row r="127" spans="1:20" s="2" customFormat="1" x14ac:dyDescent="0.25">
      <c r="A127" s="221"/>
      <c r="B127" s="292"/>
      <c r="C127" s="221"/>
      <c r="D127" s="213"/>
      <c r="E127" s="213"/>
      <c r="F127" s="216"/>
      <c r="G127" s="216"/>
      <c r="H127" s="216"/>
      <c r="I127" s="216"/>
      <c r="J127" s="216"/>
      <c r="K127" s="216"/>
      <c r="L127" s="216"/>
      <c r="M127" s="216"/>
      <c r="N127" s="213"/>
      <c r="O127" s="213"/>
      <c r="P127" s="221"/>
      <c r="Q127" s="233"/>
      <c r="R127" s="236"/>
      <c r="S127" s="239"/>
      <c r="T127" s="10"/>
    </row>
    <row r="128" spans="1:20" s="69" customFormat="1" ht="73.5" customHeight="1" x14ac:dyDescent="0.25">
      <c r="A128" s="100" t="s">
        <v>131</v>
      </c>
      <c r="B128" s="154" t="s">
        <v>130</v>
      </c>
      <c r="C128" s="98"/>
      <c r="D128" s="155">
        <f t="shared" ref="D128:E133" si="28">F128+H128+J128+L128</f>
        <v>240.452</v>
      </c>
      <c r="E128" s="155">
        <f t="shared" si="28"/>
        <v>240.452</v>
      </c>
      <c r="F128" s="163">
        <v>0</v>
      </c>
      <c r="G128" s="163">
        <v>0</v>
      </c>
      <c r="H128" s="163">
        <v>0</v>
      </c>
      <c r="I128" s="163">
        <v>0</v>
      </c>
      <c r="J128" s="163">
        <v>240.452</v>
      </c>
      <c r="K128" s="163">
        <v>240.452</v>
      </c>
      <c r="L128" s="163">
        <v>0</v>
      </c>
      <c r="M128" s="163">
        <v>0</v>
      </c>
      <c r="N128" s="155">
        <v>100</v>
      </c>
      <c r="O128" s="155">
        <f t="shared" ref="O128:O132" si="29">E128/D128*100</f>
        <v>100</v>
      </c>
      <c r="P128" s="151" t="s">
        <v>533</v>
      </c>
      <c r="Q128" s="166" t="s">
        <v>532</v>
      </c>
      <c r="R128" s="153">
        <v>40.549999999999997</v>
      </c>
      <c r="S128" s="149">
        <v>100</v>
      </c>
      <c r="T128" s="75"/>
    </row>
    <row r="129" spans="1:20" s="69" customFormat="1" ht="51" customHeight="1" x14ac:dyDescent="0.25">
      <c r="A129" s="100" t="s">
        <v>534</v>
      </c>
      <c r="B129" s="154" t="s">
        <v>535</v>
      </c>
      <c r="C129" s="97"/>
      <c r="D129" s="155">
        <f t="shared" si="28"/>
        <v>10.435</v>
      </c>
      <c r="E129" s="155">
        <f t="shared" si="28"/>
        <v>10.435</v>
      </c>
      <c r="F129" s="163">
        <v>0</v>
      </c>
      <c r="G129" s="163">
        <v>0</v>
      </c>
      <c r="H129" s="163">
        <v>0</v>
      </c>
      <c r="I129" s="163">
        <v>0</v>
      </c>
      <c r="J129" s="163">
        <v>10.435</v>
      </c>
      <c r="K129" s="163">
        <v>10.435</v>
      </c>
      <c r="L129" s="163">
        <v>0</v>
      </c>
      <c r="M129" s="163">
        <v>0</v>
      </c>
      <c r="N129" s="155">
        <v>100</v>
      </c>
      <c r="O129" s="155">
        <f t="shared" si="29"/>
        <v>100</v>
      </c>
      <c r="P129" s="100"/>
      <c r="Q129" s="103"/>
      <c r="R129" s="105"/>
      <c r="S129" s="107"/>
      <c r="T129" s="75"/>
    </row>
    <row r="130" spans="1:20" s="69" customFormat="1" ht="60.75" customHeight="1" x14ac:dyDescent="0.25">
      <c r="A130" s="100" t="s">
        <v>536</v>
      </c>
      <c r="B130" s="154" t="s">
        <v>540</v>
      </c>
      <c r="C130" s="97"/>
      <c r="D130" s="155">
        <f t="shared" si="28"/>
        <v>11836.965</v>
      </c>
      <c r="E130" s="155">
        <f t="shared" si="28"/>
        <v>11836.965</v>
      </c>
      <c r="F130" s="163">
        <v>0</v>
      </c>
      <c r="G130" s="163">
        <v>0</v>
      </c>
      <c r="H130" s="163">
        <v>0</v>
      </c>
      <c r="I130" s="163">
        <v>0</v>
      </c>
      <c r="J130" s="163">
        <v>11836.965</v>
      </c>
      <c r="K130" s="163">
        <v>11836.965</v>
      </c>
      <c r="L130" s="163">
        <v>0</v>
      </c>
      <c r="M130" s="163">
        <v>0</v>
      </c>
      <c r="N130" s="155">
        <v>100</v>
      </c>
      <c r="O130" s="155">
        <f t="shared" si="29"/>
        <v>100</v>
      </c>
      <c r="P130" s="100"/>
      <c r="Q130" s="103"/>
      <c r="R130" s="105"/>
      <c r="S130" s="107"/>
      <c r="T130" s="75"/>
    </row>
    <row r="131" spans="1:20" s="69" customFormat="1" ht="59.25" customHeight="1" x14ac:dyDescent="0.25">
      <c r="A131" s="100" t="s">
        <v>537</v>
      </c>
      <c r="B131" s="154" t="s">
        <v>541</v>
      </c>
      <c r="C131" s="97"/>
      <c r="D131" s="155">
        <f t="shared" si="28"/>
        <v>1166.1579999999999</v>
      </c>
      <c r="E131" s="155">
        <f t="shared" si="28"/>
        <v>1166.1579999999999</v>
      </c>
      <c r="F131" s="163">
        <v>0</v>
      </c>
      <c r="G131" s="163">
        <v>0</v>
      </c>
      <c r="H131" s="163">
        <v>0</v>
      </c>
      <c r="I131" s="163">
        <v>0</v>
      </c>
      <c r="J131" s="163">
        <v>1166.1579999999999</v>
      </c>
      <c r="K131" s="163">
        <v>1166.1579999999999</v>
      </c>
      <c r="L131" s="163">
        <v>0</v>
      </c>
      <c r="M131" s="163">
        <v>0</v>
      </c>
      <c r="N131" s="155">
        <v>100</v>
      </c>
      <c r="O131" s="155">
        <f t="shared" si="29"/>
        <v>100</v>
      </c>
      <c r="P131" s="167" t="s">
        <v>524</v>
      </c>
      <c r="Q131" s="153">
        <v>100</v>
      </c>
      <c r="R131" s="153">
        <v>100</v>
      </c>
      <c r="S131" s="150">
        <v>100</v>
      </c>
      <c r="T131" s="75"/>
    </row>
    <row r="132" spans="1:20" s="69" customFormat="1" ht="54" customHeight="1" x14ac:dyDescent="0.25">
      <c r="A132" s="100" t="s">
        <v>538</v>
      </c>
      <c r="B132" s="154" t="s">
        <v>542</v>
      </c>
      <c r="C132" s="96"/>
      <c r="D132" s="155">
        <f t="shared" si="28"/>
        <v>9421.3690000000006</v>
      </c>
      <c r="E132" s="155">
        <f t="shared" si="28"/>
        <v>9421.3690000000006</v>
      </c>
      <c r="F132" s="163">
        <v>0</v>
      </c>
      <c r="G132" s="163">
        <v>0</v>
      </c>
      <c r="H132" s="163">
        <v>0</v>
      </c>
      <c r="I132" s="163">
        <v>0</v>
      </c>
      <c r="J132" s="163">
        <v>9421.3690000000006</v>
      </c>
      <c r="K132" s="163">
        <v>9421.3690000000006</v>
      </c>
      <c r="L132" s="163">
        <v>0</v>
      </c>
      <c r="M132" s="163">
        <v>0</v>
      </c>
      <c r="N132" s="155">
        <v>100</v>
      </c>
      <c r="O132" s="155">
        <f t="shared" si="29"/>
        <v>100</v>
      </c>
      <c r="P132" s="100"/>
      <c r="Q132" s="102"/>
      <c r="R132" s="104"/>
      <c r="S132" s="106"/>
      <c r="T132" s="75"/>
    </row>
    <row r="133" spans="1:20" s="16" customFormat="1" ht="79.5" customHeight="1" x14ac:dyDescent="0.25">
      <c r="A133" s="100" t="s">
        <v>539</v>
      </c>
      <c r="B133" s="154" t="s">
        <v>543</v>
      </c>
      <c r="C133" s="4"/>
      <c r="D133" s="155">
        <f t="shared" si="28"/>
        <v>0</v>
      </c>
      <c r="E133" s="155">
        <f t="shared" si="28"/>
        <v>0</v>
      </c>
      <c r="F133" s="163">
        <v>0</v>
      </c>
      <c r="G133" s="163">
        <v>0</v>
      </c>
      <c r="H133" s="163">
        <v>0</v>
      </c>
      <c r="I133" s="163">
        <v>0</v>
      </c>
      <c r="J133" s="163">
        <v>0</v>
      </c>
      <c r="K133" s="163">
        <v>0</v>
      </c>
      <c r="L133" s="163">
        <v>0</v>
      </c>
      <c r="M133" s="163">
        <v>0</v>
      </c>
      <c r="N133" s="155">
        <v>100</v>
      </c>
      <c r="O133" s="155">
        <v>100</v>
      </c>
      <c r="P133" s="4"/>
      <c r="Q133" s="4"/>
      <c r="R133" s="4"/>
      <c r="S133" s="4"/>
      <c r="T133" s="78"/>
    </row>
    <row r="134" spans="1:20" s="81" customFormat="1" ht="19.5" customHeight="1" x14ac:dyDescent="0.25">
      <c r="A134" s="267" t="s">
        <v>132</v>
      </c>
      <c r="B134" s="100" t="s">
        <v>81</v>
      </c>
      <c r="C134" s="282"/>
      <c r="D134" s="250">
        <f>SUM(D136:D139)</f>
        <v>20559.494999999999</v>
      </c>
      <c r="E134" s="250">
        <f t="shared" ref="E134:M134" si="30">SUM(E136:E139)</f>
        <v>20559.494999999999</v>
      </c>
      <c r="F134" s="250">
        <f t="shared" si="30"/>
        <v>0</v>
      </c>
      <c r="G134" s="250">
        <f t="shared" si="30"/>
        <v>0</v>
      </c>
      <c r="H134" s="250">
        <f t="shared" si="30"/>
        <v>0</v>
      </c>
      <c r="I134" s="250">
        <f t="shared" si="30"/>
        <v>0</v>
      </c>
      <c r="J134" s="250">
        <f t="shared" si="30"/>
        <v>20559.494999999999</v>
      </c>
      <c r="K134" s="250">
        <f t="shared" si="30"/>
        <v>20559.494999999999</v>
      </c>
      <c r="L134" s="250">
        <f t="shared" si="30"/>
        <v>0</v>
      </c>
      <c r="M134" s="250">
        <f t="shared" si="30"/>
        <v>0</v>
      </c>
      <c r="N134" s="211">
        <v>100</v>
      </c>
      <c r="O134" s="211">
        <f>E134/D134*100</f>
        <v>100</v>
      </c>
      <c r="P134" s="304" t="s">
        <v>524</v>
      </c>
      <c r="Q134" s="246">
        <v>100</v>
      </c>
      <c r="R134" s="246">
        <v>100</v>
      </c>
      <c r="S134" s="248">
        <v>100</v>
      </c>
      <c r="T134" s="218"/>
    </row>
    <row r="135" spans="1:20" s="81" customFormat="1" ht="38.25" x14ac:dyDescent="0.25">
      <c r="A135" s="268"/>
      <c r="B135" s="98" t="s">
        <v>66</v>
      </c>
      <c r="C135" s="282"/>
      <c r="D135" s="251"/>
      <c r="E135" s="251"/>
      <c r="F135" s="251"/>
      <c r="G135" s="251"/>
      <c r="H135" s="251"/>
      <c r="I135" s="251"/>
      <c r="J135" s="251"/>
      <c r="K135" s="251"/>
      <c r="L135" s="251"/>
      <c r="M135" s="251"/>
      <c r="N135" s="213"/>
      <c r="O135" s="213"/>
      <c r="P135" s="305"/>
      <c r="Q135" s="247"/>
      <c r="R135" s="247"/>
      <c r="S135" s="249"/>
      <c r="T135" s="218"/>
    </row>
    <row r="136" spans="1:20" s="2" customFormat="1" ht="21" customHeight="1" x14ac:dyDescent="0.25">
      <c r="A136" s="220" t="s">
        <v>133</v>
      </c>
      <c r="B136" s="100" t="s">
        <v>23</v>
      </c>
      <c r="C136" s="266"/>
      <c r="D136" s="211">
        <f>F138+H138+J136+L138</f>
        <v>2721.4090000000001</v>
      </c>
      <c r="E136" s="211">
        <f>G138+I138+K136+M138</f>
        <v>2721.4090000000001</v>
      </c>
      <c r="F136" s="214"/>
      <c r="G136" s="214"/>
      <c r="H136" s="214"/>
      <c r="I136" s="214"/>
      <c r="J136" s="214">
        <v>2721.4090000000001</v>
      </c>
      <c r="K136" s="214">
        <v>2721.4090000000001</v>
      </c>
      <c r="L136" s="214"/>
      <c r="M136" s="214"/>
      <c r="N136" s="211">
        <v>100</v>
      </c>
      <c r="O136" s="211">
        <f>E136/D136*100</f>
        <v>100</v>
      </c>
      <c r="P136" s="304" t="s">
        <v>546</v>
      </c>
      <c r="Q136" s="246">
        <v>100</v>
      </c>
      <c r="R136" s="246">
        <v>100</v>
      </c>
      <c r="S136" s="248">
        <v>100</v>
      </c>
      <c r="T136" s="219"/>
    </row>
    <row r="137" spans="1:20" s="2" customFormat="1" ht="36.75" customHeight="1" x14ac:dyDescent="0.25">
      <c r="A137" s="230"/>
      <c r="B137" s="296" t="s">
        <v>544</v>
      </c>
      <c r="C137" s="266"/>
      <c r="D137" s="212"/>
      <c r="E137" s="212"/>
      <c r="F137" s="215"/>
      <c r="G137" s="215"/>
      <c r="H137" s="215"/>
      <c r="I137" s="215"/>
      <c r="J137" s="215"/>
      <c r="K137" s="215"/>
      <c r="L137" s="215"/>
      <c r="M137" s="215"/>
      <c r="N137" s="212"/>
      <c r="O137" s="212"/>
      <c r="P137" s="324"/>
      <c r="Q137" s="325"/>
      <c r="R137" s="325"/>
      <c r="S137" s="326"/>
      <c r="T137" s="219"/>
    </row>
    <row r="138" spans="1:20" s="2" customFormat="1" ht="62.25" customHeight="1" x14ac:dyDescent="0.25">
      <c r="A138" s="221"/>
      <c r="B138" s="296"/>
      <c r="C138" s="266"/>
      <c r="D138" s="213"/>
      <c r="E138" s="213"/>
      <c r="F138" s="216"/>
      <c r="G138" s="216"/>
      <c r="H138" s="216"/>
      <c r="I138" s="216"/>
      <c r="J138" s="216"/>
      <c r="K138" s="216"/>
      <c r="L138" s="216"/>
      <c r="M138" s="216"/>
      <c r="N138" s="213"/>
      <c r="O138" s="213"/>
      <c r="P138" s="305"/>
      <c r="Q138" s="247"/>
      <c r="R138" s="247"/>
      <c r="S138" s="249"/>
      <c r="T138" s="10"/>
    </row>
    <row r="139" spans="1:20" s="2" customFormat="1" ht="65.25" customHeight="1" x14ac:dyDescent="0.25">
      <c r="A139" s="95" t="s">
        <v>134</v>
      </c>
      <c r="B139" s="101" t="s">
        <v>545</v>
      </c>
      <c r="C139" s="100"/>
      <c r="D139" s="155">
        <f t="shared" ref="D139:E139" si="31">F139+H139+J139+L139</f>
        <v>17838.085999999999</v>
      </c>
      <c r="E139" s="155">
        <f t="shared" si="31"/>
        <v>17838.085999999999</v>
      </c>
      <c r="F139" s="163"/>
      <c r="G139" s="163"/>
      <c r="H139" s="163"/>
      <c r="I139" s="163"/>
      <c r="J139" s="163">
        <v>17838.085999999999</v>
      </c>
      <c r="K139" s="163">
        <v>17838.085999999999</v>
      </c>
      <c r="L139" s="163"/>
      <c r="M139" s="163"/>
      <c r="N139" s="155">
        <v>100</v>
      </c>
      <c r="O139" s="155">
        <f>E139/D139*100</f>
        <v>100</v>
      </c>
      <c r="P139" s="40"/>
      <c r="Q139" s="41"/>
      <c r="R139" s="76"/>
      <c r="S139" s="37"/>
      <c r="T139" s="3"/>
    </row>
    <row r="140" spans="1:20" s="69" customFormat="1" ht="78.75" customHeight="1" x14ac:dyDescent="0.25">
      <c r="A140" s="220" t="s">
        <v>135</v>
      </c>
      <c r="B140" s="271" t="s">
        <v>482</v>
      </c>
      <c r="C140" s="271" t="s">
        <v>279</v>
      </c>
      <c r="D140" s="168">
        <f>D157+D175+D179</f>
        <v>58878.020000000004</v>
      </c>
      <c r="E140" s="168">
        <f t="shared" ref="E140:M140" si="32">E157+E175+E179</f>
        <v>58679.14</v>
      </c>
      <c r="F140" s="168">
        <f t="shared" si="32"/>
        <v>132.63</v>
      </c>
      <c r="G140" s="168">
        <f t="shared" si="32"/>
        <v>132.63</v>
      </c>
      <c r="H140" s="168">
        <f t="shared" si="32"/>
        <v>247.41</v>
      </c>
      <c r="I140" s="168">
        <f t="shared" si="32"/>
        <v>247.41</v>
      </c>
      <c r="J140" s="168">
        <f t="shared" si="32"/>
        <v>58497.98</v>
      </c>
      <c r="K140" s="168">
        <f t="shared" si="32"/>
        <v>58299.100000000006</v>
      </c>
      <c r="L140" s="168">
        <f t="shared" si="32"/>
        <v>0</v>
      </c>
      <c r="M140" s="168">
        <f t="shared" si="32"/>
        <v>0</v>
      </c>
      <c r="N140" s="169">
        <v>100</v>
      </c>
      <c r="O140" s="169">
        <v>99.66</v>
      </c>
      <c r="P140" s="93" t="s">
        <v>280</v>
      </c>
      <c r="Q140" s="170">
        <v>88</v>
      </c>
      <c r="R140" s="170">
        <v>88</v>
      </c>
      <c r="S140" s="77">
        <f t="shared" ref="S140:S147" si="33">R140/Q140*100</f>
        <v>100</v>
      </c>
      <c r="T140" s="3"/>
    </row>
    <row r="141" spans="1:20" s="69" customFormat="1" ht="33.75" customHeight="1" x14ac:dyDescent="0.25">
      <c r="A141" s="230"/>
      <c r="B141" s="272"/>
      <c r="C141" s="272"/>
      <c r="D141" s="171"/>
      <c r="E141" s="171"/>
      <c r="F141" s="171"/>
      <c r="G141" s="171"/>
      <c r="H141" s="171"/>
      <c r="I141" s="171"/>
      <c r="J141" s="171"/>
      <c r="K141" s="171"/>
      <c r="L141" s="172"/>
      <c r="M141" s="172"/>
      <c r="N141" s="172"/>
      <c r="O141" s="172"/>
      <c r="P141" s="98" t="s">
        <v>481</v>
      </c>
      <c r="Q141" s="173">
        <v>100</v>
      </c>
      <c r="R141" s="173">
        <v>100</v>
      </c>
      <c r="S141" s="74">
        <f t="shared" si="33"/>
        <v>100</v>
      </c>
      <c r="T141" s="3"/>
    </row>
    <row r="142" spans="1:20" s="69" customFormat="1" ht="35.25" customHeight="1" x14ac:dyDescent="0.25">
      <c r="A142" s="230"/>
      <c r="B142" s="272"/>
      <c r="C142" s="272"/>
      <c r="D142" s="171"/>
      <c r="E142" s="171"/>
      <c r="F142" s="171"/>
      <c r="G142" s="171"/>
      <c r="H142" s="171"/>
      <c r="I142" s="171"/>
      <c r="J142" s="171"/>
      <c r="K142" s="171"/>
      <c r="L142" s="172"/>
      <c r="M142" s="172"/>
      <c r="N142" s="172"/>
      <c r="O142" s="172"/>
      <c r="P142" s="98" t="s">
        <v>480</v>
      </c>
      <c r="Q142" s="173">
        <v>109.1</v>
      </c>
      <c r="R142" s="173">
        <v>109.1</v>
      </c>
      <c r="S142" s="74">
        <f t="shared" si="33"/>
        <v>100</v>
      </c>
      <c r="T142" s="3"/>
    </row>
    <row r="143" spans="1:20" s="20" customFormat="1" ht="25.5" customHeight="1" x14ac:dyDescent="0.25">
      <c r="A143" s="230"/>
      <c r="B143" s="272"/>
      <c r="C143" s="272"/>
      <c r="D143" s="171"/>
      <c r="E143" s="171"/>
      <c r="F143" s="171"/>
      <c r="G143" s="171"/>
      <c r="H143" s="171"/>
      <c r="I143" s="171"/>
      <c r="J143" s="171"/>
      <c r="K143" s="171"/>
      <c r="L143" s="172"/>
      <c r="M143" s="172"/>
      <c r="N143" s="172"/>
      <c r="O143" s="172"/>
      <c r="P143" s="98" t="s">
        <v>479</v>
      </c>
      <c r="Q143" s="173">
        <v>100</v>
      </c>
      <c r="R143" s="173">
        <v>100</v>
      </c>
      <c r="S143" s="74">
        <f t="shared" si="33"/>
        <v>100</v>
      </c>
      <c r="T143" s="327"/>
    </row>
    <row r="144" spans="1:20" s="20" customFormat="1" ht="64.5" customHeight="1" x14ac:dyDescent="0.25">
      <c r="A144" s="230"/>
      <c r="B144" s="272"/>
      <c r="C144" s="272"/>
      <c r="D144" s="171"/>
      <c r="E144" s="171"/>
      <c r="F144" s="171"/>
      <c r="G144" s="171"/>
      <c r="H144" s="171"/>
      <c r="I144" s="171"/>
      <c r="J144" s="171"/>
      <c r="K144" s="171"/>
      <c r="L144" s="172"/>
      <c r="M144" s="172"/>
      <c r="N144" s="172"/>
      <c r="O144" s="172"/>
      <c r="P144" s="98" t="s">
        <v>281</v>
      </c>
      <c r="Q144" s="173">
        <v>6</v>
      </c>
      <c r="R144" s="173">
        <v>6</v>
      </c>
      <c r="S144" s="74">
        <f t="shared" ref="S144" si="34">R144/Q144*100</f>
        <v>100</v>
      </c>
      <c r="T144" s="327"/>
    </row>
    <row r="145" spans="1:20" s="20" customFormat="1" ht="61.5" customHeight="1" x14ac:dyDescent="0.25">
      <c r="A145" s="230"/>
      <c r="B145" s="272"/>
      <c r="C145" s="272"/>
      <c r="D145" s="171"/>
      <c r="E145" s="171"/>
      <c r="F145" s="171"/>
      <c r="G145" s="171"/>
      <c r="H145" s="171"/>
      <c r="I145" s="171"/>
      <c r="J145" s="171"/>
      <c r="K145" s="171"/>
      <c r="L145" s="172"/>
      <c r="M145" s="172"/>
      <c r="N145" s="172"/>
      <c r="O145" s="172"/>
      <c r="P145" s="98" t="s">
        <v>547</v>
      </c>
      <c r="Q145" s="173">
        <v>94</v>
      </c>
      <c r="R145" s="173">
        <v>94</v>
      </c>
      <c r="S145" s="74">
        <f t="shared" si="33"/>
        <v>100</v>
      </c>
      <c r="T145" s="327"/>
    </row>
    <row r="146" spans="1:20" s="20" customFormat="1" ht="57.75" customHeight="1" x14ac:dyDescent="0.25">
      <c r="A146" s="230"/>
      <c r="B146" s="272"/>
      <c r="C146" s="272"/>
      <c r="D146" s="171"/>
      <c r="E146" s="171"/>
      <c r="F146" s="171"/>
      <c r="G146" s="171"/>
      <c r="H146" s="171"/>
      <c r="I146" s="171"/>
      <c r="J146" s="171"/>
      <c r="K146" s="171"/>
      <c r="L146" s="172"/>
      <c r="M146" s="172"/>
      <c r="N146" s="172"/>
      <c r="O146" s="172"/>
      <c r="P146" s="98" t="s">
        <v>478</v>
      </c>
      <c r="Q146" s="173">
        <v>22.2</v>
      </c>
      <c r="R146" s="173">
        <v>22.2</v>
      </c>
      <c r="S146" s="74">
        <f t="shared" si="33"/>
        <v>100</v>
      </c>
      <c r="T146" s="22"/>
    </row>
    <row r="147" spans="1:20" s="20" customFormat="1" ht="52.5" customHeight="1" x14ac:dyDescent="0.25">
      <c r="A147" s="230"/>
      <c r="B147" s="272"/>
      <c r="C147" s="272"/>
      <c r="D147" s="171"/>
      <c r="E147" s="171"/>
      <c r="F147" s="171"/>
      <c r="G147" s="171"/>
      <c r="H147" s="171"/>
      <c r="I147" s="171"/>
      <c r="J147" s="171"/>
      <c r="K147" s="171"/>
      <c r="L147" s="172"/>
      <c r="M147" s="172"/>
      <c r="N147" s="172"/>
      <c r="O147" s="172"/>
      <c r="P147" s="98" t="s">
        <v>282</v>
      </c>
      <c r="Q147" s="173">
        <v>1329</v>
      </c>
      <c r="R147" s="173">
        <v>1629.33</v>
      </c>
      <c r="S147" s="74">
        <f t="shared" si="33"/>
        <v>122.59819413092549</v>
      </c>
      <c r="T147" s="22"/>
    </row>
    <row r="148" spans="1:20" s="20" customFormat="1" ht="53.25" customHeight="1" x14ac:dyDescent="0.25">
      <c r="A148" s="230"/>
      <c r="B148" s="272"/>
      <c r="C148" s="272"/>
      <c r="D148" s="171"/>
      <c r="E148" s="171"/>
      <c r="F148" s="171"/>
      <c r="G148" s="171"/>
      <c r="H148" s="171"/>
      <c r="I148" s="171"/>
      <c r="J148" s="171"/>
      <c r="K148" s="171"/>
      <c r="L148" s="172"/>
      <c r="M148" s="172"/>
      <c r="N148" s="172"/>
      <c r="O148" s="172"/>
      <c r="P148" s="98" t="s">
        <v>283</v>
      </c>
      <c r="Q148" s="173"/>
      <c r="R148" s="173"/>
      <c r="S148" s="74"/>
      <c r="T148" s="22"/>
    </row>
    <row r="149" spans="1:20" s="20" customFormat="1" ht="38.25" customHeight="1" x14ac:dyDescent="0.25">
      <c r="A149" s="230"/>
      <c r="B149" s="272"/>
      <c r="C149" s="272"/>
      <c r="D149" s="171"/>
      <c r="E149" s="171"/>
      <c r="F149" s="171"/>
      <c r="G149" s="171"/>
      <c r="H149" s="171"/>
      <c r="I149" s="171"/>
      <c r="J149" s="171"/>
      <c r="K149" s="171"/>
      <c r="L149" s="172"/>
      <c r="M149" s="172"/>
      <c r="N149" s="172"/>
      <c r="O149" s="172"/>
      <c r="P149" s="98" t="s">
        <v>284</v>
      </c>
      <c r="Q149" s="173">
        <v>82.2</v>
      </c>
      <c r="R149" s="173">
        <v>82.8</v>
      </c>
      <c r="S149" s="74">
        <f>R149/Q149*100</f>
        <v>100.72992700729925</v>
      </c>
      <c r="T149" s="22"/>
    </row>
    <row r="150" spans="1:20" s="20" customFormat="1" ht="28.5" customHeight="1" x14ac:dyDescent="0.25">
      <c r="A150" s="230"/>
      <c r="B150" s="272"/>
      <c r="C150" s="272"/>
      <c r="D150" s="171"/>
      <c r="E150" s="171"/>
      <c r="F150" s="171"/>
      <c r="G150" s="171"/>
      <c r="H150" s="171"/>
      <c r="I150" s="171"/>
      <c r="J150" s="171"/>
      <c r="K150" s="171"/>
      <c r="L150" s="172"/>
      <c r="M150" s="172"/>
      <c r="N150" s="172"/>
      <c r="O150" s="172"/>
      <c r="P150" s="98" t="s">
        <v>285</v>
      </c>
      <c r="Q150" s="173">
        <v>95</v>
      </c>
      <c r="R150" s="173">
        <v>102.4</v>
      </c>
      <c r="S150" s="74">
        <f>R150/Q150*100</f>
        <v>107.78947368421052</v>
      </c>
      <c r="T150" s="22"/>
    </row>
    <row r="151" spans="1:20" s="20" customFormat="1" ht="39.75" customHeight="1" x14ac:dyDescent="0.25">
      <c r="A151" s="230"/>
      <c r="B151" s="272"/>
      <c r="C151" s="272"/>
      <c r="D151" s="171"/>
      <c r="E151" s="171"/>
      <c r="F151" s="171"/>
      <c r="G151" s="171"/>
      <c r="H151" s="171"/>
      <c r="I151" s="171"/>
      <c r="J151" s="171"/>
      <c r="K151" s="171"/>
      <c r="L151" s="172"/>
      <c r="M151" s="172"/>
      <c r="N151" s="172"/>
      <c r="O151" s="172"/>
      <c r="P151" s="98" t="s">
        <v>477</v>
      </c>
      <c r="Q151" s="173"/>
      <c r="R151" s="173"/>
      <c r="S151" s="74"/>
      <c r="T151" s="22"/>
    </row>
    <row r="152" spans="1:20" s="20" customFormat="1" ht="24.75" customHeight="1" x14ac:dyDescent="0.25">
      <c r="A152" s="230"/>
      <c r="B152" s="272"/>
      <c r="C152" s="272"/>
      <c r="D152" s="171"/>
      <c r="E152" s="171"/>
      <c r="F152" s="171"/>
      <c r="G152" s="171"/>
      <c r="H152" s="171"/>
      <c r="I152" s="171"/>
      <c r="J152" s="171"/>
      <c r="K152" s="171"/>
      <c r="L152" s="172"/>
      <c r="M152" s="172"/>
      <c r="N152" s="172"/>
      <c r="O152" s="172"/>
      <c r="P152" s="98" t="s">
        <v>284</v>
      </c>
      <c r="Q152" s="173">
        <v>20300</v>
      </c>
      <c r="R152" s="173">
        <v>20344.78</v>
      </c>
      <c r="S152" s="74">
        <f>R152/Q152*100</f>
        <v>100.22059113300492</v>
      </c>
      <c r="T152" s="22"/>
    </row>
    <row r="153" spans="1:20" s="20" customFormat="1" ht="25.5" customHeight="1" x14ac:dyDescent="0.25">
      <c r="A153" s="230"/>
      <c r="B153" s="272"/>
      <c r="C153" s="272"/>
      <c r="D153" s="171"/>
      <c r="E153" s="171"/>
      <c r="F153" s="171"/>
      <c r="G153" s="171"/>
      <c r="H153" s="171"/>
      <c r="I153" s="171"/>
      <c r="J153" s="171"/>
      <c r="K153" s="171"/>
      <c r="L153" s="172"/>
      <c r="M153" s="172"/>
      <c r="N153" s="172"/>
      <c r="O153" s="172"/>
      <c r="P153" s="98" t="s">
        <v>285</v>
      </c>
      <c r="Q153" s="173">
        <v>24420</v>
      </c>
      <c r="R153" s="173">
        <v>25165.38</v>
      </c>
      <c r="S153" s="74">
        <f>R153/Q153*100</f>
        <v>103.05233415233414</v>
      </c>
      <c r="T153" s="73"/>
    </row>
    <row r="154" spans="1:20" s="20" customFormat="1" ht="25.5" customHeight="1" x14ac:dyDescent="0.25">
      <c r="A154" s="230"/>
      <c r="B154" s="272"/>
      <c r="C154" s="272"/>
      <c r="D154" s="171"/>
      <c r="E154" s="171"/>
      <c r="F154" s="171"/>
      <c r="G154" s="171"/>
      <c r="H154" s="171"/>
      <c r="I154" s="171"/>
      <c r="J154" s="171"/>
      <c r="K154" s="171"/>
      <c r="L154" s="172"/>
      <c r="M154" s="172"/>
      <c r="N154" s="172"/>
      <c r="O154" s="172"/>
      <c r="P154" s="98" t="s">
        <v>286</v>
      </c>
      <c r="Q154" s="173">
        <v>110</v>
      </c>
      <c r="R154" s="173">
        <v>110.3</v>
      </c>
      <c r="S154" s="74">
        <f>R154/Q154*100</f>
        <v>100.27272727272727</v>
      </c>
      <c r="T154" s="22"/>
    </row>
    <row r="155" spans="1:20" s="20" customFormat="1" ht="25.5" customHeight="1" x14ac:dyDescent="0.25">
      <c r="A155" s="230"/>
      <c r="B155" s="272"/>
      <c r="C155" s="272"/>
      <c r="D155" s="171"/>
      <c r="E155" s="171"/>
      <c r="F155" s="171"/>
      <c r="G155" s="171"/>
      <c r="H155" s="171"/>
      <c r="I155" s="171"/>
      <c r="J155" s="171"/>
      <c r="K155" s="171"/>
      <c r="L155" s="172"/>
      <c r="M155" s="172"/>
      <c r="N155" s="172"/>
      <c r="O155" s="172"/>
      <c r="P155" s="98" t="s">
        <v>476</v>
      </c>
      <c r="Q155" s="173">
        <v>14.2</v>
      </c>
      <c r="R155" s="173">
        <v>14.2</v>
      </c>
      <c r="S155" s="74">
        <f>R155/Q155*100</f>
        <v>100</v>
      </c>
      <c r="T155" s="73"/>
    </row>
    <row r="156" spans="1:20" s="20" customFormat="1" ht="28.5" customHeight="1" x14ac:dyDescent="0.25">
      <c r="A156" s="221"/>
      <c r="B156" s="273"/>
      <c r="C156" s="273"/>
      <c r="D156" s="174"/>
      <c r="E156" s="174"/>
      <c r="F156" s="174"/>
      <c r="G156" s="174"/>
      <c r="H156" s="174"/>
      <c r="I156" s="174"/>
      <c r="J156" s="174"/>
      <c r="K156" s="174"/>
      <c r="L156" s="175"/>
      <c r="M156" s="175"/>
      <c r="N156" s="175"/>
      <c r="O156" s="175"/>
      <c r="P156" s="98" t="s">
        <v>287</v>
      </c>
      <c r="Q156" s="173">
        <v>95</v>
      </c>
      <c r="R156" s="173">
        <v>99.7</v>
      </c>
      <c r="S156" s="74">
        <f>R156/Q156*100</f>
        <v>104.94736842105263</v>
      </c>
      <c r="T156" s="22"/>
    </row>
    <row r="157" spans="1:20" s="2" customFormat="1" x14ac:dyDescent="0.25">
      <c r="A157" s="267" t="s">
        <v>136</v>
      </c>
      <c r="B157" s="100" t="s">
        <v>20</v>
      </c>
      <c r="C157" s="282"/>
      <c r="D157" s="284">
        <f t="shared" ref="D157:M157" si="35">D159+D166+D171</f>
        <v>57388.58</v>
      </c>
      <c r="E157" s="284">
        <f t="shared" si="35"/>
        <v>57191.99</v>
      </c>
      <c r="F157" s="283">
        <f t="shared" si="35"/>
        <v>132.63</v>
      </c>
      <c r="G157" s="283">
        <f t="shared" si="35"/>
        <v>132.63</v>
      </c>
      <c r="H157" s="283">
        <f t="shared" si="35"/>
        <v>247.41</v>
      </c>
      <c r="I157" s="283">
        <f t="shared" si="35"/>
        <v>247.41</v>
      </c>
      <c r="J157" s="283">
        <f t="shared" si="35"/>
        <v>57008.54</v>
      </c>
      <c r="K157" s="283">
        <f t="shared" si="35"/>
        <v>56811.950000000004</v>
      </c>
      <c r="L157" s="283">
        <f t="shared" si="35"/>
        <v>0</v>
      </c>
      <c r="M157" s="283">
        <f t="shared" si="35"/>
        <v>0</v>
      </c>
      <c r="N157" s="283">
        <v>100</v>
      </c>
      <c r="O157" s="283">
        <f>E157/D157*100</f>
        <v>99.65744055698886</v>
      </c>
      <c r="P157" s="328"/>
      <c r="Q157" s="328"/>
      <c r="R157" s="328"/>
      <c r="S157" s="328"/>
      <c r="T157" s="219"/>
    </row>
    <row r="158" spans="1:20" s="2" customFormat="1" ht="38.25" x14ac:dyDescent="0.25">
      <c r="A158" s="268"/>
      <c r="B158" s="98" t="s">
        <v>137</v>
      </c>
      <c r="C158" s="282"/>
      <c r="D158" s="284"/>
      <c r="E158" s="284"/>
      <c r="F158" s="283"/>
      <c r="G158" s="283"/>
      <c r="H158" s="283"/>
      <c r="I158" s="283"/>
      <c r="J158" s="283"/>
      <c r="K158" s="283"/>
      <c r="L158" s="283"/>
      <c r="M158" s="283"/>
      <c r="N158" s="283"/>
      <c r="O158" s="283"/>
      <c r="P158" s="329"/>
      <c r="Q158" s="329"/>
      <c r="R158" s="329"/>
      <c r="S158" s="329"/>
      <c r="T158" s="219"/>
    </row>
    <row r="159" spans="1:20" s="2" customFormat="1" x14ac:dyDescent="0.25">
      <c r="A159" s="220" t="s">
        <v>138</v>
      </c>
      <c r="B159" s="100" t="s">
        <v>23</v>
      </c>
      <c r="C159" s="266"/>
      <c r="D159" s="245">
        <f>F159+H159+J159</f>
        <v>30059.579999999998</v>
      </c>
      <c r="E159" s="245">
        <f>G159+I159+K159</f>
        <v>29899.19</v>
      </c>
      <c r="F159" s="245">
        <v>123.33</v>
      </c>
      <c r="G159" s="245">
        <v>123.33</v>
      </c>
      <c r="H159" s="245">
        <v>194.79</v>
      </c>
      <c r="I159" s="245">
        <v>194.79</v>
      </c>
      <c r="J159" s="245">
        <v>29741.46</v>
      </c>
      <c r="K159" s="245">
        <v>29581.07</v>
      </c>
      <c r="L159" s="245">
        <v>0</v>
      </c>
      <c r="M159" s="245">
        <v>0</v>
      </c>
      <c r="N159" s="245">
        <v>100</v>
      </c>
      <c r="O159" s="245">
        <f>E159/D159*100</f>
        <v>99.466426343947589</v>
      </c>
      <c r="P159" s="330" t="s">
        <v>288</v>
      </c>
      <c r="Q159" s="331">
        <v>3208</v>
      </c>
      <c r="R159" s="331">
        <v>3208</v>
      </c>
      <c r="S159" s="243">
        <f>R159/Q159*100</f>
        <v>100</v>
      </c>
      <c r="T159" s="219"/>
    </row>
    <row r="160" spans="1:20" s="2" customFormat="1" ht="23.25" customHeight="1" x14ac:dyDescent="0.25">
      <c r="A160" s="230"/>
      <c r="B160" s="266" t="s">
        <v>139</v>
      </c>
      <c r="C160" s="266"/>
      <c r="D160" s="303"/>
      <c r="E160" s="303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330"/>
      <c r="Q160" s="331"/>
      <c r="R160" s="331"/>
      <c r="S160" s="258"/>
      <c r="T160" s="219"/>
    </row>
    <row r="161" spans="1:20" s="2" customFormat="1" x14ac:dyDescent="0.25">
      <c r="A161" s="230"/>
      <c r="B161" s="266"/>
      <c r="C161" s="266"/>
      <c r="D161" s="303"/>
      <c r="E161" s="303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330"/>
      <c r="Q161" s="331"/>
      <c r="R161" s="331"/>
      <c r="S161" s="244"/>
      <c r="T161" s="10"/>
    </row>
    <row r="162" spans="1:20" s="2" customFormat="1" ht="25.5" x14ac:dyDescent="0.25">
      <c r="A162" s="230"/>
      <c r="B162" s="266"/>
      <c r="C162" s="266"/>
      <c r="D162" s="303"/>
      <c r="E162" s="303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176" t="s">
        <v>289</v>
      </c>
      <c r="Q162" s="177">
        <v>125288</v>
      </c>
      <c r="R162" s="177">
        <v>125288</v>
      </c>
      <c r="S162" s="74">
        <f t="shared" ref="S162:S163" si="36">R162/Q162*100</f>
        <v>100</v>
      </c>
      <c r="T162" s="10"/>
    </row>
    <row r="163" spans="1:20" s="2" customFormat="1" ht="25.5" x14ac:dyDescent="0.25">
      <c r="A163" s="230"/>
      <c r="B163" s="266"/>
      <c r="C163" s="266"/>
      <c r="D163" s="303"/>
      <c r="E163" s="303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176" t="s">
        <v>290</v>
      </c>
      <c r="Q163" s="177">
        <v>12949</v>
      </c>
      <c r="R163" s="177">
        <v>12949</v>
      </c>
      <c r="S163" s="74">
        <f t="shared" si="36"/>
        <v>100</v>
      </c>
      <c r="T163" s="10"/>
    </row>
    <row r="164" spans="1:20" s="2" customFormat="1" x14ac:dyDescent="0.25">
      <c r="A164" s="230"/>
      <c r="B164" s="266"/>
      <c r="C164" s="266"/>
      <c r="D164" s="303"/>
      <c r="E164" s="303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176" t="s">
        <v>291</v>
      </c>
      <c r="Q164" s="177">
        <v>261</v>
      </c>
      <c r="R164" s="177">
        <v>261</v>
      </c>
      <c r="S164" s="74">
        <v>100</v>
      </c>
      <c r="T164" s="10"/>
    </row>
    <row r="165" spans="1:20" s="2" customFormat="1" x14ac:dyDescent="0.25">
      <c r="A165" s="221"/>
      <c r="B165" s="266"/>
      <c r="C165" s="266"/>
      <c r="D165" s="303"/>
      <c r="E165" s="303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176" t="s">
        <v>292</v>
      </c>
      <c r="Q165" s="177">
        <v>2950</v>
      </c>
      <c r="R165" s="177">
        <v>2950</v>
      </c>
      <c r="S165" s="74">
        <v>100</v>
      </c>
      <c r="T165" s="10"/>
    </row>
    <row r="166" spans="1:20" s="2" customFormat="1" ht="38.25" customHeight="1" x14ac:dyDescent="0.25">
      <c r="A166" s="220" t="s">
        <v>140</v>
      </c>
      <c r="B166" s="266" t="s">
        <v>141</v>
      </c>
      <c r="C166" s="266"/>
      <c r="D166" s="245">
        <f>F166+H166+J166</f>
        <v>11006.25</v>
      </c>
      <c r="E166" s="245">
        <f>G166+I166+K166</f>
        <v>11004.01</v>
      </c>
      <c r="F166" s="245">
        <v>9.3000000000000007</v>
      </c>
      <c r="G166" s="245">
        <v>9.3000000000000007</v>
      </c>
      <c r="H166" s="245">
        <v>52.62</v>
      </c>
      <c r="I166" s="245">
        <v>52.62</v>
      </c>
      <c r="J166" s="245">
        <v>10944.33</v>
      </c>
      <c r="K166" s="245">
        <v>10942.09</v>
      </c>
      <c r="L166" s="245">
        <v>0</v>
      </c>
      <c r="M166" s="245">
        <v>0</v>
      </c>
      <c r="N166" s="245">
        <v>100</v>
      </c>
      <c r="O166" s="245">
        <f>E166/D166*100</f>
        <v>99.979647927314033</v>
      </c>
      <c r="P166" s="178" t="s">
        <v>293</v>
      </c>
      <c r="Q166" s="177">
        <v>15980</v>
      </c>
      <c r="R166" s="177">
        <v>15982</v>
      </c>
      <c r="S166" s="74">
        <f>R166/Q166*100</f>
        <v>100.01251564455569</v>
      </c>
      <c r="T166" s="3"/>
    </row>
    <row r="167" spans="1:20" s="2" customFormat="1" x14ac:dyDescent="0.25">
      <c r="A167" s="230"/>
      <c r="B167" s="266"/>
      <c r="C167" s="266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178" t="s">
        <v>294</v>
      </c>
      <c r="Q167" s="177">
        <v>394053</v>
      </c>
      <c r="R167" s="177">
        <v>394461</v>
      </c>
      <c r="S167" s="74">
        <f t="shared" ref="S167:S174" si="37">R167/Q167*100</f>
        <v>100.10353937160737</v>
      </c>
      <c r="T167" s="3"/>
    </row>
    <row r="168" spans="1:20" s="2" customFormat="1" x14ac:dyDescent="0.25">
      <c r="A168" s="230"/>
      <c r="B168" s="266"/>
      <c r="C168" s="266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178" t="s">
        <v>295</v>
      </c>
      <c r="Q168" s="177">
        <v>154286</v>
      </c>
      <c r="R168" s="177">
        <v>154286</v>
      </c>
      <c r="S168" s="74">
        <f t="shared" si="37"/>
        <v>100</v>
      </c>
      <c r="T168" s="3"/>
    </row>
    <row r="169" spans="1:20" s="2" customFormat="1" ht="64.5" x14ac:dyDescent="0.25">
      <c r="A169" s="230"/>
      <c r="B169" s="266"/>
      <c r="C169" s="266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178" t="s">
        <v>296</v>
      </c>
      <c r="Q169" s="177">
        <v>800</v>
      </c>
      <c r="R169" s="177">
        <v>1156</v>
      </c>
      <c r="S169" s="74">
        <f>R169/Q169*100</f>
        <v>144.5</v>
      </c>
      <c r="T169" s="3"/>
    </row>
    <row r="170" spans="1:20" s="2" customFormat="1" ht="39" x14ac:dyDescent="0.25">
      <c r="A170" s="221"/>
      <c r="B170" s="266"/>
      <c r="C170" s="266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178" t="s">
        <v>297</v>
      </c>
      <c r="Q170" s="177">
        <v>32</v>
      </c>
      <c r="R170" s="177">
        <v>44</v>
      </c>
      <c r="S170" s="74">
        <f t="shared" si="37"/>
        <v>137.5</v>
      </c>
      <c r="T170" s="3"/>
    </row>
    <row r="171" spans="1:20" s="2" customFormat="1" ht="27.75" customHeight="1" x14ac:dyDescent="0.25">
      <c r="A171" s="220" t="s">
        <v>142</v>
      </c>
      <c r="B171" s="266" t="s">
        <v>143</v>
      </c>
      <c r="C171" s="266"/>
      <c r="D171" s="245">
        <f>F171+H171+J171</f>
        <v>16322.75</v>
      </c>
      <c r="E171" s="245">
        <f>G171+I171+K171</f>
        <v>16288.79</v>
      </c>
      <c r="F171" s="245">
        <v>0</v>
      </c>
      <c r="G171" s="245">
        <v>0</v>
      </c>
      <c r="H171" s="245">
        <v>0</v>
      </c>
      <c r="I171" s="245">
        <v>0</v>
      </c>
      <c r="J171" s="245">
        <v>16322.75</v>
      </c>
      <c r="K171" s="245">
        <v>16288.79</v>
      </c>
      <c r="L171" s="245">
        <v>0</v>
      </c>
      <c r="M171" s="245">
        <v>0</v>
      </c>
      <c r="N171" s="245">
        <v>100</v>
      </c>
      <c r="O171" s="245">
        <f>E171/D171*100</f>
        <v>99.791946822686128</v>
      </c>
      <c r="P171" s="178" t="s">
        <v>298</v>
      </c>
      <c r="Q171" s="134">
        <v>390</v>
      </c>
      <c r="R171" s="134">
        <v>450</v>
      </c>
      <c r="S171" s="74">
        <f t="shared" si="37"/>
        <v>115.38461538461537</v>
      </c>
      <c r="T171" s="3"/>
    </row>
    <row r="172" spans="1:20" s="2" customFormat="1" ht="39" x14ac:dyDescent="0.25">
      <c r="A172" s="230"/>
      <c r="B172" s="266"/>
      <c r="C172" s="266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178" t="s">
        <v>299</v>
      </c>
      <c r="Q172" s="134">
        <v>97</v>
      </c>
      <c r="R172" s="134">
        <v>97</v>
      </c>
      <c r="S172" s="74">
        <f t="shared" si="37"/>
        <v>100</v>
      </c>
      <c r="T172" s="3"/>
    </row>
    <row r="173" spans="1:20" s="2" customFormat="1" ht="26.25" x14ac:dyDescent="0.25">
      <c r="A173" s="230"/>
      <c r="B173" s="266"/>
      <c r="C173" s="266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178" t="s">
        <v>300</v>
      </c>
      <c r="Q173" s="134">
        <v>1</v>
      </c>
      <c r="R173" s="134">
        <v>4</v>
      </c>
      <c r="S173" s="74">
        <f t="shared" si="37"/>
        <v>400</v>
      </c>
      <c r="T173" s="3"/>
    </row>
    <row r="174" spans="1:20" s="2" customFormat="1" ht="39" x14ac:dyDescent="0.25">
      <c r="A174" s="221"/>
      <c r="B174" s="266"/>
      <c r="C174" s="266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178" t="s">
        <v>301</v>
      </c>
      <c r="Q174" s="134">
        <v>2</v>
      </c>
      <c r="R174" s="134">
        <v>2</v>
      </c>
      <c r="S174" s="74">
        <f t="shared" si="37"/>
        <v>100</v>
      </c>
      <c r="T174" s="3"/>
    </row>
    <row r="175" spans="1:20" s="2" customFormat="1" x14ac:dyDescent="0.25">
      <c r="A175" s="267" t="s">
        <v>144</v>
      </c>
      <c r="B175" s="100" t="s">
        <v>38</v>
      </c>
      <c r="C175" s="282"/>
      <c r="D175" s="242">
        <f>D177</f>
        <v>234.08</v>
      </c>
      <c r="E175" s="242">
        <f>E177</f>
        <v>234.08</v>
      </c>
      <c r="F175" s="242">
        <f t="shared" ref="F175:M175" si="38">F177</f>
        <v>0</v>
      </c>
      <c r="G175" s="242">
        <f t="shared" si="38"/>
        <v>0</v>
      </c>
      <c r="H175" s="242">
        <f t="shared" si="38"/>
        <v>0</v>
      </c>
      <c r="I175" s="242">
        <f t="shared" si="38"/>
        <v>0</v>
      </c>
      <c r="J175" s="242">
        <v>234.08</v>
      </c>
      <c r="K175" s="242">
        <v>234.08</v>
      </c>
      <c r="L175" s="242">
        <f t="shared" si="38"/>
        <v>0</v>
      </c>
      <c r="M175" s="242">
        <f t="shared" si="38"/>
        <v>0</v>
      </c>
      <c r="N175" s="245">
        <v>100</v>
      </c>
      <c r="O175" s="245">
        <v>100</v>
      </c>
      <c r="P175" s="178"/>
      <c r="Q175" s="134"/>
      <c r="R175" s="134"/>
      <c r="S175" s="74"/>
      <c r="T175" s="219"/>
    </row>
    <row r="176" spans="1:20" s="2" customFormat="1" ht="38.25" x14ac:dyDescent="0.25">
      <c r="A176" s="268"/>
      <c r="B176" s="98" t="s">
        <v>145</v>
      </c>
      <c r="C176" s="282"/>
      <c r="D176" s="270"/>
      <c r="E176" s="270"/>
      <c r="F176" s="242"/>
      <c r="G176" s="242"/>
      <c r="H176" s="242"/>
      <c r="I176" s="242"/>
      <c r="J176" s="242"/>
      <c r="K176" s="242"/>
      <c r="L176" s="242"/>
      <c r="M176" s="242"/>
      <c r="N176" s="245"/>
      <c r="O176" s="245"/>
      <c r="P176" s="178"/>
      <c r="Q176" s="134"/>
      <c r="R176" s="134"/>
      <c r="S176" s="74"/>
      <c r="T176" s="219"/>
    </row>
    <row r="177" spans="1:20" s="2" customFormat="1" x14ac:dyDescent="0.25">
      <c r="A177" s="267" t="s">
        <v>146</v>
      </c>
      <c r="B177" s="100" t="s">
        <v>147</v>
      </c>
      <c r="C177" s="282"/>
      <c r="D177" s="242">
        <f>F177+H177+J177</f>
        <v>234.08</v>
      </c>
      <c r="E177" s="242">
        <f>G177+I177+K177</f>
        <v>234.08</v>
      </c>
      <c r="F177" s="242">
        <f t="shared" ref="F177:I177" si="39">F179</f>
        <v>0</v>
      </c>
      <c r="G177" s="242">
        <f t="shared" si="39"/>
        <v>0</v>
      </c>
      <c r="H177" s="242">
        <f t="shared" si="39"/>
        <v>0</v>
      </c>
      <c r="I177" s="242">
        <f t="shared" si="39"/>
        <v>0</v>
      </c>
      <c r="J177" s="242">
        <v>234.08</v>
      </c>
      <c r="K177" s="242">
        <v>234.08</v>
      </c>
      <c r="L177" s="245">
        <v>0</v>
      </c>
      <c r="M177" s="245">
        <v>0</v>
      </c>
      <c r="N177" s="245">
        <v>100</v>
      </c>
      <c r="O177" s="245">
        <f>E177/D177*100</f>
        <v>100</v>
      </c>
      <c r="P177" s="353" t="s">
        <v>483</v>
      </c>
      <c r="Q177" s="240">
        <v>110</v>
      </c>
      <c r="R177" s="240">
        <v>110.3</v>
      </c>
      <c r="S177" s="241">
        <f>R177/Q177*100</f>
        <v>100.27272727272727</v>
      </c>
      <c r="T177" s="219"/>
    </row>
    <row r="178" spans="1:20" s="2" customFormat="1" ht="174.75" customHeight="1" x14ac:dyDescent="0.25">
      <c r="A178" s="268"/>
      <c r="B178" s="98" t="s">
        <v>148</v>
      </c>
      <c r="C178" s="282"/>
      <c r="D178" s="270"/>
      <c r="E178" s="270"/>
      <c r="F178" s="242"/>
      <c r="G178" s="242"/>
      <c r="H178" s="242"/>
      <c r="I178" s="242"/>
      <c r="J178" s="242"/>
      <c r="K178" s="242"/>
      <c r="L178" s="245"/>
      <c r="M178" s="245"/>
      <c r="N178" s="245"/>
      <c r="O178" s="245"/>
      <c r="P178" s="353"/>
      <c r="Q178" s="240"/>
      <c r="R178" s="240"/>
      <c r="S178" s="241"/>
      <c r="T178" s="219"/>
    </row>
    <row r="179" spans="1:20" s="2" customFormat="1" ht="15.75" customHeight="1" x14ac:dyDescent="0.25">
      <c r="A179" s="267" t="s">
        <v>149</v>
      </c>
      <c r="B179" s="100" t="s">
        <v>51</v>
      </c>
      <c r="C179" s="282"/>
      <c r="D179" s="270">
        <f>D181</f>
        <v>1255.3599999999999</v>
      </c>
      <c r="E179" s="270">
        <f>E181</f>
        <v>1253.07</v>
      </c>
      <c r="F179" s="242">
        <f t="shared" ref="F179:M179" si="40">F181</f>
        <v>0</v>
      </c>
      <c r="G179" s="242">
        <f t="shared" si="40"/>
        <v>0</v>
      </c>
      <c r="H179" s="242">
        <f t="shared" si="40"/>
        <v>0</v>
      </c>
      <c r="I179" s="242">
        <f t="shared" si="40"/>
        <v>0</v>
      </c>
      <c r="J179" s="242">
        <v>1255.3599999999999</v>
      </c>
      <c r="K179" s="242">
        <v>1253.07</v>
      </c>
      <c r="L179" s="242">
        <f t="shared" si="40"/>
        <v>0</v>
      </c>
      <c r="M179" s="242">
        <f t="shared" si="40"/>
        <v>0</v>
      </c>
      <c r="N179" s="242">
        <v>100</v>
      </c>
      <c r="O179" s="242">
        <f>E179/D179*100</f>
        <v>99.817582207494269</v>
      </c>
      <c r="P179" s="267"/>
      <c r="Q179" s="253"/>
      <c r="R179" s="253"/>
      <c r="S179" s="243"/>
      <c r="T179" s="219"/>
    </row>
    <row r="180" spans="1:20" s="2" customFormat="1" ht="25.5" x14ac:dyDescent="0.25">
      <c r="A180" s="268"/>
      <c r="B180" s="98" t="s">
        <v>150</v>
      </c>
      <c r="C180" s="282"/>
      <c r="D180" s="270"/>
      <c r="E180" s="270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68"/>
      <c r="Q180" s="254"/>
      <c r="R180" s="254"/>
      <c r="S180" s="244"/>
      <c r="T180" s="219"/>
    </row>
    <row r="181" spans="1:20" s="2" customFormat="1" ht="15.75" customHeight="1" x14ac:dyDescent="0.25">
      <c r="A181" s="267" t="s">
        <v>151</v>
      </c>
      <c r="B181" s="100" t="s">
        <v>147</v>
      </c>
      <c r="C181" s="282"/>
      <c r="D181" s="242">
        <v>1255.3599999999999</v>
      </c>
      <c r="E181" s="242">
        <v>1253.07</v>
      </c>
      <c r="F181" s="242">
        <f t="shared" ref="F181:G181" si="41">F183</f>
        <v>0</v>
      </c>
      <c r="G181" s="242">
        <f t="shared" si="41"/>
        <v>0</v>
      </c>
      <c r="H181" s="242">
        <v>0</v>
      </c>
      <c r="I181" s="242">
        <v>0</v>
      </c>
      <c r="J181" s="242">
        <v>1255.3599999999999</v>
      </c>
      <c r="K181" s="242">
        <v>1253.07</v>
      </c>
      <c r="L181" s="245">
        <v>0</v>
      </c>
      <c r="M181" s="245">
        <v>0</v>
      </c>
      <c r="N181" s="245">
        <v>100</v>
      </c>
      <c r="O181" s="245">
        <f>E181/D181*100</f>
        <v>99.817582207494269</v>
      </c>
      <c r="P181" s="293" t="s">
        <v>484</v>
      </c>
      <c r="Q181" s="240">
        <v>95</v>
      </c>
      <c r="R181" s="240">
        <v>99.7</v>
      </c>
      <c r="S181" s="241">
        <f>R181/Q181*100</f>
        <v>104.94736842105263</v>
      </c>
      <c r="T181" s="219"/>
    </row>
    <row r="182" spans="1:20" s="2" customFormat="1" ht="63.75" x14ac:dyDescent="0.25">
      <c r="A182" s="268"/>
      <c r="B182" s="98" t="s">
        <v>152</v>
      </c>
      <c r="C182" s="282"/>
      <c r="D182" s="270"/>
      <c r="E182" s="270"/>
      <c r="F182" s="242"/>
      <c r="G182" s="242"/>
      <c r="H182" s="242"/>
      <c r="I182" s="242"/>
      <c r="J182" s="242"/>
      <c r="K182" s="242"/>
      <c r="L182" s="245"/>
      <c r="M182" s="245"/>
      <c r="N182" s="245"/>
      <c r="O182" s="245"/>
      <c r="P182" s="293"/>
      <c r="Q182" s="240"/>
      <c r="R182" s="240"/>
      <c r="S182" s="241"/>
      <c r="T182" s="219"/>
    </row>
    <row r="183" spans="1:20" s="2" customFormat="1" ht="15.75" customHeight="1" x14ac:dyDescent="0.25">
      <c r="A183" s="267" t="s">
        <v>153</v>
      </c>
      <c r="B183" s="271" t="s">
        <v>465</v>
      </c>
      <c r="C183" s="284" t="s">
        <v>279</v>
      </c>
      <c r="D183" s="283">
        <f>D186+D198+D203+D220</f>
        <v>45197.9</v>
      </c>
      <c r="E183" s="283">
        <f t="shared" ref="E183:M183" si="42">E186+E198+E203+E220</f>
        <v>44706.899999999994</v>
      </c>
      <c r="F183" s="283">
        <f t="shared" si="42"/>
        <v>0</v>
      </c>
      <c r="G183" s="283">
        <f t="shared" si="42"/>
        <v>0</v>
      </c>
      <c r="H183" s="283">
        <f t="shared" si="42"/>
        <v>788.6</v>
      </c>
      <c r="I183" s="283">
        <f t="shared" si="42"/>
        <v>788</v>
      </c>
      <c r="J183" s="283">
        <f t="shared" si="42"/>
        <v>44409.3</v>
      </c>
      <c r="K183" s="283">
        <f t="shared" si="42"/>
        <v>43918.9</v>
      </c>
      <c r="L183" s="283">
        <f t="shared" si="42"/>
        <v>0</v>
      </c>
      <c r="M183" s="283">
        <f t="shared" si="42"/>
        <v>0</v>
      </c>
      <c r="N183" s="283">
        <v>100</v>
      </c>
      <c r="O183" s="283">
        <v>98.913666342905316</v>
      </c>
      <c r="P183" s="253"/>
      <c r="Q183" s="253"/>
      <c r="R183" s="253"/>
      <c r="S183" s="243"/>
      <c r="T183" s="219"/>
    </row>
    <row r="184" spans="1:20" s="2" customFormat="1" ht="51" customHeight="1" x14ac:dyDescent="0.25">
      <c r="A184" s="341"/>
      <c r="B184" s="272"/>
      <c r="C184" s="284"/>
      <c r="D184" s="284"/>
      <c r="E184" s="284"/>
      <c r="F184" s="284"/>
      <c r="G184" s="284"/>
      <c r="H184" s="284"/>
      <c r="I184" s="284"/>
      <c r="J184" s="284"/>
      <c r="K184" s="284"/>
      <c r="L184" s="284"/>
      <c r="M184" s="284"/>
      <c r="N184" s="284"/>
      <c r="O184" s="284"/>
      <c r="P184" s="257"/>
      <c r="Q184" s="257"/>
      <c r="R184" s="257"/>
      <c r="S184" s="258"/>
      <c r="T184" s="219"/>
    </row>
    <row r="185" spans="1:20" s="2" customFormat="1" x14ac:dyDescent="0.25">
      <c r="A185" s="268"/>
      <c r="B185" s="273"/>
      <c r="C185" s="284"/>
      <c r="D185" s="284"/>
      <c r="E185" s="284"/>
      <c r="F185" s="284"/>
      <c r="G185" s="284"/>
      <c r="H185" s="284"/>
      <c r="I185" s="284"/>
      <c r="J185" s="284"/>
      <c r="K185" s="284"/>
      <c r="L185" s="284"/>
      <c r="M185" s="284"/>
      <c r="N185" s="284"/>
      <c r="O185" s="284"/>
      <c r="P185" s="254"/>
      <c r="Q185" s="254"/>
      <c r="R185" s="254"/>
      <c r="S185" s="244"/>
      <c r="T185" s="219"/>
    </row>
    <row r="186" spans="1:20" s="2" customFormat="1" x14ac:dyDescent="0.25">
      <c r="A186" s="267" t="s">
        <v>154</v>
      </c>
      <c r="B186" s="100" t="s">
        <v>20</v>
      </c>
      <c r="C186" s="282"/>
      <c r="D186" s="283">
        <v>4803.8999999999996</v>
      </c>
      <c r="E186" s="283">
        <v>4797.0999999999995</v>
      </c>
      <c r="F186" s="283">
        <v>0</v>
      </c>
      <c r="G186" s="283">
        <v>0</v>
      </c>
      <c r="H186" s="283">
        <v>788.6</v>
      </c>
      <c r="I186" s="283">
        <v>788</v>
      </c>
      <c r="J186" s="283">
        <v>4015.3</v>
      </c>
      <c r="K186" s="283">
        <v>4009.1000000000004</v>
      </c>
      <c r="L186" s="283">
        <v>0</v>
      </c>
      <c r="M186" s="283">
        <v>0</v>
      </c>
      <c r="N186" s="283">
        <v>100</v>
      </c>
      <c r="O186" s="283">
        <v>99.858448344053784</v>
      </c>
      <c r="P186" s="220"/>
      <c r="Q186" s="220"/>
      <c r="R186" s="220"/>
      <c r="S186" s="220"/>
      <c r="T186" s="219"/>
    </row>
    <row r="187" spans="1:20" s="2" customFormat="1" ht="25.5" x14ac:dyDescent="0.25">
      <c r="A187" s="268"/>
      <c r="B187" s="98" t="s">
        <v>155</v>
      </c>
      <c r="C187" s="282"/>
      <c r="D187" s="284"/>
      <c r="E187" s="284"/>
      <c r="F187" s="284"/>
      <c r="G187" s="284"/>
      <c r="H187" s="284"/>
      <c r="I187" s="284"/>
      <c r="J187" s="284"/>
      <c r="K187" s="284"/>
      <c r="L187" s="284"/>
      <c r="M187" s="284"/>
      <c r="N187" s="284"/>
      <c r="O187" s="284"/>
      <c r="P187" s="221"/>
      <c r="Q187" s="221"/>
      <c r="R187" s="221"/>
      <c r="S187" s="221"/>
      <c r="T187" s="219"/>
    </row>
    <row r="188" spans="1:20" s="2" customFormat="1" ht="15.75" customHeight="1" x14ac:dyDescent="0.25">
      <c r="A188" s="267" t="s">
        <v>156</v>
      </c>
      <c r="B188" s="134" t="s">
        <v>23</v>
      </c>
      <c r="C188" s="282"/>
      <c r="D188" s="241">
        <v>0</v>
      </c>
      <c r="E188" s="241">
        <v>0</v>
      </c>
      <c r="F188" s="241">
        <v>0</v>
      </c>
      <c r="G188" s="241">
        <v>0</v>
      </c>
      <c r="H188" s="243">
        <v>0</v>
      </c>
      <c r="I188" s="243">
        <v>0</v>
      </c>
      <c r="J188" s="243">
        <v>0</v>
      </c>
      <c r="K188" s="243">
        <v>0</v>
      </c>
      <c r="L188" s="243">
        <v>0</v>
      </c>
      <c r="M188" s="243">
        <v>0</v>
      </c>
      <c r="N188" s="243">
        <v>0</v>
      </c>
      <c r="O188" s="241">
        <v>0</v>
      </c>
      <c r="P188" s="296" t="s">
        <v>358</v>
      </c>
      <c r="Q188" s="240">
        <v>0</v>
      </c>
      <c r="R188" s="265">
        <v>0</v>
      </c>
      <c r="S188" s="241">
        <v>100</v>
      </c>
      <c r="T188" s="219"/>
    </row>
    <row r="189" spans="1:20" s="2" customFormat="1" ht="89.25" x14ac:dyDescent="0.25">
      <c r="A189" s="268"/>
      <c r="B189" s="98" t="s">
        <v>407</v>
      </c>
      <c r="C189" s="282"/>
      <c r="D189" s="241"/>
      <c r="E189" s="241"/>
      <c r="F189" s="241"/>
      <c r="G189" s="241"/>
      <c r="H189" s="244"/>
      <c r="I189" s="244"/>
      <c r="J189" s="244"/>
      <c r="K189" s="244"/>
      <c r="L189" s="244"/>
      <c r="M189" s="244"/>
      <c r="N189" s="244"/>
      <c r="O189" s="241"/>
      <c r="P189" s="296"/>
      <c r="Q189" s="240"/>
      <c r="R189" s="265"/>
      <c r="S189" s="241"/>
      <c r="T189" s="219"/>
    </row>
    <row r="190" spans="1:20" s="2" customFormat="1" ht="114.75" x14ac:dyDescent="0.25">
      <c r="A190" s="98" t="s">
        <v>157</v>
      </c>
      <c r="B190" s="98" t="s">
        <v>408</v>
      </c>
      <c r="C190" s="98"/>
      <c r="D190" s="74">
        <v>376</v>
      </c>
      <c r="E190" s="74">
        <v>376</v>
      </c>
      <c r="F190" s="74">
        <v>0</v>
      </c>
      <c r="G190" s="74">
        <v>0</v>
      </c>
      <c r="H190" s="74">
        <v>376</v>
      </c>
      <c r="I190" s="74">
        <v>376</v>
      </c>
      <c r="J190" s="74">
        <v>0</v>
      </c>
      <c r="K190" s="74">
        <v>0</v>
      </c>
      <c r="L190" s="74">
        <v>0</v>
      </c>
      <c r="M190" s="74">
        <v>0</v>
      </c>
      <c r="N190" s="74">
        <v>100</v>
      </c>
      <c r="O190" s="74">
        <v>100</v>
      </c>
      <c r="P190" s="101" t="s">
        <v>359</v>
      </c>
      <c r="Q190" s="134">
        <v>100</v>
      </c>
      <c r="R190" s="179">
        <v>100</v>
      </c>
      <c r="S190" s="134">
        <v>100</v>
      </c>
      <c r="T190" s="3"/>
    </row>
    <row r="191" spans="1:20" s="2" customFormat="1" ht="63.75" x14ac:dyDescent="0.25">
      <c r="A191" s="98" t="s">
        <v>158</v>
      </c>
      <c r="B191" s="98" t="s">
        <v>409</v>
      </c>
      <c r="C191" s="98"/>
      <c r="D191" s="74">
        <v>343</v>
      </c>
      <c r="E191" s="74">
        <v>343</v>
      </c>
      <c r="F191" s="74">
        <v>0</v>
      </c>
      <c r="G191" s="74">
        <v>0</v>
      </c>
      <c r="H191" s="74">
        <v>343</v>
      </c>
      <c r="I191" s="74">
        <v>343</v>
      </c>
      <c r="J191" s="74">
        <v>0</v>
      </c>
      <c r="K191" s="74">
        <v>0</v>
      </c>
      <c r="L191" s="74">
        <v>0</v>
      </c>
      <c r="M191" s="74">
        <v>0</v>
      </c>
      <c r="N191" s="74">
        <v>100</v>
      </c>
      <c r="O191" s="74">
        <v>100</v>
      </c>
      <c r="P191" s="4"/>
      <c r="Q191" s="4"/>
      <c r="R191" s="4"/>
      <c r="S191" s="4"/>
      <c r="T191" s="3"/>
    </row>
    <row r="192" spans="1:20" s="2" customFormat="1" ht="82.5" customHeight="1" x14ac:dyDescent="0.25">
      <c r="A192" s="98" t="s">
        <v>159</v>
      </c>
      <c r="B192" s="98" t="s">
        <v>410</v>
      </c>
      <c r="C192" s="98"/>
      <c r="D192" s="74">
        <v>69.599999999999994</v>
      </c>
      <c r="E192" s="74">
        <v>69</v>
      </c>
      <c r="F192" s="74">
        <v>0</v>
      </c>
      <c r="G192" s="74">
        <v>0</v>
      </c>
      <c r="H192" s="74">
        <v>69.599999999999994</v>
      </c>
      <c r="I192" s="74">
        <v>69</v>
      </c>
      <c r="J192" s="74">
        <v>0</v>
      </c>
      <c r="K192" s="74">
        <v>0</v>
      </c>
      <c r="L192" s="74">
        <v>0</v>
      </c>
      <c r="M192" s="74">
        <v>0</v>
      </c>
      <c r="N192" s="74">
        <v>100</v>
      </c>
      <c r="O192" s="74">
        <v>99.137931034482762</v>
      </c>
      <c r="P192" s="4"/>
      <c r="Q192" s="4"/>
      <c r="R192" s="4"/>
      <c r="S192" s="4"/>
      <c r="T192" s="3"/>
    </row>
    <row r="193" spans="1:25" s="2" customFormat="1" ht="111" customHeight="1" x14ac:dyDescent="0.25">
      <c r="A193" s="98" t="s">
        <v>161</v>
      </c>
      <c r="B193" s="98" t="s">
        <v>411</v>
      </c>
      <c r="C193" s="98"/>
      <c r="D193" s="74">
        <v>2972.1</v>
      </c>
      <c r="E193" s="74">
        <v>2965.9</v>
      </c>
      <c r="F193" s="74">
        <v>0</v>
      </c>
      <c r="G193" s="74">
        <v>0</v>
      </c>
      <c r="H193" s="74">
        <v>0</v>
      </c>
      <c r="I193" s="74">
        <v>0</v>
      </c>
      <c r="J193" s="74">
        <v>2972.1</v>
      </c>
      <c r="K193" s="74">
        <v>2965.9</v>
      </c>
      <c r="L193" s="74">
        <v>0</v>
      </c>
      <c r="M193" s="74">
        <v>0</v>
      </c>
      <c r="N193" s="74">
        <v>100</v>
      </c>
      <c r="O193" s="74">
        <v>99.79139329093907</v>
      </c>
      <c r="P193" s="101"/>
      <c r="Q193" s="134"/>
      <c r="R193" s="134"/>
      <c r="S193" s="74"/>
      <c r="T193" s="3"/>
    </row>
    <row r="194" spans="1:25" s="2" customFormat="1" ht="78" customHeight="1" x14ac:dyDescent="0.25">
      <c r="A194" s="98" t="s">
        <v>412</v>
      </c>
      <c r="B194" s="98" t="s">
        <v>418</v>
      </c>
      <c r="C194" s="98"/>
      <c r="D194" s="74">
        <v>0</v>
      </c>
      <c r="E194" s="74">
        <v>0</v>
      </c>
      <c r="F194" s="74">
        <v>0</v>
      </c>
      <c r="G194" s="74">
        <v>0</v>
      </c>
      <c r="H194" s="74">
        <v>0</v>
      </c>
      <c r="I194" s="74">
        <v>0</v>
      </c>
      <c r="J194" s="74">
        <v>0</v>
      </c>
      <c r="K194" s="74">
        <v>0</v>
      </c>
      <c r="L194" s="74">
        <v>0</v>
      </c>
      <c r="M194" s="74">
        <v>0</v>
      </c>
      <c r="N194" s="74">
        <v>0</v>
      </c>
      <c r="O194" s="74">
        <v>0</v>
      </c>
      <c r="P194" s="101" t="s">
        <v>360</v>
      </c>
      <c r="Q194" s="134">
        <v>100</v>
      </c>
      <c r="R194" s="179">
        <v>100</v>
      </c>
      <c r="S194" s="74">
        <v>100</v>
      </c>
      <c r="T194" s="3"/>
    </row>
    <row r="195" spans="1:25" s="2" customFormat="1" ht="51" x14ac:dyDescent="0.25">
      <c r="A195" s="98" t="s">
        <v>413</v>
      </c>
      <c r="B195" s="98" t="s">
        <v>162</v>
      </c>
      <c r="C195" s="98"/>
      <c r="D195" s="74">
        <v>426</v>
      </c>
      <c r="E195" s="74">
        <v>426</v>
      </c>
      <c r="F195" s="74">
        <v>0</v>
      </c>
      <c r="G195" s="74">
        <v>0</v>
      </c>
      <c r="H195" s="74">
        <v>0</v>
      </c>
      <c r="I195" s="74">
        <v>0</v>
      </c>
      <c r="J195" s="74">
        <v>426</v>
      </c>
      <c r="K195" s="74">
        <v>426</v>
      </c>
      <c r="L195" s="74">
        <v>0</v>
      </c>
      <c r="M195" s="74">
        <v>0</v>
      </c>
      <c r="N195" s="74">
        <v>100</v>
      </c>
      <c r="O195" s="74">
        <v>100</v>
      </c>
      <c r="P195" s="101" t="s">
        <v>361</v>
      </c>
      <c r="Q195" s="134">
        <v>67500</v>
      </c>
      <c r="R195" s="179">
        <v>88700</v>
      </c>
      <c r="S195" s="74">
        <v>131.40740740740742</v>
      </c>
      <c r="T195" s="3"/>
    </row>
    <row r="196" spans="1:25" s="2" customFormat="1" ht="76.5" customHeight="1" x14ac:dyDescent="0.25">
      <c r="A196" s="98" t="s">
        <v>414</v>
      </c>
      <c r="B196" s="98" t="s">
        <v>163</v>
      </c>
      <c r="C196" s="98"/>
      <c r="D196" s="74">
        <v>0</v>
      </c>
      <c r="E196" s="74">
        <v>0</v>
      </c>
      <c r="F196" s="74">
        <v>0</v>
      </c>
      <c r="G196" s="74">
        <v>0</v>
      </c>
      <c r="H196" s="74">
        <v>0</v>
      </c>
      <c r="I196" s="74">
        <v>0</v>
      </c>
      <c r="J196" s="74">
        <v>0</v>
      </c>
      <c r="K196" s="74">
        <v>0</v>
      </c>
      <c r="L196" s="74">
        <v>0</v>
      </c>
      <c r="M196" s="74">
        <v>0</v>
      </c>
      <c r="N196" s="74">
        <v>0</v>
      </c>
      <c r="O196" s="74">
        <v>0</v>
      </c>
      <c r="P196" s="101" t="s">
        <v>362</v>
      </c>
      <c r="Q196" s="134">
        <v>17700</v>
      </c>
      <c r="R196" s="179">
        <v>18500</v>
      </c>
      <c r="S196" s="74">
        <v>104.51977401129943</v>
      </c>
      <c r="T196" s="3"/>
    </row>
    <row r="197" spans="1:25" s="2" customFormat="1" ht="89.25" customHeight="1" x14ac:dyDescent="0.25">
      <c r="A197" s="98" t="s">
        <v>466</v>
      </c>
      <c r="B197" s="98" t="s">
        <v>467</v>
      </c>
      <c r="C197" s="98"/>
      <c r="D197" s="74">
        <v>617.20000000000005</v>
      </c>
      <c r="E197" s="74">
        <v>617.20000000000005</v>
      </c>
      <c r="F197" s="74">
        <v>0</v>
      </c>
      <c r="G197" s="74">
        <v>0</v>
      </c>
      <c r="H197" s="74">
        <v>0</v>
      </c>
      <c r="I197" s="74">
        <v>0</v>
      </c>
      <c r="J197" s="74">
        <v>617.20000000000005</v>
      </c>
      <c r="K197" s="74">
        <v>617.20000000000005</v>
      </c>
      <c r="L197" s="74">
        <v>0</v>
      </c>
      <c r="M197" s="74">
        <v>0</v>
      </c>
      <c r="N197" s="74">
        <v>0</v>
      </c>
      <c r="O197" s="74">
        <v>0</v>
      </c>
      <c r="P197" s="101"/>
      <c r="Q197" s="134"/>
      <c r="R197" s="134"/>
      <c r="S197" s="74"/>
      <c r="T197" s="3"/>
    </row>
    <row r="198" spans="1:25" s="2" customFormat="1" ht="51" customHeight="1" x14ac:dyDescent="0.25">
      <c r="A198" s="267" t="s">
        <v>164</v>
      </c>
      <c r="B198" s="100" t="s">
        <v>38</v>
      </c>
      <c r="C198" s="282"/>
      <c r="D198" s="283">
        <v>17911.900000000001</v>
      </c>
      <c r="E198" s="283">
        <v>17548.7</v>
      </c>
      <c r="F198" s="283">
        <v>0</v>
      </c>
      <c r="G198" s="283">
        <v>0</v>
      </c>
      <c r="H198" s="283">
        <v>0</v>
      </c>
      <c r="I198" s="283">
        <v>0</v>
      </c>
      <c r="J198" s="283">
        <v>17911.900000000001</v>
      </c>
      <c r="K198" s="283">
        <v>17548.7</v>
      </c>
      <c r="L198" s="283">
        <v>0</v>
      </c>
      <c r="M198" s="283">
        <v>0</v>
      </c>
      <c r="N198" s="283">
        <v>100</v>
      </c>
      <c r="O198" s="283">
        <v>97.972297746191074</v>
      </c>
      <c r="P198" s="259"/>
      <c r="Q198" s="260"/>
      <c r="R198" s="260"/>
      <c r="S198" s="261"/>
      <c r="T198" s="219"/>
    </row>
    <row r="199" spans="1:25" s="2" customFormat="1" ht="51" x14ac:dyDescent="0.25">
      <c r="A199" s="268"/>
      <c r="B199" s="98" t="s">
        <v>165</v>
      </c>
      <c r="C199" s="282"/>
      <c r="D199" s="283"/>
      <c r="E199" s="283"/>
      <c r="F199" s="283"/>
      <c r="G199" s="283"/>
      <c r="H199" s="283"/>
      <c r="I199" s="283"/>
      <c r="J199" s="283"/>
      <c r="K199" s="283"/>
      <c r="L199" s="283"/>
      <c r="M199" s="283"/>
      <c r="N199" s="283"/>
      <c r="O199" s="283"/>
      <c r="P199" s="262"/>
      <c r="Q199" s="263"/>
      <c r="R199" s="263"/>
      <c r="S199" s="264"/>
      <c r="T199" s="219"/>
    </row>
    <row r="200" spans="1:25" s="2" customFormat="1" ht="30.75" customHeight="1" x14ac:dyDescent="0.25">
      <c r="A200" s="220" t="s">
        <v>166</v>
      </c>
      <c r="B200" s="100" t="s">
        <v>23</v>
      </c>
      <c r="C200" s="266"/>
      <c r="D200" s="241">
        <v>0</v>
      </c>
      <c r="E200" s="241">
        <v>0</v>
      </c>
      <c r="F200" s="241">
        <v>0</v>
      </c>
      <c r="G200" s="241">
        <v>0</v>
      </c>
      <c r="H200" s="241">
        <v>0</v>
      </c>
      <c r="I200" s="241">
        <v>0</v>
      </c>
      <c r="J200" s="241">
        <v>0</v>
      </c>
      <c r="K200" s="241">
        <v>0</v>
      </c>
      <c r="L200" s="241">
        <v>0</v>
      </c>
      <c r="M200" s="241">
        <v>0</v>
      </c>
      <c r="N200" s="241">
        <v>0</v>
      </c>
      <c r="O200" s="241">
        <v>0</v>
      </c>
      <c r="P200" s="328"/>
      <c r="Q200" s="328"/>
      <c r="R200" s="328"/>
      <c r="S200" s="241"/>
      <c r="T200" s="10"/>
      <c r="U200" s="5"/>
      <c r="V200" s="5"/>
      <c r="W200" s="5"/>
      <c r="X200" s="5"/>
    </row>
    <row r="201" spans="1:25" s="4" customFormat="1" ht="99.75" customHeight="1" x14ac:dyDescent="0.25">
      <c r="A201" s="221"/>
      <c r="B201" s="101" t="s">
        <v>245</v>
      </c>
      <c r="C201" s="266"/>
      <c r="D201" s="241"/>
      <c r="E201" s="241"/>
      <c r="F201" s="241"/>
      <c r="G201" s="241"/>
      <c r="H201" s="241"/>
      <c r="I201" s="241"/>
      <c r="J201" s="241"/>
      <c r="K201" s="241"/>
      <c r="L201" s="241"/>
      <c r="M201" s="241"/>
      <c r="N201" s="241"/>
      <c r="O201" s="241"/>
      <c r="P201" s="329"/>
      <c r="Q201" s="329"/>
      <c r="R201" s="329"/>
      <c r="S201" s="241"/>
      <c r="T201" s="10"/>
      <c r="U201" s="5"/>
      <c r="V201" s="5"/>
      <c r="W201" s="5"/>
      <c r="X201" s="5"/>
      <c r="Y201" s="6"/>
    </row>
    <row r="202" spans="1:25" s="2" customFormat="1" ht="139.5" customHeight="1" x14ac:dyDescent="0.25">
      <c r="A202" s="98" t="s">
        <v>415</v>
      </c>
      <c r="B202" s="98" t="s">
        <v>419</v>
      </c>
      <c r="C202" s="98"/>
      <c r="D202" s="74">
        <v>17911.900000000001</v>
      </c>
      <c r="E202" s="74">
        <v>17548.7</v>
      </c>
      <c r="F202" s="74">
        <v>0</v>
      </c>
      <c r="G202" s="74">
        <v>0</v>
      </c>
      <c r="H202" s="74">
        <v>0</v>
      </c>
      <c r="I202" s="74">
        <v>0</v>
      </c>
      <c r="J202" s="74">
        <v>17911.900000000001</v>
      </c>
      <c r="K202" s="74">
        <v>17548.7</v>
      </c>
      <c r="L202" s="74">
        <v>0</v>
      </c>
      <c r="M202" s="74">
        <v>0</v>
      </c>
      <c r="N202" s="74">
        <v>100</v>
      </c>
      <c r="O202" s="74">
        <v>97.972297746191074</v>
      </c>
      <c r="P202" s="180" t="s">
        <v>363</v>
      </c>
      <c r="Q202" s="180">
        <v>100</v>
      </c>
      <c r="R202" s="181">
        <v>100</v>
      </c>
      <c r="S202" s="175">
        <v>100</v>
      </c>
      <c r="T202" s="10"/>
      <c r="U202" s="5"/>
      <c r="V202" s="5"/>
      <c r="W202" s="5"/>
      <c r="X202" s="5"/>
    </row>
    <row r="203" spans="1:25" s="2" customFormat="1" ht="22.5" customHeight="1" x14ac:dyDescent="0.25">
      <c r="A203" s="267" t="s">
        <v>167</v>
      </c>
      <c r="B203" s="100" t="s">
        <v>51</v>
      </c>
      <c r="C203" s="282"/>
      <c r="D203" s="283">
        <v>0</v>
      </c>
      <c r="E203" s="283">
        <v>0</v>
      </c>
      <c r="F203" s="283">
        <v>0</v>
      </c>
      <c r="G203" s="283">
        <v>0</v>
      </c>
      <c r="H203" s="283">
        <v>0</v>
      </c>
      <c r="I203" s="283">
        <v>0</v>
      </c>
      <c r="J203" s="283">
        <v>0</v>
      </c>
      <c r="K203" s="283">
        <v>0</v>
      </c>
      <c r="L203" s="283">
        <v>0</v>
      </c>
      <c r="M203" s="283">
        <v>0</v>
      </c>
      <c r="N203" s="283">
        <v>0</v>
      </c>
      <c r="O203" s="283">
        <v>0</v>
      </c>
      <c r="P203" s="266"/>
      <c r="Q203" s="266"/>
      <c r="R203" s="255"/>
      <c r="S203" s="266"/>
      <c r="T203" s="219"/>
    </row>
    <row r="204" spans="1:25" s="2" customFormat="1" ht="38.25" x14ac:dyDescent="0.25">
      <c r="A204" s="268"/>
      <c r="B204" s="98" t="s">
        <v>168</v>
      </c>
      <c r="C204" s="282"/>
      <c r="D204" s="283"/>
      <c r="E204" s="283"/>
      <c r="F204" s="283"/>
      <c r="G204" s="283"/>
      <c r="H204" s="283"/>
      <c r="I204" s="283"/>
      <c r="J204" s="283"/>
      <c r="K204" s="283"/>
      <c r="L204" s="283"/>
      <c r="M204" s="283"/>
      <c r="N204" s="283"/>
      <c r="O204" s="283"/>
      <c r="P204" s="266"/>
      <c r="Q204" s="266"/>
      <c r="R204" s="256"/>
      <c r="S204" s="266"/>
      <c r="T204" s="219"/>
    </row>
    <row r="205" spans="1:25" s="2" customFormat="1" ht="46.5" customHeight="1" x14ac:dyDescent="0.25">
      <c r="A205" s="220" t="s">
        <v>169</v>
      </c>
      <c r="B205" s="100" t="s">
        <v>23</v>
      </c>
      <c r="C205" s="266"/>
      <c r="D205" s="243">
        <v>0</v>
      </c>
      <c r="E205" s="241">
        <v>0</v>
      </c>
      <c r="F205" s="243">
        <v>0</v>
      </c>
      <c r="G205" s="243">
        <v>0</v>
      </c>
      <c r="H205" s="243">
        <v>0</v>
      </c>
      <c r="I205" s="243">
        <v>0</v>
      </c>
      <c r="J205" s="243">
        <v>0</v>
      </c>
      <c r="K205" s="243">
        <v>0</v>
      </c>
      <c r="L205" s="243">
        <v>0</v>
      </c>
      <c r="M205" s="243">
        <v>0</v>
      </c>
      <c r="N205" s="243">
        <v>0</v>
      </c>
      <c r="O205" s="243">
        <v>0</v>
      </c>
      <c r="P205" s="101" t="s">
        <v>364</v>
      </c>
      <c r="Q205" s="134">
        <v>100</v>
      </c>
      <c r="R205" s="179">
        <v>700</v>
      </c>
      <c r="S205" s="74">
        <v>700</v>
      </c>
      <c r="T205" s="219"/>
    </row>
    <row r="206" spans="1:25" s="2" customFormat="1" ht="33.75" customHeight="1" x14ac:dyDescent="0.25">
      <c r="A206" s="230"/>
      <c r="B206" s="220" t="s">
        <v>170</v>
      </c>
      <c r="C206" s="266"/>
      <c r="D206" s="258"/>
      <c r="E206" s="241"/>
      <c r="F206" s="258"/>
      <c r="G206" s="258"/>
      <c r="H206" s="258"/>
      <c r="I206" s="258"/>
      <c r="J206" s="258"/>
      <c r="K206" s="258"/>
      <c r="L206" s="258"/>
      <c r="M206" s="258"/>
      <c r="N206" s="258"/>
      <c r="O206" s="258"/>
      <c r="P206" s="101" t="s">
        <v>365</v>
      </c>
      <c r="Q206" s="134">
        <v>300</v>
      </c>
      <c r="R206" s="179">
        <v>265</v>
      </c>
      <c r="S206" s="74">
        <v>100</v>
      </c>
      <c r="T206" s="219"/>
    </row>
    <row r="207" spans="1:25" s="2" customFormat="1" ht="41.25" customHeight="1" x14ac:dyDescent="0.25">
      <c r="A207" s="230"/>
      <c r="B207" s="230"/>
      <c r="C207" s="266"/>
      <c r="D207" s="258"/>
      <c r="E207" s="241"/>
      <c r="F207" s="258"/>
      <c r="G207" s="258"/>
      <c r="H207" s="258"/>
      <c r="I207" s="258"/>
      <c r="J207" s="258"/>
      <c r="K207" s="258"/>
      <c r="L207" s="258"/>
      <c r="M207" s="258"/>
      <c r="N207" s="258"/>
      <c r="O207" s="258"/>
      <c r="P207" s="101" t="s">
        <v>372</v>
      </c>
      <c r="Q207" s="134">
        <v>70</v>
      </c>
      <c r="R207" s="179">
        <v>63</v>
      </c>
      <c r="S207" s="74">
        <v>100</v>
      </c>
      <c r="T207" s="219"/>
    </row>
    <row r="208" spans="1:25" s="69" customFormat="1" ht="41.25" customHeight="1" x14ac:dyDescent="0.25">
      <c r="A208" s="230"/>
      <c r="B208" s="230"/>
      <c r="C208" s="266"/>
      <c r="D208" s="258"/>
      <c r="E208" s="241"/>
      <c r="F208" s="258"/>
      <c r="G208" s="258"/>
      <c r="H208" s="258"/>
      <c r="I208" s="258"/>
      <c r="J208" s="258"/>
      <c r="K208" s="258"/>
      <c r="L208" s="258"/>
      <c r="M208" s="258"/>
      <c r="N208" s="258"/>
      <c r="O208" s="258"/>
      <c r="P208" s="101" t="s">
        <v>468</v>
      </c>
      <c r="Q208" s="134">
        <v>60</v>
      </c>
      <c r="R208" s="179">
        <v>82</v>
      </c>
      <c r="S208" s="74">
        <v>136.66666666666666</v>
      </c>
      <c r="T208" s="70"/>
    </row>
    <row r="209" spans="1:20" s="69" customFormat="1" ht="41.25" customHeight="1" x14ac:dyDescent="0.25">
      <c r="A209" s="230"/>
      <c r="B209" s="230"/>
      <c r="C209" s="266"/>
      <c r="D209" s="258"/>
      <c r="E209" s="241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96" t="s">
        <v>469</v>
      </c>
      <c r="Q209" s="240">
        <v>10</v>
      </c>
      <c r="R209" s="265">
        <v>3</v>
      </c>
      <c r="S209" s="241">
        <v>100</v>
      </c>
      <c r="T209" s="70"/>
    </row>
    <row r="210" spans="1:20" s="2" customFormat="1" ht="16.5" customHeight="1" x14ac:dyDescent="0.25">
      <c r="A210" s="221"/>
      <c r="B210" s="221"/>
      <c r="C210" s="266"/>
      <c r="D210" s="244"/>
      <c r="E210" s="241"/>
      <c r="F210" s="244"/>
      <c r="G210" s="244"/>
      <c r="H210" s="244"/>
      <c r="I210" s="244"/>
      <c r="J210" s="244"/>
      <c r="K210" s="244"/>
      <c r="L210" s="244"/>
      <c r="M210" s="244"/>
      <c r="N210" s="244"/>
      <c r="O210" s="244"/>
      <c r="P210" s="296"/>
      <c r="Q210" s="240"/>
      <c r="R210" s="265"/>
      <c r="S210" s="241"/>
      <c r="T210" s="10"/>
    </row>
    <row r="211" spans="1:20" s="2" customFormat="1" ht="38.25" customHeight="1" x14ac:dyDescent="0.25">
      <c r="A211" s="220" t="s">
        <v>171</v>
      </c>
      <c r="B211" s="266" t="s">
        <v>172</v>
      </c>
      <c r="C211" s="266"/>
      <c r="D211" s="243">
        <v>0</v>
      </c>
      <c r="E211" s="243">
        <v>0</v>
      </c>
      <c r="F211" s="243">
        <v>0</v>
      </c>
      <c r="G211" s="243">
        <v>0</v>
      </c>
      <c r="H211" s="243">
        <v>0</v>
      </c>
      <c r="I211" s="243">
        <v>0</v>
      </c>
      <c r="J211" s="243">
        <v>0</v>
      </c>
      <c r="K211" s="243">
        <v>0</v>
      </c>
      <c r="L211" s="243">
        <v>0</v>
      </c>
      <c r="M211" s="243">
        <v>0</v>
      </c>
      <c r="N211" s="243">
        <v>0</v>
      </c>
      <c r="O211" s="243">
        <v>0</v>
      </c>
      <c r="P211" s="101" t="s">
        <v>367</v>
      </c>
      <c r="Q211" s="177">
        <v>80</v>
      </c>
      <c r="R211" s="182">
        <v>85</v>
      </c>
      <c r="S211" s="173">
        <v>106.25</v>
      </c>
      <c r="T211" s="3"/>
    </row>
    <row r="212" spans="1:20" s="2" customFormat="1" ht="51" customHeight="1" x14ac:dyDescent="0.25">
      <c r="A212" s="221"/>
      <c r="B212" s="266"/>
      <c r="C212" s="266"/>
      <c r="D212" s="244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101" t="s">
        <v>366</v>
      </c>
      <c r="Q212" s="177">
        <v>60</v>
      </c>
      <c r="R212" s="182">
        <v>323</v>
      </c>
      <c r="S212" s="173">
        <v>400</v>
      </c>
      <c r="T212" s="3"/>
    </row>
    <row r="213" spans="1:20" s="2" customFormat="1" ht="22.5" customHeight="1" x14ac:dyDescent="0.25">
      <c r="A213" s="267" t="s">
        <v>173</v>
      </c>
      <c r="B213" s="100" t="s">
        <v>75</v>
      </c>
      <c r="C213" s="282"/>
      <c r="D213" s="241">
        <v>0</v>
      </c>
      <c r="E213" s="241">
        <v>0</v>
      </c>
      <c r="F213" s="241">
        <v>0</v>
      </c>
      <c r="G213" s="241">
        <v>0</v>
      </c>
      <c r="H213" s="241">
        <v>0</v>
      </c>
      <c r="I213" s="241">
        <v>0</v>
      </c>
      <c r="J213" s="241">
        <v>0</v>
      </c>
      <c r="K213" s="241">
        <v>0</v>
      </c>
      <c r="L213" s="241">
        <v>0</v>
      </c>
      <c r="M213" s="241">
        <v>0</v>
      </c>
      <c r="N213" s="332">
        <v>0</v>
      </c>
      <c r="O213" s="332">
        <v>0</v>
      </c>
      <c r="P213" s="252"/>
      <c r="Q213" s="252"/>
      <c r="R213" s="252"/>
      <c r="S213" s="252"/>
      <c r="T213" s="219"/>
    </row>
    <row r="214" spans="1:20" s="2" customFormat="1" ht="51" customHeight="1" x14ac:dyDescent="0.25">
      <c r="A214" s="268"/>
      <c r="B214" s="98" t="s">
        <v>174</v>
      </c>
      <c r="C214" s="282"/>
      <c r="D214" s="241"/>
      <c r="E214" s="241"/>
      <c r="F214" s="241"/>
      <c r="G214" s="241"/>
      <c r="H214" s="241"/>
      <c r="I214" s="241"/>
      <c r="J214" s="241"/>
      <c r="K214" s="241"/>
      <c r="L214" s="241"/>
      <c r="M214" s="241"/>
      <c r="N214" s="332"/>
      <c r="O214" s="332"/>
      <c r="P214" s="252"/>
      <c r="Q214" s="252"/>
      <c r="R214" s="252"/>
      <c r="S214" s="252"/>
      <c r="T214" s="219"/>
    </row>
    <row r="215" spans="1:20" s="2" customFormat="1" ht="45" customHeight="1" x14ac:dyDescent="0.25">
      <c r="A215" s="267" t="s">
        <v>175</v>
      </c>
      <c r="B215" s="100" t="s">
        <v>23</v>
      </c>
      <c r="C215" s="282"/>
      <c r="D215" s="283">
        <v>0</v>
      </c>
      <c r="E215" s="283">
        <v>0</v>
      </c>
      <c r="F215" s="283">
        <v>0</v>
      </c>
      <c r="G215" s="283">
        <v>0</v>
      </c>
      <c r="H215" s="283">
        <v>0</v>
      </c>
      <c r="I215" s="283">
        <v>0</v>
      </c>
      <c r="J215" s="283">
        <v>0</v>
      </c>
      <c r="K215" s="283">
        <v>0</v>
      </c>
      <c r="L215" s="283">
        <v>0</v>
      </c>
      <c r="M215" s="283">
        <v>0</v>
      </c>
      <c r="N215" s="283">
        <v>0</v>
      </c>
      <c r="O215" s="283">
        <v>0</v>
      </c>
      <c r="P215" s="296" t="s">
        <v>368</v>
      </c>
      <c r="Q215" s="293">
        <v>100</v>
      </c>
      <c r="R215" s="285">
        <v>100</v>
      </c>
      <c r="S215" s="269">
        <v>100</v>
      </c>
      <c r="T215" s="219"/>
    </row>
    <row r="216" spans="1:20" s="2" customFormat="1" ht="76.5" x14ac:dyDescent="0.25">
      <c r="A216" s="268"/>
      <c r="B216" s="98" t="s">
        <v>176</v>
      </c>
      <c r="C216" s="282"/>
      <c r="D216" s="283"/>
      <c r="E216" s="283"/>
      <c r="F216" s="283"/>
      <c r="G216" s="283"/>
      <c r="H216" s="283"/>
      <c r="I216" s="283"/>
      <c r="J216" s="283"/>
      <c r="K216" s="283"/>
      <c r="L216" s="283"/>
      <c r="M216" s="283"/>
      <c r="N216" s="283"/>
      <c r="O216" s="283"/>
      <c r="P216" s="296"/>
      <c r="Q216" s="293"/>
      <c r="R216" s="285"/>
      <c r="S216" s="269"/>
      <c r="T216" s="219"/>
    </row>
    <row r="217" spans="1:20" s="2" customFormat="1" ht="76.5" x14ac:dyDescent="0.25">
      <c r="A217" s="98" t="s">
        <v>177</v>
      </c>
      <c r="B217" s="98" t="s">
        <v>178</v>
      </c>
      <c r="C217" s="98"/>
      <c r="D217" s="74">
        <v>0</v>
      </c>
      <c r="E217" s="74">
        <v>0</v>
      </c>
      <c r="F217" s="74">
        <v>0</v>
      </c>
      <c r="G217" s="74">
        <v>0</v>
      </c>
      <c r="H217" s="74">
        <v>0</v>
      </c>
      <c r="I217" s="74">
        <v>0</v>
      </c>
      <c r="J217" s="74">
        <v>0</v>
      </c>
      <c r="K217" s="74">
        <v>0</v>
      </c>
      <c r="L217" s="74">
        <v>0</v>
      </c>
      <c r="M217" s="74">
        <v>0</v>
      </c>
      <c r="N217" s="74">
        <v>0</v>
      </c>
      <c r="O217" s="74">
        <v>0</v>
      </c>
      <c r="P217" s="101" t="s">
        <v>369</v>
      </c>
      <c r="Q217" s="134">
        <v>16</v>
      </c>
      <c r="R217" s="179">
        <v>18</v>
      </c>
      <c r="S217" s="74">
        <v>112.5</v>
      </c>
      <c r="T217" s="3"/>
    </row>
    <row r="218" spans="1:20" s="2" customFormat="1" ht="38.25" customHeight="1" x14ac:dyDescent="0.25">
      <c r="A218" s="98" t="s">
        <v>179</v>
      </c>
      <c r="B218" s="98" t="s">
        <v>180</v>
      </c>
      <c r="C218" s="98"/>
      <c r="D218" s="183">
        <v>0</v>
      </c>
      <c r="E218" s="183">
        <v>0</v>
      </c>
      <c r="F218" s="183">
        <v>0</v>
      </c>
      <c r="G218" s="183">
        <v>0</v>
      </c>
      <c r="H218" s="183">
        <v>0</v>
      </c>
      <c r="I218" s="183">
        <v>0</v>
      </c>
      <c r="J218" s="183">
        <v>0</v>
      </c>
      <c r="K218" s="183">
        <v>0</v>
      </c>
      <c r="L218" s="183">
        <v>0</v>
      </c>
      <c r="M218" s="183">
        <v>0</v>
      </c>
      <c r="N218" s="183">
        <v>0</v>
      </c>
      <c r="O218" s="183">
        <v>0</v>
      </c>
      <c r="P218" s="101" t="s">
        <v>370</v>
      </c>
      <c r="Q218" s="134">
        <v>11</v>
      </c>
      <c r="R218" s="179">
        <v>11</v>
      </c>
      <c r="S218" s="74">
        <v>100</v>
      </c>
      <c r="T218" s="3"/>
    </row>
    <row r="219" spans="1:20" s="2" customFormat="1" ht="63.75" x14ac:dyDescent="0.25">
      <c r="A219" s="98" t="s">
        <v>472</v>
      </c>
      <c r="B219" s="98" t="s">
        <v>181</v>
      </c>
      <c r="C219" s="98"/>
      <c r="D219" s="74">
        <v>0</v>
      </c>
      <c r="E219" s="74">
        <v>0</v>
      </c>
      <c r="F219" s="74">
        <v>0</v>
      </c>
      <c r="G219" s="74">
        <v>0</v>
      </c>
      <c r="H219" s="74">
        <v>0</v>
      </c>
      <c r="I219" s="74">
        <v>0</v>
      </c>
      <c r="J219" s="74">
        <v>0</v>
      </c>
      <c r="K219" s="74">
        <v>0</v>
      </c>
      <c r="L219" s="74">
        <v>0</v>
      </c>
      <c r="M219" s="74">
        <v>0</v>
      </c>
      <c r="N219" s="74">
        <v>0</v>
      </c>
      <c r="O219" s="74">
        <v>0</v>
      </c>
      <c r="P219" s="101" t="s">
        <v>371</v>
      </c>
      <c r="Q219" s="134">
        <v>0</v>
      </c>
      <c r="R219" s="179">
        <v>0</v>
      </c>
      <c r="S219" s="74">
        <v>100</v>
      </c>
      <c r="T219" s="3"/>
    </row>
    <row r="220" spans="1:20" s="2" customFormat="1" ht="51" customHeight="1" x14ac:dyDescent="0.25">
      <c r="A220" s="267" t="s">
        <v>182</v>
      </c>
      <c r="B220" s="100" t="s">
        <v>76</v>
      </c>
      <c r="C220" s="282"/>
      <c r="D220" s="283">
        <v>22482.1</v>
      </c>
      <c r="E220" s="283">
        <v>22361.1</v>
      </c>
      <c r="F220" s="283">
        <v>0</v>
      </c>
      <c r="G220" s="283">
        <v>0</v>
      </c>
      <c r="H220" s="283">
        <v>0</v>
      </c>
      <c r="I220" s="283">
        <v>0</v>
      </c>
      <c r="J220" s="283">
        <v>22482.1</v>
      </c>
      <c r="K220" s="283">
        <v>22361.1</v>
      </c>
      <c r="L220" s="283">
        <v>0</v>
      </c>
      <c r="M220" s="283">
        <v>0</v>
      </c>
      <c r="N220" s="283">
        <v>100</v>
      </c>
      <c r="O220" s="283">
        <v>99.461794049488262</v>
      </c>
      <c r="P220" s="220"/>
      <c r="Q220" s="253"/>
      <c r="R220" s="255"/>
      <c r="S220" s="243"/>
      <c r="T220" s="219"/>
    </row>
    <row r="221" spans="1:20" s="2" customFormat="1" ht="38.25" customHeight="1" x14ac:dyDescent="0.25">
      <c r="A221" s="268"/>
      <c r="B221" s="98" t="s">
        <v>183</v>
      </c>
      <c r="C221" s="282"/>
      <c r="D221" s="284"/>
      <c r="E221" s="284"/>
      <c r="F221" s="284"/>
      <c r="G221" s="284"/>
      <c r="H221" s="284"/>
      <c r="I221" s="284"/>
      <c r="J221" s="284"/>
      <c r="K221" s="284"/>
      <c r="L221" s="284"/>
      <c r="M221" s="284"/>
      <c r="N221" s="284"/>
      <c r="O221" s="284"/>
      <c r="P221" s="221"/>
      <c r="Q221" s="254"/>
      <c r="R221" s="256"/>
      <c r="S221" s="244"/>
      <c r="T221" s="219"/>
    </row>
    <row r="222" spans="1:20" s="2" customFormat="1" ht="15.75" customHeight="1" x14ac:dyDescent="0.25">
      <c r="A222" s="267" t="s">
        <v>184</v>
      </c>
      <c r="B222" s="98" t="s">
        <v>23</v>
      </c>
      <c r="C222" s="282"/>
      <c r="D222" s="241">
        <v>17639.599999999999</v>
      </c>
      <c r="E222" s="241">
        <v>17586.099999999999</v>
      </c>
      <c r="F222" s="241">
        <v>0</v>
      </c>
      <c r="G222" s="241">
        <v>0</v>
      </c>
      <c r="H222" s="241">
        <v>0</v>
      </c>
      <c r="I222" s="241">
        <v>0</v>
      </c>
      <c r="J222" s="241">
        <v>17639.599999999999</v>
      </c>
      <c r="K222" s="241">
        <v>17586.099999999999</v>
      </c>
      <c r="L222" s="241">
        <v>0</v>
      </c>
      <c r="M222" s="241">
        <v>0</v>
      </c>
      <c r="N222" s="241">
        <v>100</v>
      </c>
      <c r="O222" s="241">
        <v>99.696705140706143</v>
      </c>
      <c r="P222" s="296" t="s">
        <v>373</v>
      </c>
      <c r="Q222" s="240" t="s">
        <v>470</v>
      </c>
      <c r="R222" s="265">
        <v>95</v>
      </c>
      <c r="S222" s="241">
        <v>100</v>
      </c>
      <c r="T222" s="219"/>
    </row>
    <row r="223" spans="1:20" s="2" customFormat="1" ht="76.5" x14ac:dyDescent="0.25">
      <c r="A223" s="268"/>
      <c r="B223" s="98" t="s">
        <v>185</v>
      </c>
      <c r="C223" s="282"/>
      <c r="D223" s="240"/>
      <c r="E223" s="240"/>
      <c r="F223" s="241"/>
      <c r="G223" s="241"/>
      <c r="H223" s="241"/>
      <c r="I223" s="241"/>
      <c r="J223" s="241"/>
      <c r="K223" s="241"/>
      <c r="L223" s="241"/>
      <c r="M223" s="241"/>
      <c r="N223" s="241"/>
      <c r="O223" s="241"/>
      <c r="P223" s="296"/>
      <c r="Q223" s="240"/>
      <c r="R223" s="265"/>
      <c r="S223" s="241"/>
      <c r="T223" s="219"/>
    </row>
    <row r="224" spans="1:20" s="2" customFormat="1" ht="80.25" customHeight="1" x14ac:dyDescent="0.25">
      <c r="A224" s="98" t="s">
        <v>186</v>
      </c>
      <c r="B224" s="98" t="s">
        <v>416</v>
      </c>
      <c r="C224" s="98"/>
      <c r="D224" s="74">
        <v>2142.5</v>
      </c>
      <c r="E224" s="74">
        <v>2075.1</v>
      </c>
      <c r="F224" s="74">
        <v>0</v>
      </c>
      <c r="G224" s="74">
        <v>0</v>
      </c>
      <c r="H224" s="74">
        <v>0</v>
      </c>
      <c r="I224" s="74">
        <v>0</v>
      </c>
      <c r="J224" s="74">
        <v>2142.5</v>
      </c>
      <c r="K224" s="74">
        <v>2075.1</v>
      </c>
      <c r="L224" s="74">
        <v>0</v>
      </c>
      <c r="M224" s="74">
        <v>0</v>
      </c>
      <c r="N224" s="74">
        <v>100</v>
      </c>
      <c r="O224" s="74">
        <v>96.854142357059501</v>
      </c>
      <c r="P224" s="101" t="s">
        <v>471</v>
      </c>
      <c r="Q224" s="134">
        <v>0</v>
      </c>
      <c r="R224" s="179">
        <v>0</v>
      </c>
      <c r="S224" s="74">
        <v>100</v>
      </c>
      <c r="T224" s="3"/>
    </row>
    <row r="225" spans="1:43" s="2" customFormat="1" ht="80.25" customHeight="1" x14ac:dyDescent="0.25">
      <c r="A225" s="98" t="s">
        <v>187</v>
      </c>
      <c r="B225" s="98" t="s">
        <v>160</v>
      </c>
      <c r="C225" s="98"/>
      <c r="D225" s="74">
        <v>0</v>
      </c>
      <c r="E225" s="74">
        <v>0</v>
      </c>
      <c r="F225" s="74">
        <v>0</v>
      </c>
      <c r="G225" s="74">
        <v>0</v>
      </c>
      <c r="H225" s="74">
        <v>0</v>
      </c>
      <c r="I225" s="74">
        <v>0</v>
      </c>
      <c r="J225" s="74">
        <v>0</v>
      </c>
      <c r="K225" s="74">
        <v>0</v>
      </c>
      <c r="L225" s="74">
        <v>0</v>
      </c>
      <c r="M225" s="74">
        <v>0</v>
      </c>
      <c r="N225" s="74">
        <v>0</v>
      </c>
      <c r="O225" s="74">
        <v>0</v>
      </c>
      <c r="P225" s="4"/>
      <c r="Q225" s="4"/>
      <c r="R225" s="4"/>
      <c r="S225" s="4"/>
      <c r="T225" s="3"/>
    </row>
    <row r="226" spans="1:43" s="2" customFormat="1" ht="114.75" customHeight="1" x14ac:dyDescent="0.25">
      <c r="A226" s="98" t="s">
        <v>331</v>
      </c>
      <c r="B226" s="98" t="s">
        <v>188</v>
      </c>
      <c r="C226" s="98"/>
      <c r="D226" s="74">
        <v>2700</v>
      </c>
      <c r="E226" s="74">
        <v>2699.9</v>
      </c>
      <c r="F226" s="74">
        <v>0</v>
      </c>
      <c r="G226" s="74">
        <v>0</v>
      </c>
      <c r="H226" s="74">
        <v>0</v>
      </c>
      <c r="I226" s="74">
        <v>0</v>
      </c>
      <c r="J226" s="74">
        <v>2700</v>
      </c>
      <c r="K226" s="74">
        <v>2699.9</v>
      </c>
      <c r="L226" s="74">
        <v>0</v>
      </c>
      <c r="M226" s="74">
        <v>0</v>
      </c>
      <c r="N226" s="74">
        <v>100</v>
      </c>
      <c r="O226" s="74">
        <v>99.996296296296293</v>
      </c>
      <c r="P226" s="101"/>
      <c r="Q226" s="134"/>
      <c r="R226" s="134"/>
      <c r="S226" s="74"/>
      <c r="T226" s="25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</row>
    <row r="227" spans="1:43" s="2" customFormat="1" ht="17.25" customHeight="1" x14ac:dyDescent="0.25">
      <c r="A227" s="348" t="s">
        <v>189</v>
      </c>
      <c r="B227" s="271" t="s">
        <v>473</v>
      </c>
      <c r="C227" s="271" t="s">
        <v>279</v>
      </c>
      <c r="D227" s="333">
        <f>D229+D236+D245+D250+D263+D274+D283+D288+D293+D296</f>
        <v>22889.120000000003</v>
      </c>
      <c r="E227" s="333">
        <f t="shared" ref="E227:M227" si="43">E229+E236+E245+E250+E263+E274+E283+E288+E293+E296</f>
        <v>15138.579999999998</v>
      </c>
      <c r="F227" s="333">
        <f t="shared" si="43"/>
        <v>1675.3589999999999</v>
      </c>
      <c r="G227" s="333">
        <f t="shared" si="43"/>
        <v>1675.3589999999999</v>
      </c>
      <c r="H227" s="333">
        <f t="shared" si="43"/>
        <v>14698.332</v>
      </c>
      <c r="I227" s="333">
        <f t="shared" si="43"/>
        <v>7002.463999999999</v>
      </c>
      <c r="J227" s="333">
        <f t="shared" si="43"/>
        <v>6515.4290000000001</v>
      </c>
      <c r="K227" s="333">
        <f t="shared" si="43"/>
        <v>6460.7570000000005</v>
      </c>
      <c r="L227" s="333">
        <f t="shared" si="43"/>
        <v>0</v>
      </c>
      <c r="M227" s="333">
        <f t="shared" si="43"/>
        <v>0</v>
      </c>
      <c r="N227" s="333">
        <v>100</v>
      </c>
      <c r="O227" s="333">
        <f>E227/D227*100</f>
        <v>66.13875937563347</v>
      </c>
      <c r="P227" s="91"/>
      <c r="Q227" s="91"/>
      <c r="R227" s="91"/>
      <c r="S227" s="91"/>
      <c r="T227" s="327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</row>
    <row r="228" spans="1:43" s="2" customFormat="1" ht="63.75" customHeight="1" x14ac:dyDescent="0.25">
      <c r="A228" s="349"/>
      <c r="B228" s="273"/>
      <c r="C228" s="272"/>
      <c r="D228" s="334"/>
      <c r="E228" s="334"/>
      <c r="F228" s="334"/>
      <c r="G228" s="334"/>
      <c r="H228" s="334"/>
      <c r="I228" s="334"/>
      <c r="J228" s="334"/>
      <c r="K228" s="334"/>
      <c r="L228" s="334"/>
      <c r="M228" s="334"/>
      <c r="N228" s="334"/>
      <c r="O228" s="334"/>
      <c r="P228" s="92"/>
      <c r="Q228" s="184"/>
      <c r="R228" s="92"/>
      <c r="S228" s="92"/>
      <c r="T228" s="327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</row>
    <row r="229" spans="1:43" s="2" customFormat="1" x14ac:dyDescent="0.25">
      <c r="A229" s="267" t="s">
        <v>190</v>
      </c>
      <c r="B229" s="100" t="s">
        <v>20</v>
      </c>
      <c r="C229" s="272"/>
      <c r="D229" s="283">
        <f>F229+H229+J229+L229</f>
        <v>300</v>
      </c>
      <c r="E229" s="283">
        <f>G229+I229+K229+M229</f>
        <v>300</v>
      </c>
      <c r="F229" s="283">
        <f>SUM(F231:F235)</f>
        <v>0</v>
      </c>
      <c r="G229" s="283">
        <f t="shared" ref="G229:M229" si="44">SUM(G231:G235)</f>
        <v>0</v>
      </c>
      <c r="H229" s="283">
        <f t="shared" si="44"/>
        <v>0</v>
      </c>
      <c r="I229" s="283">
        <f t="shared" si="44"/>
        <v>0</v>
      </c>
      <c r="J229" s="283">
        <f>SUM(J231:J235)</f>
        <v>300</v>
      </c>
      <c r="K229" s="283">
        <f>SUM(K231:K235)</f>
        <v>300</v>
      </c>
      <c r="L229" s="283">
        <f t="shared" si="44"/>
        <v>0</v>
      </c>
      <c r="M229" s="283">
        <f t="shared" si="44"/>
        <v>0</v>
      </c>
      <c r="N229" s="315">
        <v>100</v>
      </c>
      <c r="O229" s="283">
        <f>E229/D229*100</f>
        <v>100</v>
      </c>
      <c r="P229" s="220"/>
      <c r="Q229" s="220"/>
      <c r="R229" s="220"/>
      <c r="S229" s="220"/>
      <c r="T229" s="327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</row>
    <row r="230" spans="1:43" s="2" customFormat="1" ht="63.75" x14ac:dyDescent="0.25">
      <c r="A230" s="268"/>
      <c r="B230" s="98" t="s">
        <v>191</v>
      </c>
      <c r="C230" s="272"/>
      <c r="D230" s="283"/>
      <c r="E230" s="283"/>
      <c r="F230" s="283"/>
      <c r="G230" s="283"/>
      <c r="H230" s="283"/>
      <c r="I230" s="283"/>
      <c r="J230" s="283"/>
      <c r="K230" s="283"/>
      <c r="L230" s="283"/>
      <c r="M230" s="283"/>
      <c r="N230" s="316"/>
      <c r="O230" s="283"/>
      <c r="P230" s="221"/>
      <c r="Q230" s="221"/>
      <c r="R230" s="221"/>
      <c r="S230" s="221"/>
      <c r="T230" s="327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</row>
    <row r="231" spans="1:43" s="2" customFormat="1" ht="15.75" customHeight="1" x14ac:dyDescent="0.25">
      <c r="A231" s="267" t="s">
        <v>192</v>
      </c>
      <c r="B231" s="100" t="s">
        <v>23</v>
      </c>
      <c r="C231" s="272"/>
      <c r="D231" s="241">
        <f>F231+H231+J231+L231</f>
        <v>54.527999999999999</v>
      </c>
      <c r="E231" s="241">
        <f>G231+I231+K231+M231</f>
        <v>54.527999999999999</v>
      </c>
      <c r="F231" s="241">
        <v>0</v>
      </c>
      <c r="G231" s="241">
        <v>0</v>
      </c>
      <c r="H231" s="241">
        <v>0</v>
      </c>
      <c r="I231" s="241">
        <v>0</v>
      </c>
      <c r="J231" s="241">
        <v>54.527999999999999</v>
      </c>
      <c r="K231" s="241">
        <v>54.527999999999999</v>
      </c>
      <c r="L231" s="241">
        <v>0</v>
      </c>
      <c r="M231" s="241">
        <v>0</v>
      </c>
      <c r="N231" s="241">
        <v>100</v>
      </c>
      <c r="O231" s="241">
        <f>E231/D231*100</f>
        <v>100</v>
      </c>
      <c r="P231" s="291" t="s">
        <v>449</v>
      </c>
      <c r="Q231" s="253">
        <v>402.4</v>
      </c>
      <c r="R231" s="253">
        <v>402.4</v>
      </c>
      <c r="S231" s="243">
        <v>100</v>
      </c>
      <c r="T231" s="327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</row>
    <row r="232" spans="1:43" s="2" customFormat="1" ht="51" customHeight="1" x14ac:dyDescent="0.25">
      <c r="A232" s="268"/>
      <c r="B232" s="98" t="s">
        <v>193</v>
      </c>
      <c r="C232" s="272"/>
      <c r="D232" s="241"/>
      <c r="E232" s="241"/>
      <c r="F232" s="241"/>
      <c r="G232" s="241"/>
      <c r="H232" s="241"/>
      <c r="I232" s="241"/>
      <c r="J232" s="241"/>
      <c r="K232" s="241"/>
      <c r="L232" s="241"/>
      <c r="M232" s="241"/>
      <c r="N232" s="241"/>
      <c r="O232" s="241"/>
      <c r="P232" s="335"/>
      <c r="Q232" s="257"/>
      <c r="R232" s="257"/>
      <c r="S232" s="258"/>
      <c r="T232" s="327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</row>
    <row r="233" spans="1:43" s="16" customFormat="1" ht="38.25" x14ac:dyDescent="0.25">
      <c r="A233" s="98" t="s">
        <v>194</v>
      </c>
      <c r="B233" s="98" t="s">
        <v>195</v>
      </c>
      <c r="C233" s="272"/>
      <c r="D233" s="203">
        <f t="shared" ref="D233:E236" si="45">F233+H233+J233+L233</f>
        <v>245.47200000000001</v>
      </c>
      <c r="E233" s="203">
        <f t="shared" si="45"/>
        <v>245.47200000000001</v>
      </c>
      <c r="F233" s="203">
        <v>0</v>
      </c>
      <c r="G233" s="203">
        <v>0</v>
      </c>
      <c r="H233" s="203">
        <v>0</v>
      </c>
      <c r="I233" s="203">
        <v>0</v>
      </c>
      <c r="J233" s="203">
        <v>245.47200000000001</v>
      </c>
      <c r="K233" s="203">
        <v>245.47200000000001</v>
      </c>
      <c r="L233" s="203">
        <v>0</v>
      </c>
      <c r="M233" s="203">
        <v>0</v>
      </c>
      <c r="N233" s="203">
        <v>100</v>
      </c>
      <c r="O233" s="203">
        <f>E233/D233*100</f>
        <v>100</v>
      </c>
      <c r="P233" s="292"/>
      <c r="Q233" s="254"/>
      <c r="R233" s="254"/>
      <c r="S233" s="244"/>
      <c r="T233" s="25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</row>
    <row r="234" spans="1:43" s="2" customFormat="1" ht="63.75" customHeight="1" x14ac:dyDescent="0.25">
      <c r="A234" s="98" t="s">
        <v>196</v>
      </c>
      <c r="B234" s="98" t="s">
        <v>197</v>
      </c>
      <c r="C234" s="272"/>
      <c r="D234" s="203">
        <f t="shared" si="45"/>
        <v>0</v>
      </c>
      <c r="E234" s="203">
        <f t="shared" si="45"/>
        <v>0</v>
      </c>
      <c r="F234" s="203">
        <v>0</v>
      </c>
      <c r="G234" s="203">
        <v>0</v>
      </c>
      <c r="H234" s="203">
        <v>0</v>
      </c>
      <c r="I234" s="203">
        <v>0</v>
      </c>
      <c r="J234" s="203">
        <v>0</v>
      </c>
      <c r="K234" s="203">
        <v>0</v>
      </c>
      <c r="L234" s="203">
        <v>0</v>
      </c>
      <c r="M234" s="203">
        <v>0</v>
      </c>
      <c r="N234" s="203">
        <v>0</v>
      </c>
      <c r="O234" s="203">
        <v>0</v>
      </c>
      <c r="P234" s="95" t="s">
        <v>450</v>
      </c>
      <c r="Q234" s="134">
        <v>29.94</v>
      </c>
      <c r="R234" s="134">
        <v>29.94</v>
      </c>
      <c r="S234" s="74">
        <v>100</v>
      </c>
      <c r="T234" s="25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</row>
    <row r="235" spans="1:43" s="2" customFormat="1" ht="38.25" x14ac:dyDescent="0.25">
      <c r="A235" s="98" t="s">
        <v>198</v>
      </c>
      <c r="B235" s="98" t="s">
        <v>199</v>
      </c>
      <c r="C235" s="272"/>
      <c r="D235" s="203">
        <f t="shared" si="45"/>
        <v>0</v>
      </c>
      <c r="E235" s="203">
        <f t="shared" si="45"/>
        <v>0</v>
      </c>
      <c r="F235" s="203">
        <v>0</v>
      </c>
      <c r="G235" s="203">
        <v>0</v>
      </c>
      <c r="H235" s="203">
        <v>0</v>
      </c>
      <c r="I235" s="203">
        <v>0</v>
      </c>
      <c r="J235" s="203">
        <v>0</v>
      </c>
      <c r="K235" s="203">
        <v>0</v>
      </c>
      <c r="L235" s="203">
        <v>0</v>
      </c>
      <c r="M235" s="203">
        <v>0</v>
      </c>
      <c r="N235" s="203">
        <v>0</v>
      </c>
      <c r="O235" s="203">
        <v>0</v>
      </c>
      <c r="P235" s="100"/>
      <c r="Q235" s="134"/>
      <c r="R235" s="134"/>
      <c r="S235" s="74"/>
      <c r="T235" s="25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</row>
    <row r="236" spans="1:43" s="2" customFormat="1" ht="15.75" customHeight="1" x14ac:dyDescent="0.25">
      <c r="A236" s="267" t="s">
        <v>200</v>
      </c>
      <c r="B236" s="100" t="s">
        <v>38</v>
      </c>
      <c r="C236" s="272"/>
      <c r="D236" s="283">
        <f t="shared" si="45"/>
        <v>6717.5</v>
      </c>
      <c r="E236" s="283">
        <f t="shared" si="45"/>
        <v>6717.5</v>
      </c>
      <c r="F236" s="283">
        <f>SUM(F238:F244)</f>
        <v>1675.3589999999999</v>
      </c>
      <c r="G236" s="283">
        <f t="shared" ref="G236:M236" si="46">SUM(G238:G244)</f>
        <v>1675.3589999999999</v>
      </c>
      <c r="H236" s="283">
        <f t="shared" si="46"/>
        <v>2734.6410000000001</v>
      </c>
      <c r="I236" s="283">
        <f t="shared" si="46"/>
        <v>2734.6410000000001</v>
      </c>
      <c r="J236" s="283">
        <f t="shared" si="46"/>
        <v>2307.5</v>
      </c>
      <c r="K236" s="283">
        <f t="shared" si="46"/>
        <v>2307.5</v>
      </c>
      <c r="L236" s="283">
        <f t="shared" si="46"/>
        <v>0</v>
      </c>
      <c r="M236" s="283">
        <f t="shared" si="46"/>
        <v>0</v>
      </c>
      <c r="N236" s="283">
        <v>100</v>
      </c>
      <c r="O236" s="283">
        <f>E236/D236*100</f>
        <v>100</v>
      </c>
      <c r="P236" s="220"/>
      <c r="Q236" s="271"/>
      <c r="R236" s="271"/>
      <c r="S236" s="271"/>
      <c r="T236" s="327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</row>
    <row r="237" spans="1:43" s="16" customFormat="1" ht="76.5" x14ac:dyDescent="0.25">
      <c r="A237" s="268"/>
      <c r="B237" s="98" t="s">
        <v>201</v>
      </c>
      <c r="C237" s="272"/>
      <c r="D237" s="283"/>
      <c r="E237" s="283"/>
      <c r="F237" s="283"/>
      <c r="G237" s="283"/>
      <c r="H237" s="283"/>
      <c r="I237" s="283"/>
      <c r="J237" s="283"/>
      <c r="K237" s="283"/>
      <c r="L237" s="283"/>
      <c r="M237" s="283"/>
      <c r="N237" s="283"/>
      <c r="O237" s="283"/>
      <c r="P237" s="221"/>
      <c r="Q237" s="273"/>
      <c r="R237" s="273"/>
      <c r="S237" s="273"/>
      <c r="T237" s="327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</row>
    <row r="238" spans="1:43" s="2" customFormat="1" x14ac:dyDescent="0.25">
      <c r="A238" s="267" t="s">
        <v>202</v>
      </c>
      <c r="B238" s="100" t="s">
        <v>23</v>
      </c>
      <c r="C238" s="272"/>
      <c r="D238" s="241">
        <f>F238+H238+J238+L238</f>
        <v>6267.5</v>
      </c>
      <c r="E238" s="241">
        <f>G238+I238+K238+M238</f>
        <v>6267.5</v>
      </c>
      <c r="F238" s="241">
        <v>1675.3589999999999</v>
      </c>
      <c r="G238" s="241">
        <v>1675.3589999999999</v>
      </c>
      <c r="H238" s="241">
        <v>2734.6410000000001</v>
      </c>
      <c r="I238" s="241">
        <v>2734.6410000000001</v>
      </c>
      <c r="J238" s="241">
        <v>1857.5</v>
      </c>
      <c r="K238" s="241">
        <v>1857.5</v>
      </c>
      <c r="L238" s="241">
        <v>0</v>
      </c>
      <c r="M238" s="241">
        <v>0</v>
      </c>
      <c r="N238" s="241">
        <v>100</v>
      </c>
      <c r="O238" s="241">
        <f>E238/D238*100</f>
        <v>100</v>
      </c>
      <c r="P238" s="282" t="s">
        <v>320</v>
      </c>
      <c r="Q238" s="253">
        <v>29</v>
      </c>
      <c r="R238" s="253">
        <v>29</v>
      </c>
      <c r="S238" s="241">
        <v>100</v>
      </c>
      <c r="T238" s="327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</row>
    <row r="239" spans="1:43" s="16" customFormat="1" ht="25.5" x14ac:dyDescent="0.25">
      <c r="A239" s="268"/>
      <c r="B239" s="98" t="s">
        <v>203</v>
      </c>
      <c r="C239" s="272"/>
      <c r="D239" s="241"/>
      <c r="E239" s="241"/>
      <c r="F239" s="241"/>
      <c r="G239" s="241"/>
      <c r="H239" s="241"/>
      <c r="I239" s="241"/>
      <c r="J239" s="241"/>
      <c r="K239" s="241"/>
      <c r="L239" s="241"/>
      <c r="M239" s="241"/>
      <c r="N239" s="241"/>
      <c r="O239" s="241"/>
      <c r="P239" s="282"/>
      <c r="Q239" s="254"/>
      <c r="R239" s="254"/>
      <c r="S239" s="241"/>
      <c r="T239" s="327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</row>
    <row r="240" spans="1:43" s="2" customFormat="1" ht="76.5" x14ac:dyDescent="0.25">
      <c r="A240" s="98" t="s">
        <v>379</v>
      </c>
      <c r="B240" s="98" t="s">
        <v>204</v>
      </c>
      <c r="C240" s="272"/>
      <c r="D240" s="203">
        <f>F240+H240+J240+L240</f>
        <v>0</v>
      </c>
      <c r="E240" s="203">
        <f>G240+I240+K240+M240</f>
        <v>0</v>
      </c>
      <c r="F240" s="203">
        <v>0</v>
      </c>
      <c r="G240" s="203">
        <v>0</v>
      </c>
      <c r="H240" s="203">
        <v>0</v>
      </c>
      <c r="I240" s="203">
        <v>0</v>
      </c>
      <c r="J240" s="203">
        <v>0</v>
      </c>
      <c r="K240" s="203">
        <v>0</v>
      </c>
      <c r="L240" s="203">
        <v>0</v>
      </c>
      <c r="M240" s="203">
        <v>0</v>
      </c>
      <c r="N240" s="203">
        <v>0</v>
      </c>
      <c r="O240" s="203">
        <v>0</v>
      </c>
      <c r="P240" s="4"/>
      <c r="Q240" s="4"/>
      <c r="R240" s="4"/>
      <c r="S240" s="4"/>
      <c r="T240" s="25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</row>
    <row r="241" spans="1:43" s="2" customFormat="1" ht="38.25" x14ac:dyDescent="0.25">
      <c r="A241" s="98" t="s">
        <v>380</v>
      </c>
      <c r="B241" s="98" t="s">
        <v>382</v>
      </c>
      <c r="C241" s="272"/>
      <c r="D241" s="203">
        <f>F241+H241+J241+L241</f>
        <v>0</v>
      </c>
      <c r="E241" s="203">
        <f>G241+I241+K241+M241</f>
        <v>0</v>
      </c>
      <c r="F241" s="203">
        <v>0</v>
      </c>
      <c r="G241" s="203">
        <v>0</v>
      </c>
      <c r="H241" s="203">
        <v>0</v>
      </c>
      <c r="I241" s="203">
        <v>0</v>
      </c>
      <c r="J241" s="203">
        <v>0</v>
      </c>
      <c r="K241" s="203">
        <v>0</v>
      </c>
      <c r="L241" s="203">
        <v>0</v>
      </c>
      <c r="M241" s="203">
        <v>0</v>
      </c>
      <c r="N241" s="203">
        <v>0</v>
      </c>
      <c r="O241" s="203">
        <v>0</v>
      </c>
      <c r="P241" s="4"/>
      <c r="Q241" s="4"/>
      <c r="R241" s="4"/>
      <c r="S241" s="4"/>
      <c r="T241" s="25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</row>
    <row r="242" spans="1:43" s="2" customFormat="1" ht="25.5" x14ac:dyDescent="0.25">
      <c r="A242" s="98" t="s">
        <v>383</v>
      </c>
      <c r="B242" s="98" t="s">
        <v>381</v>
      </c>
      <c r="C242" s="272"/>
      <c r="D242" s="203">
        <f t="shared" ref="D242:E253" si="47">F242+H242+J242+L242</f>
        <v>0</v>
      </c>
      <c r="E242" s="203">
        <f t="shared" si="47"/>
        <v>0</v>
      </c>
      <c r="F242" s="203">
        <v>0</v>
      </c>
      <c r="G242" s="203">
        <v>0</v>
      </c>
      <c r="H242" s="203">
        <v>0</v>
      </c>
      <c r="I242" s="203">
        <v>0</v>
      </c>
      <c r="J242" s="203">
        <v>0</v>
      </c>
      <c r="K242" s="203">
        <v>0</v>
      </c>
      <c r="L242" s="203">
        <v>0</v>
      </c>
      <c r="M242" s="203">
        <v>0</v>
      </c>
      <c r="N242" s="203">
        <v>0</v>
      </c>
      <c r="O242" s="203">
        <v>0</v>
      </c>
      <c r="P242" s="134"/>
      <c r="Q242" s="134"/>
      <c r="R242" s="134"/>
      <c r="S242" s="74"/>
      <c r="T242" s="25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</row>
    <row r="243" spans="1:43" s="2" customFormat="1" ht="25.5" x14ac:dyDescent="0.25">
      <c r="A243" s="98" t="s">
        <v>445</v>
      </c>
      <c r="B243" s="98" t="s">
        <v>446</v>
      </c>
      <c r="C243" s="272"/>
      <c r="D243" s="203">
        <f t="shared" si="47"/>
        <v>0</v>
      </c>
      <c r="E243" s="203">
        <f t="shared" si="47"/>
        <v>0</v>
      </c>
      <c r="F243" s="203">
        <v>0</v>
      </c>
      <c r="G243" s="203">
        <v>0</v>
      </c>
      <c r="H243" s="203">
        <v>0</v>
      </c>
      <c r="I243" s="203">
        <v>0</v>
      </c>
      <c r="J243" s="203">
        <v>0</v>
      </c>
      <c r="K243" s="203">
        <v>0</v>
      </c>
      <c r="L243" s="203">
        <v>0</v>
      </c>
      <c r="M243" s="203">
        <v>0</v>
      </c>
      <c r="N243" s="203">
        <v>0</v>
      </c>
      <c r="O243" s="203">
        <v>0</v>
      </c>
      <c r="P243" s="134"/>
      <c r="Q243" s="134"/>
      <c r="R243" s="134"/>
      <c r="S243" s="74"/>
      <c r="T243" s="25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</row>
    <row r="244" spans="1:43" s="2" customFormat="1" ht="38.25" x14ac:dyDescent="0.25">
      <c r="A244" s="98" t="s">
        <v>447</v>
      </c>
      <c r="B244" s="98" t="s">
        <v>448</v>
      </c>
      <c r="C244" s="272"/>
      <c r="D244" s="203">
        <f t="shared" si="47"/>
        <v>450</v>
      </c>
      <c r="E244" s="203">
        <f t="shared" si="47"/>
        <v>450</v>
      </c>
      <c r="F244" s="203">
        <v>0</v>
      </c>
      <c r="G244" s="203">
        <v>0</v>
      </c>
      <c r="H244" s="203">
        <v>0</v>
      </c>
      <c r="I244" s="203">
        <v>0</v>
      </c>
      <c r="J244" s="203">
        <v>450</v>
      </c>
      <c r="K244" s="203">
        <v>450</v>
      </c>
      <c r="L244" s="203">
        <v>0</v>
      </c>
      <c r="M244" s="203">
        <v>0</v>
      </c>
      <c r="N244" s="203">
        <v>100</v>
      </c>
      <c r="O244" s="203">
        <v>100</v>
      </c>
      <c r="P244" s="134"/>
      <c r="Q244" s="134"/>
      <c r="R244" s="134"/>
      <c r="S244" s="74"/>
      <c r="T244" s="25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</row>
    <row r="245" spans="1:43" s="2" customFormat="1" x14ac:dyDescent="0.25">
      <c r="A245" s="267" t="s">
        <v>205</v>
      </c>
      <c r="B245" s="100" t="s">
        <v>51</v>
      </c>
      <c r="C245" s="272"/>
      <c r="D245" s="283">
        <f t="shared" si="47"/>
        <v>0</v>
      </c>
      <c r="E245" s="283">
        <f t="shared" si="47"/>
        <v>0</v>
      </c>
      <c r="F245" s="283">
        <f>SUM(F247:F249)</f>
        <v>0</v>
      </c>
      <c r="G245" s="283">
        <f t="shared" ref="G245:M245" si="48">SUM(G247:G249)</f>
        <v>0</v>
      </c>
      <c r="H245" s="283">
        <f t="shared" si="48"/>
        <v>0</v>
      </c>
      <c r="I245" s="283">
        <f t="shared" si="48"/>
        <v>0</v>
      </c>
      <c r="J245" s="283">
        <f t="shared" si="48"/>
        <v>0</v>
      </c>
      <c r="K245" s="283">
        <f t="shared" si="48"/>
        <v>0</v>
      </c>
      <c r="L245" s="283">
        <f t="shared" si="48"/>
        <v>0</v>
      </c>
      <c r="M245" s="283">
        <f t="shared" si="48"/>
        <v>0</v>
      </c>
      <c r="N245" s="283">
        <v>0</v>
      </c>
      <c r="O245" s="283">
        <v>0</v>
      </c>
      <c r="P245" s="253"/>
      <c r="Q245" s="253"/>
      <c r="R245" s="253"/>
      <c r="S245" s="74"/>
      <c r="T245" s="25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</row>
    <row r="246" spans="1:43" s="16" customFormat="1" x14ac:dyDescent="0.25">
      <c r="A246" s="268"/>
      <c r="B246" s="98" t="s">
        <v>206</v>
      </c>
      <c r="C246" s="272"/>
      <c r="D246" s="283">
        <f t="shared" si="47"/>
        <v>0</v>
      </c>
      <c r="E246" s="283">
        <f t="shared" si="47"/>
        <v>0</v>
      </c>
      <c r="F246" s="283"/>
      <c r="G246" s="283"/>
      <c r="H246" s="283"/>
      <c r="I246" s="283"/>
      <c r="J246" s="283"/>
      <c r="K246" s="283"/>
      <c r="L246" s="283"/>
      <c r="M246" s="283"/>
      <c r="N246" s="283"/>
      <c r="O246" s="283"/>
      <c r="P246" s="254"/>
      <c r="Q246" s="254"/>
      <c r="R246" s="254"/>
      <c r="S246" s="74"/>
      <c r="T246" s="327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</row>
    <row r="247" spans="1:43" s="16" customFormat="1" ht="51" x14ac:dyDescent="0.25">
      <c r="A247" s="98" t="s">
        <v>207</v>
      </c>
      <c r="B247" s="98" t="s">
        <v>254</v>
      </c>
      <c r="C247" s="272"/>
      <c r="D247" s="203">
        <f t="shared" si="47"/>
        <v>0</v>
      </c>
      <c r="E247" s="203">
        <f t="shared" si="47"/>
        <v>0</v>
      </c>
      <c r="F247" s="203">
        <v>0</v>
      </c>
      <c r="G247" s="203">
        <v>0</v>
      </c>
      <c r="H247" s="203">
        <v>0</v>
      </c>
      <c r="I247" s="203">
        <v>0</v>
      </c>
      <c r="J247" s="203">
        <v>0</v>
      </c>
      <c r="K247" s="203">
        <v>0</v>
      </c>
      <c r="L247" s="203">
        <v>0</v>
      </c>
      <c r="M247" s="203">
        <v>0</v>
      </c>
      <c r="N247" s="203">
        <v>0</v>
      </c>
      <c r="O247" s="203">
        <v>0</v>
      </c>
      <c r="P247" s="98" t="s">
        <v>321</v>
      </c>
      <c r="Q247" s="38">
        <v>0</v>
      </c>
      <c r="R247" s="38">
        <v>0</v>
      </c>
      <c r="S247" s="37">
        <v>100</v>
      </c>
      <c r="T247" s="327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</row>
    <row r="248" spans="1:43" s="2" customFormat="1" ht="51" x14ac:dyDescent="0.25">
      <c r="A248" s="98" t="s">
        <v>208</v>
      </c>
      <c r="B248" s="98" t="s">
        <v>210</v>
      </c>
      <c r="C248" s="272"/>
      <c r="D248" s="203">
        <f t="shared" si="47"/>
        <v>0</v>
      </c>
      <c r="E248" s="203">
        <f t="shared" si="47"/>
        <v>0</v>
      </c>
      <c r="F248" s="203">
        <v>0</v>
      </c>
      <c r="G248" s="203">
        <v>0</v>
      </c>
      <c r="H248" s="203">
        <v>0</v>
      </c>
      <c r="I248" s="203">
        <v>0</v>
      </c>
      <c r="J248" s="203">
        <v>0</v>
      </c>
      <c r="K248" s="203">
        <v>0</v>
      </c>
      <c r="L248" s="203">
        <v>0</v>
      </c>
      <c r="M248" s="203">
        <v>0</v>
      </c>
      <c r="N248" s="203">
        <v>0</v>
      </c>
      <c r="O248" s="203">
        <v>0</v>
      </c>
      <c r="P248" s="128" t="s">
        <v>322</v>
      </c>
      <c r="Q248" s="38">
        <v>0</v>
      </c>
      <c r="R248" s="38">
        <v>0</v>
      </c>
      <c r="S248" s="37">
        <v>100</v>
      </c>
      <c r="T248" s="25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</row>
    <row r="249" spans="1:43" s="2" customFormat="1" ht="76.5" x14ac:dyDescent="0.25">
      <c r="A249" s="98" t="s">
        <v>209</v>
      </c>
      <c r="B249" s="98" t="s">
        <v>211</v>
      </c>
      <c r="C249" s="272"/>
      <c r="D249" s="203">
        <f t="shared" si="47"/>
        <v>0</v>
      </c>
      <c r="E249" s="203">
        <f t="shared" si="47"/>
        <v>0</v>
      </c>
      <c r="F249" s="203">
        <v>0</v>
      </c>
      <c r="G249" s="203">
        <v>0</v>
      </c>
      <c r="H249" s="203">
        <v>0</v>
      </c>
      <c r="I249" s="203">
        <v>0</v>
      </c>
      <c r="J249" s="203">
        <v>0</v>
      </c>
      <c r="K249" s="203">
        <v>0</v>
      </c>
      <c r="L249" s="203">
        <v>0</v>
      </c>
      <c r="M249" s="203">
        <v>0</v>
      </c>
      <c r="N249" s="203">
        <v>0</v>
      </c>
      <c r="O249" s="203">
        <v>0</v>
      </c>
      <c r="P249" s="128" t="s">
        <v>323</v>
      </c>
      <c r="Q249" s="38">
        <v>0</v>
      </c>
      <c r="R249" s="38">
        <v>0</v>
      </c>
      <c r="S249" s="37">
        <v>100</v>
      </c>
      <c r="T249" s="25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</row>
    <row r="250" spans="1:43" s="2" customFormat="1" x14ac:dyDescent="0.25">
      <c r="A250" s="267" t="s">
        <v>212</v>
      </c>
      <c r="B250" s="100" t="s">
        <v>75</v>
      </c>
      <c r="C250" s="272"/>
      <c r="D250" s="283">
        <f t="shared" si="47"/>
        <v>670.43</v>
      </c>
      <c r="E250" s="283">
        <f t="shared" si="47"/>
        <v>664.69399999999996</v>
      </c>
      <c r="F250" s="283">
        <f t="shared" ref="F250:M250" si="49">SUM(F252:F262)</f>
        <v>0</v>
      </c>
      <c r="G250" s="283">
        <f t="shared" si="49"/>
        <v>0</v>
      </c>
      <c r="H250" s="283">
        <f t="shared" si="49"/>
        <v>0</v>
      </c>
      <c r="I250" s="283">
        <f t="shared" si="49"/>
        <v>0</v>
      </c>
      <c r="J250" s="283">
        <f t="shared" si="49"/>
        <v>670.43</v>
      </c>
      <c r="K250" s="283">
        <f t="shared" si="49"/>
        <v>664.69399999999996</v>
      </c>
      <c r="L250" s="283">
        <f t="shared" si="49"/>
        <v>0</v>
      </c>
      <c r="M250" s="283">
        <f t="shared" si="49"/>
        <v>0</v>
      </c>
      <c r="N250" s="283">
        <v>100</v>
      </c>
      <c r="O250" s="283">
        <v>100</v>
      </c>
      <c r="P250" s="282"/>
      <c r="Q250" s="282"/>
      <c r="R250" s="282"/>
      <c r="S250" s="282"/>
      <c r="T250" s="25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</row>
    <row r="251" spans="1:43" s="16" customFormat="1" ht="51" x14ac:dyDescent="0.25">
      <c r="A251" s="268"/>
      <c r="B251" s="98" t="s">
        <v>213</v>
      </c>
      <c r="C251" s="272"/>
      <c r="D251" s="283">
        <f t="shared" si="47"/>
        <v>0</v>
      </c>
      <c r="E251" s="283">
        <f t="shared" si="47"/>
        <v>0</v>
      </c>
      <c r="F251" s="283"/>
      <c r="G251" s="283"/>
      <c r="H251" s="283"/>
      <c r="I251" s="283"/>
      <c r="J251" s="283"/>
      <c r="K251" s="283"/>
      <c r="L251" s="283"/>
      <c r="M251" s="283"/>
      <c r="N251" s="283"/>
      <c r="O251" s="283"/>
      <c r="P251" s="282"/>
      <c r="Q251" s="282"/>
      <c r="R251" s="282"/>
      <c r="S251" s="282"/>
      <c r="T251" s="327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</row>
    <row r="252" spans="1:43" s="16" customFormat="1" ht="39.75" customHeight="1" x14ac:dyDescent="0.25">
      <c r="A252" s="267" t="s">
        <v>214</v>
      </c>
      <c r="B252" s="100" t="s">
        <v>23</v>
      </c>
      <c r="C252" s="272"/>
      <c r="D252" s="241">
        <f t="shared" si="47"/>
        <v>0</v>
      </c>
      <c r="E252" s="241">
        <f t="shared" si="47"/>
        <v>0</v>
      </c>
      <c r="F252" s="241">
        <v>0</v>
      </c>
      <c r="G252" s="241">
        <v>0</v>
      </c>
      <c r="H252" s="241">
        <v>0</v>
      </c>
      <c r="I252" s="241">
        <v>0</v>
      </c>
      <c r="J252" s="241">
        <v>0</v>
      </c>
      <c r="K252" s="241">
        <v>0</v>
      </c>
      <c r="L252" s="241">
        <v>0</v>
      </c>
      <c r="M252" s="241">
        <v>0</v>
      </c>
      <c r="N252" s="241">
        <v>0</v>
      </c>
      <c r="O252" s="241">
        <v>0</v>
      </c>
      <c r="P252" s="185" t="s">
        <v>451</v>
      </c>
      <c r="Q252" s="95">
        <v>630</v>
      </c>
      <c r="R252" s="95">
        <v>630</v>
      </c>
      <c r="S252" s="186">
        <v>100</v>
      </c>
      <c r="T252" s="327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</row>
    <row r="253" spans="1:43" s="2" customFormat="1" ht="39.75" customHeight="1" x14ac:dyDescent="0.25">
      <c r="A253" s="268"/>
      <c r="B253" s="98" t="s">
        <v>215</v>
      </c>
      <c r="C253" s="272"/>
      <c r="D253" s="241">
        <f t="shared" si="47"/>
        <v>0</v>
      </c>
      <c r="E253" s="241">
        <f t="shared" si="47"/>
        <v>0</v>
      </c>
      <c r="F253" s="241"/>
      <c r="G253" s="241"/>
      <c r="H253" s="241"/>
      <c r="I253" s="241"/>
      <c r="J253" s="241"/>
      <c r="K253" s="241"/>
      <c r="L253" s="241"/>
      <c r="M253" s="241"/>
      <c r="N253" s="241"/>
      <c r="O253" s="241"/>
      <c r="P253" s="185" t="s">
        <v>452</v>
      </c>
      <c r="Q253" s="100">
        <v>0.19</v>
      </c>
      <c r="R253" s="100">
        <v>0.19</v>
      </c>
      <c r="S253" s="186">
        <v>100</v>
      </c>
      <c r="T253" s="327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</row>
    <row r="254" spans="1:43" s="2" customFormat="1" ht="47.25" customHeight="1" x14ac:dyDescent="0.25">
      <c r="A254" s="220" t="s">
        <v>216</v>
      </c>
      <c r="B254" s="220" t="s">
        <v>217</v>
      </c>
      <c r="C254" s="272"/>
      <c r="D254" s="187">
        <f>J254</f>
        <v>124.024</v>
      </c>
      <c r="E254" s="187">
        <f>G254+I254+K254+M254</f>
        <v>118.288</v>
      </c>
      <c r="F254" s="187">
        <v>0</v>
      </c>
      <c r="G254" s="187">
        <v>0</v>
      </c>
      <c r="H254" s="187">
        <v>0</v>
      </c>
      <c r="I254" s="187">
        <v>0</v>
      </c>
      <c r="J254" s="187">
        <v>124.024</v>
      </c>
      <c r="K254" s="187">
        <v>118.288</v>
      </c>
      <c r="L254" s="187">
        <v>0</v>
      </c>
      <c r="M254" s="187">
        <v>0</v>
      </c>
      <c r="N254" s="187">
        <v>100</v>
      </c>
      <c r="O254" s="187">
        <f>E254/D254*100</f>
        <v>95.375088692511127</v>
      </c>
      <c r="P254" s="180" t="s">
        <v>453</v>
      </c>
      <c r="Q254" s="100">
        <v>13.5</v>
      </c>
      <c r="R254" s="100">
        <v>13.5</v>
      </c>
      <c r="S254" s="186">
        <v>100</v>
      </c>
      <c r="T254" s="327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</row>
    <row r="255" spans="1:43" s="2" customFormat="1" ht="40.5" customHeight="1" x14ac:dyDescent="0.25">
      <c r="A255" s="230"/>
      <c r="B255" s="230"/>
      <c r="C255" s="272"/>
      <c r="D255" s="172"/>
      <c r="E255" s="172"/>
      <c r="F255" s="172"/>
      <c r="G255" s="172"/>
      <c r="H255" s="172"/>
      <c r="I255" s="172"/>
      <c r="J255" s="172"/>
      <c r="K255" s="172"/>
      <c r="L255" s="172"/>
      <c r="M255" s="172"/>
      <c r="N255" s="172"/>
      <c r="O255" s="172"/>
      <c r="P255" s="180" t="s">
        <v>454</v>
      </c>
      <c r="Q255" s="100">
        <v>35</v>
      </c>
      <c r="R255" s="100">
        <v>35</v>
      </c>
      <c r="S255" s="186">
        <v>100</v>
      </c>
      <c r="T255" s="327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</row>
    <row r="256" spans="1:43" s="2" customFormat="1" ht="48.75" customHeight="1" x14ac:dyDescent="0.25">
      <c r="A256" s="230"/>
      <c r="B256" s="230"/>
      <c r="C256" s="272"/>
      <c r="D256" s="172"/>
      <c r="E256" s="172"/>
      <c r="F256" s="172"/>
      <c r="G256" s="172"/>
      <c r="H256" s="172"/>
      <c r="I256" s="172"/>
      <c r="J256" s="172"/>
      <c r="K256" s="172"/>
      <c r="L256" s="172"/>
      <c r="M256" s="172"/>
      <c r="N256" s="172"/>
      <c r="O256" s="172"/>
      <c r="P256" s="180" t="s">
        <v>455</v>
      </c>
      <c r="Q256" s="100">
        <v>120</v>
      </c>
      <c r="R256" s="100">
        <v>120</v>
      </c>
      <c r="S256" s="186">
        <v>100</v>
      </c>
      <c r="T256" s="327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</row>
    <row r="257" spans="1:43" s="2" customFormat="1" ht="51.75" customHeight="1" x14ac:dyDescent="0.25">
      <c r="A257" s="230"/>
      <c r="B257" s="230"/>
      <c r="C257" s="272"/>
      <c r="D257" s="172"/>
      <c r="E257" s="172"/>
      <c r="F257" s="172"/>
      <c r="G257" s="172"/>
      <c r="H257" s="172"/>
      <c r="I257" s="172"/>
      <c r="J257" s="172"/>
      <c r="K257" s="172"/>
      <c r="L257" s="172"/>
      <c r="M257" s="172"/>
      <c r="N257" s="172"/>
      <c r="O257" s="172"/>
      <c r="P257" s="291" t="s">
        <v>456</v>
      </c>
      <c r="Q257" s="220">
        <v>102</v>
      </c>
      <c r="R257" s="220">
        <v>102</v>
      </c>
      <c r="S257" s="288">
        <v>100</v>
      </c>
      <c r="T257" s="327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</row>
    <row r="258" spans="1:43" s="2" customFormat="1" ht="4.5" customHeight="1" x14ac:dyDescent="0.25">
      <c r="A258" s="221"/>
      <c r="B258" s="221"/>
      <c r="C258" s="272"/>
      <c r="D258" s="175"/>
      <c r="E258" s="175"/>
      <c r="F258" s="175"/>
      <c r="G258" s="175"/>
      <c r="H258" s="175"/>
      <c r="I258" s="175"/>
      <c r="J258" s="175"/>
      <c r="K258" s="175"/>
      <c r="L258" s="175"/>
      <c r="M258" s="175"/>
      <c r="N258" s="175"/>
      <c r="O258" s="175"/>
      <c r="P258" s="292"/>
      <c r="Q258" s="221"/>
      <c r="R258" s="221"/>
      <c r="S258" s="290"/>
      <c r="T258" s="327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</row>
    <row r="259" spans="1:43" s="2" customFormat="1" ht="60" customHeight="1" x14ac:dyDescent="0.25">
      <c r="A259" s="220" t="s">
        <v>218</v>
      </c>
      <c r="B259" s="220" t="s">
        <v>219</v>
      </c>
      <c r="C259" s="272"/>
      <c r="D259" s="288">
        <f>F259+H259+J259+L259</f>
        <v>546.40599999999995</v>
      </c>
      <c r="E259" s="205">
        <f>G259+I259+K259+M259</f>
        <v>546.40599999999995</v>
      </c>
      <c r="F259" s="205">
        <v>0</v>
      </c>
      <c r="G259" s="205">
        <v>0</v>
      </c>
      <c r="H259" s="205">
        <v>0</v>
      </c>
      <c r="I259" s="205">
        <v>0</v>
      </c>
      <c r="J259" s="205">
        <v>546.40599999999995</v>
      </c>
      <c r="K259" s="205">
        <v>546.40599999999995</v>
      </c>
      <c r="L259" s="205">
        <v>0</v>
      </c>
      <c r="M259" s="205">
        <v>0</v>
      </c>
      <c r="N259" s="205">
        <v>100</v>
      </c>
      <c r="O259" s="205">
        <v>100</v>
      </c>
      <c r="P259" s="180" t="s">
        <v>457</v>
      </c>
      <c r="Q259" s="134">
        <v>0.06</v>
      </c>
      <c r="R259" s="134">
        <v>0.06</v>
      </c>
      <c r="S259" s="186">
        <v>100</v>
      </c>
      <c r="T259" s="68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</row>
    <row r="260" spans="1:43" s="2" customFormat="1" ht="57" customHeight="1" x14ac:dyDescent="0.25">
      <c r="A260" s="230"/>
      <c r="B260" s="230"/>
      <c r="C260" s="272"/>
      <c r="D260" s="289"/>
      <c r="E260" s="206"/>
      <c r="F260" s="206"/>
      <c r="G260" s="206"/>
      <c r="H260" s="206"/>
      <c r="I260" s="206"/>
      <c r="J260" s="206"/>
      <c r="K260" s="206"/>
      <c r="L260" s="206"/>
      <c r="M260" s="206"/>
      <c r="N260" s="206"/>
      <c r="O260" s="206"/>
      <c r="P260" s="180" t="s">
        <v>458</v>
      </c>
      <c r="Q260" s="134">
        <v>0.06</v>
      </c>
      <c r="R260" s="134">
        <v>0.06</v>
      </c>
      <c r="S260" s="186">
        <v>100</v>
      </c>
      <c r="T260" s="68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</row>
    <row r="261" spans="1:43" s="2" customFormat="1" ht="52.5" customHeight="1" x14ac:dyDescent="0.25">
      <c r="A261" s="230"/>
      <c r="B261" s="230"/>
      <c r="C261" s="272"/>
      <c r="D261" s="289"/>
      <c r="E261" s="206"/>
      <c r="F261" s="206"/>
      <c r="G261" s="206"/>
      <c r="H261" s="206"/>
      <c r="I261" s="206"/>
      <c r="J261" s="206"/>
      <c r="K261" s="206"/>
      <c r="L261" s="206"/>
      <c r="M261" s="206"/>
      <c r="N261" s="206"/>
      <c r="O261" s="206"/>
      <c r="P261" s="180" t="s">
        <v>459</v>
      </c>
      <c r="Q261" s="134">
        <v>1.18</v>
      </c>
      <c r="R261" s="134">
        <v>1.18</v>
      </c>
      <c r="S261" s="186">
        <v>100</v>
      </c>
      <c r="T261" s="68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</row>
    <row r="262" spans="1:43" s="2" customFormat="1" ht="38.25" x14ac:dyDescent="0.25">
      <c r="A262" s="221"/>
      <c r="B262" s="221"/>
      <c r="C262" s="272"/>
      <c r="D262" s="290"/>
      <c r="E262" s="207"/>
      <c r="F262" s="207"/>
      <c r="G262" s="207"/>
      <c r="H262" s="207"/>
      <c r="I262" s="207"/>
      <c r="J262" s="207"/>
      <c r="K262" s="207"/>
      <c r="L262" s="207"/>
      <c r="M262" s="207"/>
      <c r="N262" s="207"/>
      <c r="O262" s="207"/>
      <c r="P262" s="180" t="s">
        <v>460</v>
      </c>
      <c r="Q262" s="134">
        <v>25</v>
      </c>
      <c r="R262" s="134">
        <v>25</v>
      </c>
      <c r="S262" s="186">
        <v>100</v>
      </c>
      <c r="T262" s="25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</row>
    <row r="263" spans="1:43" s="2" customFormat="1" x14ac:dyDescent="0.25">
      <c r="A263" s="267" t="s">
        <v>220</v>
      </c>
      <c r="B263" s="100" t="s">
        <v>76</v>
      </c>
      <c r="C263" s="272"/>
      <c r="D263" s="283">
        <f t="shared" ref="D263:E280" si="50">F263+H263+J263+L263</f>
        <v>14723.351000000001</v>
      </c>
      <c r="E263" s="283">
        <f t="shared" si="50"/>
        <v>6997.6379999999999</v>
      </c>
      <c r="F263" s="283">
        <f>SUM(F265:F273)</f>
        <v>0</v>
      </c>
      <c r="G263" s="283">
        <f t="shared" ref="G263:M263" si="51">SUM(G265:G273)</f>
        <v>0</v>
      </c>
      <c r="H263" s="283">
        <f t="shared" si="51"/>
        <v>11934.411</v>
      </c>
      <c r="I263" s="283">
        <f t="shared" si="51"/>
        <v>4238.5429999999997</v>
      </c>
      <c r="J263" s="283">
        <f t="shared" si="51"/>
        <v>2788.94</v>
      </c>
      <c r="K263" s="283">
        <f t="shared" si="51"/>
        <v>2759.0950000000003</v>
      </c>
      <c r="L263" s="283">
        <f t="shared" si="51"/>
        <v>0</v>
      </c>
      <c r="M263" s="283">
        <f t="shared" si="51"/>
        <v>0</v>
      </c>
      <c r="N263" s="283">
        <v>100</v>
      </c>
      <c r="O263" s="283">
        <v>100</v>
      </c>
      <c r="P263" s="267"/>
      <c r="Q263" s="282"/>
      <c r="R263" s="282"/>
      <c r="S263" s="282"/>
      <c r="T263" s="25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</row>
    <row r="264" spans="1:43" s="2" customFormat="1" ht="63.75" x14ac:dyDescent="0.25">
      <c r="A264" s="268"/>
      <c r="B264" s="98" t="s">
        <v>221</v>
      </c>
      <c r="C264" s="272"/>
      <c r="D264" s="283">
        <f t="shared" si="50"/>
        <v>0</v>
      </c>
      <c r="E264" s="283">
        <f t="shared" si="50"/>
        <v>0</v>
      </c>
      <c r="F264" s="283"/>
      <c r="G264" s="283"/>
      <c r="H264" s="283"/>
      <c r="I264" s="283"/>
      <c r="J264" s="283"/>
      <c r="K264" s="283"/>
      <c r="L264" s="283"/>
      <c r="M264" s="283"/>
      <c r="N264" s="283"/>
      <c r="O264" s="283"/>
      <c r="P264" s="268"/>
      <c r="Q264" s="282"/>
      <c r="R264" s="282"/>
      <c r="S264" s="282"/>
      <c r="T264" s="25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</row>
    <row r="265" spans="1:43" s="2" customFormat="1" ht="15.75" customHeight="1" x14ac:dyDescent="0.25">
      <c r="A265" s="267" t="s">
        <v>222</v>
      </c>
      <c r="B265" s="100" t="s">
        <v>23</v>
      </c>
      <c r="C265" s="272"/>
      <c r="D265" s="241">
        <f t="shared" si="50"/>
        <v>89.085999999999999</v>
      </c>
      <c r="E265" s="241">
        <f t="shared" si="50"/>
        <v>87.085999999999999</v>
      </c>
      <c r="F265" s="241">
        <v>0</v>
      </c>
      <c r="G265" s="241">
        <v>0</v>
      </c>
      <c r="H265" s="241">
        <v>0</v>
      </c>
      <c r="I265" s="241">
        <v>0</v>
      </c>
      <c r="J265" s="241">
        <v>89.085999999999999</v>
      </c>
      <c r="K265" s="241">
        <v>87.085999999999999</v>
      </c>
      <c r="L265" s="241">
        <v>0</v>
      </c>
      <c r="M265" s="241">
        <v>0</v>
      </c>
      <c r="N265" s="241">
        <v>100</v>
      </c>
      <c r="O265" s="241">
        <f>E265/D265*100</f>
        <v>97.75497833554094</v>
      </c>
      <c r="P265" s="267" t="s">
        <v>324</v>
      </c>
      <c r="Q265" s="240">
        <v>38</v>
      </c>
      <c r="R265" s="240">
        <v>38</v>
      </c>
      <c r="S265" s="241">
        <v>100</v>
      </c>
      <c r="T265" s="327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</row>
    <row r="266" spans="1:43" s="2" customFormat="1" ht="25.5" x14ac:dyDescent="0.25">
      <c r="A266" s="268"/>
      <c r="B266" s="98" t="s">
        <v>223</v>
      </c>
      <c r="C266" s="272"/>
      <c r="D266" s="241">
        <f t="shared" si="50"/>
        <v>0</v>
      </c>
      <c r="E266" s="241">
        <f t="shared" si="50"/>
        <v>0</v>
      </c>
      <c r="F266" s="241"/>
      <c r="G266" s="241"/>
      <c r="H266" s="241"/>
      <c r="I266" s="241"/>
      <c r="J266" s="241"/>
      <c r="K266" s="241"/>
      <c r="L266" s="241"/>
      <c r="M266" s="241"/>
      <c r="N266" s="241"/>
      <c r="O266" s="241"/>
      <c r="P266" s="268"/>
      <c r="Q266" s="240"/>
      <c r="R266" s="240"/>
      <c r="S266" s="241"/>
      <c r="T266" s="327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</row>
    <row r="267" spans="1:43" s="2" customFormat="1" ht="63.75" x14ac:dyDescent="0.25">
      <c r="A267" s="98" t="s">
        <v>224</v>
      </c>
      <c r="B267" s="98" t="s">
        <v>225</v>
      </c>
      <c r="C267" s="272"/>
      <c r="D267" s="203">
        <f t="shared" si="50"/>
        <v>791.01900000000001</v>
      </c>
      <c r="E267" s="203">
        <f t="shared" si="50"/>
        <v>763.72799999999995</v>
      </c>
      <c r="F267" s="203">
        <v>0</v>
      </c>
      <c r="G267" s="203">
        <v>0</v>
      </c>
      <c r="H267" s="203">
        <v>0</v>
      </c>
      <c r="I267" s="203">
        <v>0</v>
      </c>
      <c r="J267" s="203">
        <v>791.01900000000001</v>
      </c>
      <c r="K267" s="203">
        <v>763.72799999999995</v>
      </c>
      <c r="L267" s="203">
        <v>0</v>
      </c>
      <c r="M267" s="203">
        <v>0</v>
      </c>
      <c r="N267" s="203">
        <v>100</v>
      </c>
      <c r="O267" s="203">
        <f>E267/D267*100</f>
        <v>96.549893238974022</v>
      </c>
      <c r="P267" s="101" t="s">
        <v>461</v>
      </c>
      <c r="Q267" s="134">
        <v>83.8</v>
      </c>
      <c r="R267" s="134">
        <v>83.8</v>
      </c>
      <c r="S267" s="74">
        <v>100</v>
      </c>
      <c r="T267" s="327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</row>
    <row r="268" spans="1:43" s="2" customFormat="1" ht="76.5" x14ac:dyDescent="0.25">
      <c r="A268" s="98" t="s">
        <v>226</v>
      </c>
      <c r="B268" s="98" t="s">
        <v>227</v>
      </c>
      <c r="C268" s="272"/>
      <c r="D268" s="203">
        <f t="shared" si="50"/>
        <v>140.22999999999999</v>
      </c>
      <c r="E268" s="203">
        <f t="shared" si="50"/>
        <v>139.715</v>
      </c>
      <c r="F268" s="203">
        <v>0</v>
      </c>
      <c r="G268" s="203">
        <v>0</v>
      </c>
      <c r="H268" s="203">
        <v>0</v>
      </c>
      <c r="I268" s="203">
        <v>0</v>
      </c>
      <c r="J268" s="203">
        <v>140.22999999999999</v>
      </c>
      <c r="K268" s="203">
        <v>139.715</v>
      </c>
      <c r="L268" s="203">
        <v>0</v>
      </c>
      <c r="M268" s="203">
        <v>0</v>
      </c>
      <c r="N268" s="203">
        <v>100</v>
      </c>
      <c r="O268" s="203">
        <f>E268/D268*100</f>
        <v>99.63274620266705</v>
      </c>
      <c r="P268" s="101" t="s">
        <v>462</v>
      </c>
      <c r="Q268" s="134">
        <v>0</v>
      </c>
      <c r="R268" s="134">
        <v>0</v>
      </c>
      <c r="S268" s="74">
        <v>100</v>
      </c>
      <c r="T268" s="327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</row>
    <row r="269" spans="1:43" s="2" customFormat="1" ht="38.25" x14ac:dyDescent="0.25">
      <c r="A269" s="98" t="s">
        <v>228</v>
      </c>
      <c r="B269" s="98" t="s">
        <v>229</v>
      </c>
      <c r="C269" s="272"/>
      <c r="D269" s="203">
        <f t="shared" si="50"/>
        <v>0</v>
      </c>
      <c r="E269" s="203">
        <f t="shared" si="50"/>
        <v>0</v>
      </c>
      <c r="F269" s="203">
        <v>0</v>
      </c>
      <c r="G269" s="203">
        <v>0</v>
      </c>
      <c r="H269" s="203">
        <v>0</v>
      </c>
      <c r="I269" s="203">
        <v>0</v>
      </c>
      <c r="J269" s="203">
        <v>0</v>
      </c>
      <c r="K269" s="203">
        <v>0</v>
      </c>
      <c r="L269" s="203">
        <v>0</v>
      </c>
      <c r="M269" s="203">
        <v>0</v>
      </c>
      <c r="N269" s="203">
        <v>0</v>
      </c>
      <c r="O269" s="203">
        <v>0</v>
      </c>
      <c r="P269" s="98"/>
      <c r="Q269" s="134"/>
      <c r="R269" s="134"/>
      <c r="S269" s="74"/>
      <c r="T269" s="25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</row>
    <row r="270" spans="1:43" s="2" customFormat="1" ht="25.5" x14ac:dyDescent="0.25">
      <c r="A270" s="98" t="s">
        <v>230</v>
      </c>
      <c r="B270" s="98" t="s">
        <v>231</v>
      </c>
      <c r="C270" s="272"/>
      <c r="D270" s="203">
        <f t="shared" si="50"/>
        <v>126.532</v>
      </c>
      <c r="E270" s="203">
        <f t="shared" si="50"/>
        <v>126.49299999999999</v>
      </c>
      <c r="F270" s="203">
        <v>0</v>
      </c>
      <c r="G270" s="203">
        <v>0</v>
      </c>
      <c r="H270" s="203">
        <v>0</v>
      </c>
      <c r="I270" s="203">
        <v>0</v>
      </c>
      <c r="J270" s="203">
        <v>126.532</v>
      </c>
      <c r="K270" s="203">
        <v>126.49299999999999</v>
      </c>
      <c r="L270" s="203">
        <v>0</v>
      </c>
      <c r="M270" s="203">
        <v>0</v>
      </c>
      <c r="N270" s="203">
        <v>100</v>
      </c>
      <c r="O270" s="203">
        <f>E270/D270*100</f>
        <v>99.969177757405234</v>
      </c>
      <c r="P270" s="98"/>
      <c r="Q270" s="134"/>
      <c r="R270" s="134"/>
      <c r="S270" s="74"/>
      <c r="T270" s="25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</row>
    <row r="271" spans="1:43" s="2" customFormat="1" ht="63.75" x14ac:dyDescent="0.25">
      <c r="A271" s="98" t="s">
        <v>232</v>
      </c>
      <c r="B271" s="98" t="s">
        <v>233</v>
      </c>
      <c r="C271" s="272"/>
      <c r="D271" s="203">
        <f t="shared" si="50"/>
        <v>8.6999999999999993</v>
      </c>
      <c r="E271" s="203">
        <f t="shared" si="50"/>
        <v>8.6999999999999993</v>
      </c>
      <c r="F271" s="203">
        <v>0</v>
      </c>
      <c r="G271" s="203">
        <v>0</v>
      </c>
      <c r="H271" s="203">
        <v>0</v>
      </c>
      <c r="I271" s="203">
        <v>0</v>
      </c>
      <c r="J271" s="203">
        <v>8.6999999999999993</v>
      </c>
      <c r="K271" s="203">
        <v>8.6999999999999993</v>
      </c>
      <c r="L271" s="203">
        <v>0</v>
      </c>
      <c r="M271" s="203">
        <v>0</v>
      </c>
      <c r="N271" s="203">
        <v>100</v>
      </c>
      <c r="O271" s="203">
        <v>100</v>
      </c>
      <c r="P271" s="98"/>
      <c r="Q271" s="134"/>
      <c r="R271" s="134"/>
      <c r="S271" s="74"/>
      <c r="T271" s="25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</row>
    <row r="272" spans="1:43" s="2" customFormat="1" ht="89.25" x14ac:dyDescent="0.25">
      <c r="A272" s="98" t="s">
        <v>255</v>
      </c>
      <c r="B272" s="98" t="s">
        <v>257</v>
      </c>
      <c r="C272" s="272"/>
      <c r="D272" s="203">
        <f t="shared" si="50"/>
        <v>0</v>
      </c>
      <c r="E272" s="203">
        <f t="shared" si="50"/>
        <v>0</v>
      </c>
      <c r="F272" s="203">
        <v>0</v>
      </c>
      <c r="G272" s="203">
        <v>0</v>
      </c>
      <c r="H272" s="203">
        <v>0</v>
      </c>
      <c r="I272" s="203">
        <v>0</v>
      </c>
      <c r="J272" s="203">
        <v>0</v>
      </c>
      <c r="K272" s="203">
        <v>0</v>
      </c>
      <c r="L272" s="203">
        <v>0</v>
      </c>
      <c r="M272" s="203">
        <v>0</v>
      </c>
      <c r="N272" s="203">
        <v>0</v>
      </c>
      <c r="O272" s="203">
        <v>0</v>
      </c>
      <c r="P272" s="98"/>
      <c r="Q272" s="134"/>
      <c r="R272" s="134"/>
      <c r="S272" s="74"/>
      <c r="T272" s="25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</row>
    <row r="273" spans="1:43" s="2" customFormat="1" ht="38.25" x14ac:dyDescent="0.25">
      <c r="A273" s="98" t="s">
        <v>256</v>
      </c>
      <c r="B273" s="98" t="s">
        <v>258</v>
      </c>
      <c r="C273" s="272"/>
      <c r="D273" s="203">
        <f t="shared" si="50"/>
        <v>13567.784</v>
      </c>
      <c r="E273" s="203">
        <f t="shared" si="50"/>
        <v>5871.9159999999993</v>
      </c>
      <c r="F273" s="203">
        <v>0</v>
      </c>
      <c r="G273" s="203">
        <v>0</v>
      </c>
      <c r="H273" s="203">
        <v>11934.411</v>
      </c>
      <c r="I273" s="203">
        <v>4238.5429999999997</v>
      </c>
      <c r="J273" s="203">
        <v>1633.373</v>
      </c>
      <c r="K273" s="203">
        <v>1633.373</v>
      </c>
      <c r="L273" s="203">
        <v>0</v>
      </c>
      <c r="M273" s="203">
        <v>0</v>
      </c>
      <c r="N273" s="203">
        <v>100</v>
      </c>
      <c r="O273" s="203">
        <f>E273/D273*100</f>
        <v>43.278371766531656</v>
      </c>
      <c r="P273" s="98"/>
      <c r="Q273" s="134"/>
      <c r="R273" s="134"/>
      <c r="S273" s="74"/>
      <c r="T273" s="25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</row>
    <row r="274" spans="1:43" s="2" customFormat="1" x14ac:dyDescent="0.25">
      <c r="A274" s="267" t="s">
        <v>259</v>
      </c>
      <c r="B274" s="100" t="s">
        <v>78</v>
      </c>
      <c r="C274" s="272"/>
      <c r="D274" s="283">
        <f t="shared" si="50"/>
        <v>0</v>
      </c>
      <c r="E274" s="283">
        <f t="shared" si="50"/>
        <v>0</v>
      </c>
      <c r="F274" s="283">
        <f>SUM(F276:F282)</f>
        <v>0</v>
      </c>
      <c r="G274" s="283">
        <f t="shared" ref="G274:M274" si="52">SUM(G276:G282)</f>
        <v>0</v>
      </c>
      <c r="H274" s="283">
        <f t="shared" si="52"/>
        <v>0</v>
      </c>
      <c r="I274" s="283">
        <f t="shared" si="52"/>
        <v>0</v>
      </c>
      <c r="J274" s="283">
        <f t="shared" si="52"/>
        <v>0</v>
      </c>
      <c r="K274" s="283">
        <f t="shared" si="52"/>
        <v>0</v>
      </c>
      <c r="L274" s="283">
        <f t="shared" si="52"/>
        <v>0</v>
      </c>
      <c r="M274" s="283">
        <f t="shared" si="52"/>
        <v>0</v>
      </c>
      <c r="N274" s="283">
        <v>0</v>
      </c>
      <c r="O274" s="283">
        <v>0</v>
      </c>
      <c r="P274" s="282"/>
      <c r="Q274" s="282"/>
      <c r="R274" s="282"/>
      <c r="S274" s="282"/>
      <c r="T274" s="25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</row>
    <row r="275" spans="1:43" s="2" customFormat="1" ht="51" x14ac:dyDescent="0.25">
      <c r="A275" s="268"/>
      <c r="B275" s="98" t="s">
        <v>235</v>
      </c>
      <c r="C275" s="272"/>
      <c r="D275" s="283">
        <f t="shared" si="50"/>
        <v>0</v>
      </c>
      <c r="E275" s="283">
        <f t="shared" si="50"/>
        <v>0</v>
      </c>
      <c r="F275" s="283"/>
      <c r="G275" s="283"/>
      <c r="H275" s="283"/>
      <c r="I275" s="283"/>
      <c r="J275" s="283"/>
      <c r="K275" s="283"/>
      <c r="L275" s="283"/>
      <c r="M275" s="283"/>
      <c r="N275" s="283"/>
      <c r="O275" s="283"/>
      <c r="P275" s="282"/>
      <c r="Q275" s="282"/>
      <c r="R275" s="282"/>
      <c r="S275" s="282"/>
      <c r="T275" s="25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</row>
    <row r="276" spans="1:43" s="2" customFormat="1" ht="89.25" x14ac:dyDescent="0.25">
      <c r="A276" s="98" t="s">
        <v>234</v>
      </c>
      <c r="B276" s="98" t="s">
        <v>265</v>
      </c>
      <c r="C276" s="272"/>
      <c r="D276" s="203">
        <f t="shared" si="50"/>
        <v>0</v>
      </c>
      <c r="E276" s="203">
        <f t="shared" si="50"/>
        <v>0</v>
      </c>
      <c r="F276" s="203">
        <v>0</v>
      </c>
      <c r="G276" s="203">
        <v>0</v>
      </c>
      <c r="H276" s="203">
        <v>0</v>
      </c>
      <c r="I276" s="203">
        <v>0</v>
      </c>
      <c r="J276" s="203">
        <v>0</v>
      </c>
      <c r="K276" s="203">
        <v>0</v>
      </c>
      <c r="L276" s="203">
        <v>0</v>
      </c>
      <c r="M276" s="203">
        <v>0</v>
      </c>
      <c r="N276" s="203">
        <v>0</v>
      </c>
      <c r="O276" s="203">
        <v>0</v>
      </c>
      <c r="P276" s="98"/>
      <c r="Q276" s="134"/>
      <c r="R276" s="134"/>
      <c r="S276" s="134"/>
      <c r="T276" s="327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</row>
    <row r="277" spans="1:43" s="2" customFormat="1" ht="39" x14ac:dyDescent="0.25">
      <c r="A277" s="188" t="s">
        <v>260</v>
      </c>
      <c r="B277" s="189" t="s">
        <v>266</v>
      </c>
      <c r="C277" s="272"/>
      <c r="D277" s="203">
        <f t="shared" si="50"/>
        <v>0</v>
      </c>
      <c r="E277" s="203">
        <f t="shared" si="50"/>
        <v>0</v>
      </c>
      <c r="F277" s="203">
        <v>0</v>
      </c>
      <c r="G277" s="203">
        <v>0</v>
      </c>
      <c r="H277" s="203">
        <v>0</v>
      </c>
      <c r="I277" s="203">
        <v>0</v>
      </c>
      <c r="J277" s="203">
        <v>0</v>
      </c>
      <c r="K277" s="203">
        <v>0</v>
      </c>
      <c r="L277" s="203">
        <v>0</v>
      </c>
      <c r="M277" s="203">
        <v>0</v>
      </c>
      <c r="N277" s="203">
        <v>0</v>
      </c>
      <c r="O277" s="203">
        <v>0</v>
      </c>
      <c r="P277" s="128"/>
      <c r="Q277" s="134"/>
      <c r="R277" s="134"/>
      <c r="S277" s="134"/>
      <c r="T277" s="327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</row>
    <row r="278" spans="1:43" s="4" customFormat="1" ht="79.5" customHeight="1" x14ac:dyDescent="0.25">
      <c r="A278" s="188" t="s">
        <v>261</v>
      </c>
      <c r="B278" s="190" t="s">
        <v>267</v>
      </c>
      <c r="C278" s="272"/>
      <c r="D278" s="203">
        <f t="shared" si="50"/>
        <v>0</v>
      </c>
      <c r="E278" s="203">
        <f t="shared" si="50"/>
        <v>0</v>
      </c>
      <c r="F278" s="203">
        <v>0</v>
      </c>
      <c r="G278" s="203">
        <v>0</v>
      </c>
      <c r="H278" s="203">
        <v>0</v>
      </c>
      <c r="I278" s="203">
        <v>0</v>
      </c>
      <c r="J278" s="203">
        <v>0</v>
      </c>
      <c r="K278" s="203">
        <v>0</v>
      </c>
      <c r="L278" s="203">
        <v>0</v>
      </c>
      <c r="M278" s="203">
        <v>0</v>
      </c>
      <c r="N278" s="203">
        <v>0</v>
      </c>
      <c r="O278" s="203">
        <v>0</v>
      </c>
      <c r="P278" s="128"/>
      <c r="Q278" s="134"/>
      <c r="R278" s="134"/>
      <c r="S278" s="134"/>
      <c r="T278" s="22"/>
      <c r="U278" s="23"/>
      <c r="V278" s="23"/>
      <c r="W278" s="26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</row>
    <row r="279" spans="1:43" s="4" customFormat="1" ht="39" x14ac:dyDescent="0.25">
      <c r="A279" s="188" t="s">
        <v>262</v>
      </c>
      <c r="B279" s="190" t="s">
        <v>272</v>
      </c>
      <c r="C279" s="272"/>
      <c r="D279" s="203">
        <f t="shared" si="50"/>
        <v>0</v>
      </c>
      <c r="E279" s="203">
        <f t="shared" si="50"/>
        <v>0</v>
      </c>
      <c r="F279" s="203">
        <v>0</v>
      </c>
      <c r="G279" s="203">
        <v>0</v>
      </c>
      <c r="H279" s="203">
        <v>0</v>
      </c>
      <c r="I279" s="203">
        <v>0</v>
      </c>
      <c r="J279" s="203">
        <v>0</v>
      </c>
      <c r="K279" s="203">
        <v>0</v>
      </c>
      <c r="L279" s="203">
        <v>0</v>
      </c>
      <c r="M279" s="203">
        <v>0</v>
      </c>
      <c r="N279" s="203">
        <v>0</v>
      </c>
      <c r="O279" s="203">
        <v>0</v>
      </c>
      <c r="P279" s="128"/>
      <c r="Q279" s="134"/>
      <c r="R279" s="134"/>
      <c r="S279" s="134"/>
      <c r="T279" s="27"/>
      <c r="U279" s="27"/>
      <c r="V279" s="27"/>
      <c r="W279" s="28"/>
      <c r="X279" s="21"/>
      <c r="Y279" s="21"/>
      <c r="Z279" s="21"/>
      <c r="AA279" s="24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</row>
    <row r="280" spans="1:43" s="4" customFormat="1" ht="51.75" x14ac:dyDescent="0.25">
      <c r="A280" s="188" t="s">
        <v>263</v>
      </c>
      <c r="B280" s="190" t="s">
        <v>268</v>
      </c>
      <c r="C280" s="272"/>
      <c r="D280" s="203">
        <f t="shared" si="50"/>
        <v>0</v>
      </c>
      <c r="E280" s="203">
        <f t="shared" si="50"/>
        <v>0</v>
      </c>
      <c r="F280" s="203">
        <v>0</v>
      </c>
      <c r="G280" s="203">
        <v>0</v>
      </c>
      <c r="H280" s="203">
        <v>0</v>
      </c>
      <c r="I280" s="203">
        <v>0</v>
      </c>
      <c r="J280" s="203">
        <v>0</v>
      </c>
      <c r="K280" s="203">
        <v>0</v>
      </c>
      <c r="L280" s="203">
        <v>0</v>
      </c>
      <c r="M280" s="203">
        <v>0</v>
      </c>
      <c r="N280" s="203">
        <v>0</v>
      </c>
      <c r="O280" s="203">
        <v>0</v>
      </c>
      <c r="P280" s="128"/>
      <c r="Q280" s="134"/>
      <c r="R280" s="134"/>
      <c r="S280" s="134"/>
      <c r="T280" s="27"/>
      <c r="U280" s="27"/>
      <c r="V280" s="27"/>
      <c r="W280" s="28"/>
      <c r="X280" s="21"/>
      <c r="Y280" s="21"/>
      <c r="Z280" s="21"/>
      <c r="AA280" s="24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</row>
    <row r="281" spans="1:43" s="5" customFormat="1" ht="51.75" x14ac:dyDescent="0.25">
      <c r="A281" s="188" t="s">
        <v>264</v>
      </c>
      <c r="B281" s="190" t="s">
        <v>269</v>
      </c>
      <c r="C281" s="272"/>
      <c r="D281" s="203">
        <f t="shared" ref="D281:E296" si="53">F281+H281+J281+L281</f>
        <v>0</v>
      </c>
      <c r="E281" s="203">
        <f t="shared" si="53"/>
        <v>0</v>
      </c>
      <c r="F281" s="203">
        <v>0</v>
      </c>
      <c r="G281" s="203">
        <v>0</v>
      </c>
      <c r="H281" s="203">
        <v>0</v>
      </c>
      <c r="I281" s="203">
        <v>0</v>
      </c>
      <c r="J281" s="203">
        <v>0</v>
      </c>
      <c r="K281" s="203">
        <v>0</v>
      </c>
      <c r="L281" s="203">
        <v>0</v>
      </c>
      <c r="M281" s="203">
        <v>0</v>
      </c>
      <c r="N281" s="203">
        <v>0</v>
      </c>
      <c r="O281" s="203">
        <v>0</v>
      </c>
      <c r="P281" s="128"/>
      <c r="Q281" s="134"/>
      <c r="R281" s="134"/>
      <c r="S281" s="134"/>
      <c r="T281" s="27"/>
      <c r="U281" s="27"/>
      <c r="V281" s="27"/>
      <c r="W281" s="27"/>
      <c r="X281" s="27"/>
      <c r="Y281" s="27"/>
      <c r="Z281" s="27"/>
      <c r="AA281" s="22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</row>
    <row r="282" spans="1:43" s="5" customFormat="1" ht="39" x14ac:dyDescent="0.25">
      <c r="A282" s="188" t="s">
        <v>271</v>
      </c>
      <c r="B282" s="190" t="s">
        <v>270</v>
      </c>
      <c r="C282" s="272"/>
      <c r="D282" s="203">
        <f t="shared" si="53"/>
        <v>0</v>
      </c>
      <c r="E282" s="203">
        <f t="shared" si="53"/>
        <v>0</v>
      </c>
      <c r="F282" s="203">
        <v>0</v>
      </c>
      <c r="G282" s="203">
        <v>0</v>
      </c>
      <c r="H282" s="203">
        <v>0</v>
      </c>
      <c r="I282" s="203">
        <v>0</v>
      </c>
      <c r="J282" s="203">
        <v>0</v>
      </c>
      <c r="K282" s="203">
        <v>0</v>
      </c>
      <c r="L282" s="203">
        <v>0</v>
      </c>
      <c r="M282" s="203">
        <v>0</v>
      </c>
      <c r="N282" s="203">
        <v>0</v>
      </c>
      <c r="O282" s="203">
        <v>0</v>
      </c>
      <c r="P282" s="128"/>
      <c r="Q282" s="134"/>
      <c r="R282" s="134"/>
      <c r="S282" s="134"/>
      <c r="T282" s="27"/>
      <c r="U282" s="27"/>
      <c r="V282" s="27"/>
      <c r="W282" s="27"/>
      <c r="X282" s="27"/>
      <c r="Y282" s="27"/>
      <c r="Z282" s="27"/>
      <c r="AA282" s="22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</row>
    <row r="283" spans="1:43" s="5" customFormat="1" ht="54.75" customHeight="1" x14ac:dyDescent="0.25">
      <c r="A283" s="267" t="s">
        <v>236</v>
      </c>
      <c r="B283" s="134" t="s">
        <v>81</v>
      </c>
      <c r="C283" s="272"/>
      <c r="D283" s="283">
        <f t="shared" si="53"/>
        <v>0</v>
      </c>
      <c r="E283" s="283">
        <f t="shared" si="53"/>
        <v>0</v>
      </c>
      <c r="F283" s="283">
        <f>SUM(F285:F287)</f>
        <v>0</v>
      </c>
      <c r="G283" s="283">
        <f t="shared" ref="G283:M283" si="54">SUM(G285:G287)</f>
        <v>0</v>
      </c>
      <c r="H283" s="283">
        <f t="shared" si="54"/>
        <v>0</v>
      </c>
      <c r="I283" s="283">
        <f t="shared" si="54"/>
        <v>0</v>
      </c>
      <c r="J283" s="283">
        <f t="shared" si="54"/>
        <v>0</v>
      </c>
      <c r="K283" s="283">
        <f t="shared" si="54"/>
        <v>0</v>
      </c>
      <c r="L283" s="283">
        <f t="shared" si="54"/>
        <v>0</v>
      </c>
      <c r="M283" s="283">
        <f t="shared" si="54"/>
        <v>0</v>
      </c>
      <c r="N283" s="283">
        <v>0</v>
      </c>
      <c r="O283" s="283">
        <v>0</v>
      </c>
      <c r="P283" s="282"/>
      <c r="Q283" s="282"/>
      <c r="R283" s="282"/>
      <c r="S283" s="282"/>
      <c r="T283" s="27"/>
      <c r="U283" s="27"/>
      <c r="V283" s="27"/>
      <c r="W283" s="27"/>
      <c r="X283" s="27"/>
      <c r="Y283" s="27"/>
      <c r="Z283" s="27"/>
      <c r="AA283" s="22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</row>
    <row r="284" spans="1:43" s="5" customFormat="1" ht="67.5" customHeight="1" x14ac:dyDescent="0.25">
      <c r="A284" s="268"/>
      <c r="B284" s="98" t="s">
        <v>237</v>
      </c>
      <c r="C284" s="272"/>
      <c r="D284" s="283">
        <f t="shared" si="53"/>
        <v>0</v>
      </c>
      <c r="E284" s="283">
        <f t="shared" si="53"/>
        <v>0</v>
      </c>
      <c r="F284" s="283"/>
      <c r="G284" s="283"/>
      <c r="H284" s="283"/>
      <c r="I284" s="283"/>
      <c r="J284" s="283"/>
      <c r="K284" s="283"/>
      <c r="L284" s="283"/>
      <c r="M284" s="283"/>
      <c r="N284" s="283"/>
      <c r="O284" s="283"/>
      <c r="P284" s="282"/>
      <c r="Q284" s="282"/>
      <c r="R284" s="282"/>
      <c r="S284" s="282"/>
      <c r="T284" s="27"/>
      <c r="U284" s="27"/>
      <c r="V284" s="27"/>
      <c r="W284" s="27"/>
      <c r="X284" s="27"/>
      <c r="Y284" s="27"/>
      <c r="Z284" s="27"/>
      <c r="AA284" s="22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</row>
    <row r="285" spans="1:43" s="2" customFormat="1" ht="15.75" customHeight="1" x14ac:dyDescent="0.25">
      <c r="A285" s="267" t="s">
        <v>238</v>
      </c>
      <c r="B285" s="134" t="s">
        <v>147</v>
      </c>
      <c r="C285" s="272"/>
      <c r="D285" s="241">
        <f t="shared" si="53"/>
        <v>0</v>
      </c>
      <c r="E285" s="241">
        <f t="shared" si="53"/>
        <v>0</v>
      </c>
      <c r="F285" s="241">
        <v>0</v>
      </c>
      <c r="G285" s="241">
        <v>0</v>
      </c>
      <c r="H285" s="241">
        <v>0</v>
      </c>
      <c r="I285" s="241">
        <v>0</v>
      </c>
      <c r="J285" s="241">
        <v>0</v>
      </c>
      <c r="K285" s="241">
        <v>0</v>
      </c>
      <c r="L285" s="241">
        <v>0</v>
      </c>
      <c r="M285" s="241">
        <v>0</v>
      </c>
      <c r="N285" s="241">
        <v>0</v>
      </c>
      <c r="O285" s="241">
        <v>0</v>
      </c>
      <c r="P285" s="336" t="s">
        <v>325</v>
      </c>
      <c r="Q285" s="241">
        <v>0</v>
      </c>
      <c r="R285" s="241">
        <v>0</v>
      </c>
      <c r="S285" s="241">
        <v>100</v>
      </c>
      <c r="T285" s="327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</row>
    <row r="286" spans="1:43" s="2" customFormat="1" ht="57.75" customHeight="1" x14ac:dyDescent="0.25">
      <c r="A286" s="268"/>
      <c r="B286" s="98" t="s">
        <v>239</v>
      </c>
      <c r="C286" s="272"/>
      <c r="D286" s="241">
        <f t="shared" si="53"/>
        <v>0</v>
      </c>
      <c r="E286" s="241">
        <f t="shared" si="53"/>
        <v>0</v>
      </c>
      <c r="F286" s="241"/>
      <c r="G286" s="241"/>
      <c r="H286" s="241"/>
      <c r="I286" s="241"/>
      <c r="J286" s="241"/>
      <c r="K286" s="241"/>
      <c r="L286" s="241"/>
      <c r="M286" s="241"/>
      <c r="N286" s="241"/>
      <c r="O286" s="241"/>
      <c r="P286" s="336"/>
      <c r="Q286" s="241"/>
      <c r="R286" s="241"/>
      <c r="S286" s="241"/>
      <c r="T286" s="327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</row>
    <row r="287" spans="1:43" s="2" customFormat="1" ht="28.5" customHeight="1" x14ac:dyDescent="0.25">
      <c r="A287" s="98" t="s">
        <v>273</v>
      </c>
      <c r="B287" s="98" t="s">
        <v>274</v>
      </c>
      <c r="C287" s="272"/>
      <c r="D287" s="203">
        <f t="shared" si="53"/>
        <v>0</v>
      </c>
      <c r="E287" s="203">
        <f t="shared" si="53"/>
        <v>0</v>
      </c>
      <c r="F287" s="203">
        <v>0</v>
      </c>
      <c r="G287" s="203">
        <v>0</v>
      </c>
      <c r="H287" s="203">
        <v>0</v>
      </c>
      <c r="I287" s="203">
        <v>0</v>
      </c>
      <c r="J287" s="203">
        <v>0</v>
      </c>
      <c r="K287" s="203">
        <v>0</v>
      </c>
      <c r="L287" s="203">
        <v>0</v>
      </c>
      <c r="M287" s="203">
        <v>0</v>
      </c>
      <c r="N287" s="203">
        <v>0</v>
      </c>
      <c r="O287" s="203">
        <v>0</v>
      </c>
      <c r="P287" s="101" t="s">
        <v>326</v>
      </c>
      <c r="Q287" s="74">
        <v>0</v>
      </c>
      <c r="R287" s="74">
        <v>0</v>
      </c>
      <c r="S287" s="74">
        <v>100</v>
      </c>
      <c r="T287" s="327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</row>
    <row r="288" spans="1:43" s="2" customFormat="1" ht="24" customHeight="1" x14ac:dyDescent="0.25">
      <c r="A288" s="267" t="s">
        <v>240</v>
      </c>
      <c r="B288" s="100" t="s">
        <v>84</v>
      </c>
      <c r="C288" s="272"/>
      <c r="D288" s="283">
        <f t="shared" si="53"/>
        <v>477.83899999999994</v>
      </c>
      <c r="E288" s="283">
        <f t="shared" si="53"/>
        <v>458.74800000000005</v>
      </c>
      <c r="F288" s="283">
        <f>SUM(F290:F292)</f>
        <v>0</v>
      </c>
      <c r="G288" s="283">
        <f t="shared" ref="G288:M288" si="55">SUM(G290:G292)</f>
        <v>0</v>
      </c>
      <c r="H288" s="283">
        <f t="shared" si="55"/>
        <v>29.28</v>
      </c>
      <c r="I288" s="283">
        <f t="shared" si="55"/>
        <v>29.28</v>
      </c>
      <c r="J288" s="283">
        <f t="shared" si="55"/>
        <v>448.55899999999997</v>
      </c>
      <c r="K288" s="283">
        <f t="shared" si="55"/>
        <v>429.46800000000002</v>
      </c>
      <c r="L288" s="283">
        <f t="shared" si="55"/>
        <v>0</v>
      </c>
      <c r="M288" s="283">
        <f t="shared" si="55"/>
        <v>0</v>
      </c>
      <c r="N288" s="283">
        <v>100</v>
      </c>
      <c r="O288" s="283">
        <v>100</v>
      </c>
      <c r="P288" s="282"/>
      <c r="Q288" s="282"/>
      <c r="R288" s="282"/>
      <c r="S288" s="282"/>
      <c r="T288" s="327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</row>
    <row r="289" spans="1:43" s="2" customFormat="1" ht="102" x14ac:dyDescent="0.25">
      <c r="A289" s="268"/>
      <c r="B289" s="98" t="s">
        <v>241</v>
      </c>
      <c r="C289" s="272"/>
      <c r="D289" s="283">
        <f t="shared" si="53"/>
        <v>0</v>
      </c>
      <c r="E289" s="283">
        <f t="shared" si="53"/>
        <v>0</v>
      </c>
      <c r="F289" s="283"/>
      <c r="G289" s="283"/>
      <c r="H289" s="283"/>
      <c r="I289" s="283"/>
      <c r="J289" s="283"/>
      <c r="K289" s="283"/>
      <c r="L289" s="283"/>
      <c r="M289" s="283"/>
      <c r="N289" s="283"/>
      <c r="O289" s="283"/>
      <c r="P289" s="282"/>
      <c r="Q289" s="282"/>
      <c r="R289" s="282"/>
      <c r="S289" s="282"/>
      <c r="T289" s="22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</row>
    <row r="290" spans="1:43" s="2" customFormat="1" ht="15.75" customHeight="1" x14ac:dyDescent="0.25">
      <c r="A290" s="267" t="s">
        <v>242</v>
      </c>
      <c r="B290" s="100" t="s">
        <v>23</v>
      </c>
      <c r="C290" s="272"/>
      <c r="D290" s="337">
        <f t="shared" si="53"/>
        <v>228.41</v>
      </c>
      <c r="E290" s="337">
        <f t="shared" si="53"/>
        <v>220.69900000000001</v>
      </c>
      <c r="F290" s="241">
        <v>0</v>
      </c>
      <c r="G290" s="241">
        <v>0</v>
      </c>
      <c r="H290" s="241">
        <v>29.28</v>
      </c>
      <c r="I290" s="241">
        <v>29.28</v>
      </c>
      <c r="J290" s="337">
        <v>199.13</v>
      </c>
      <c r="K290" s="337">
        <v>191.41900000000001</v>
      </c>
      <c r="L290" s="241">
        <v>0</v>
      </c>
      <c r="M290" s="241">
        <v>0</v>
      </c>
      <c r="N290" s="241">
        <v>100</v>
      </c>
      <c r="O290" s="241">
        <f>E290/D290*100</f>
        <v>96.624053237599057</v>
      </c>
      <c r="P290" s="336" t="s">
        <v>327</v>
      </c>
      <c r="Q290" s="245">
        <v>40</v>
      </c>
      <c r="R290" s="241">
        <v>40</v>
      </c>
      <c r="S290" s="241">
        <v>100</v>
      </c>
      <c r="T290" s="327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</row>
    <row r="291" spans="1:43" s="2" customFormat="1" ht="57" customHeight="1" x14ac:dyDescent="0.25">
      <c r="A291" s="268"/>
      <c r="B291" s="98" t="s">
        <v>243</v>
      </c>
      <c r="C291" s="272"/>
      <c r="D291" s="338">
        <f t="shared" si="53"/>
        <v>0</v>
      </c>
      <c r="E291" s="338">
        <f t="shared" si="53"/>
        <v>0</v>
      </c>
      <c r="F291" s="241"/>
      <c r="G291" s="241"/>
      <c r="H291" s="241"/>
      <c r="I291" s="241"/>
      <c r="J291" s="338"/>
      <c r="K291" s="338"/>
      <c r="L291" s="241"/>
      <c r="M291" s="241"/>
      <c r="N291" s="241"/>
      <c r="O291" s="241"/>
      <c r="P291" s="336"/>
      <c r="Q291" s="245"/>
      <c r="R291" s="241"/>
      <c r="S291" s="241"/>
      <c r="T291" s="327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</row>
    <row r="292" spans="1:43" s="2" customFormat="1" ht="95.25" customHeight="1" x14ac:dyDescent="0.25">
      <c r="A292" s="98" t="s">
        <v>244</v>
      </c>
      <c r="B292" s="98" t="s">
        <v>245</v>
      </c>
      <c r="C292" s="272"/>
      <c r="D292" s="208">
        <f t="shared" si="53"/>
        <v>249.429</v>
      </c>
      <c r="E292" s="208">
        <f t="shared" si="53"/>
        <v>238.04900000000001</v>
      </c>
      <c r="F292" s="203">
        <v>0</v>
      </c>
      <c r="G292" s="203">
        <v>0</v>
      </c>
      <c r="H292" s="203">
        <v>0</v>
      </c>
      <c r="I292" s="203">
        <v>0</v>
      </c>
      <c r="J292" s="209">
        <v>249.429</v>
      </c>
      <c r="K292" s="209">
        <v>238.04900000000001</v>
      </c>
      <c r="L292" s="203">
        <v>0</v>
      </c>
      <c r="M292" s="203">
        <v>0</v>
      </c>
      <c r="N292" s="203">
        <v>100</v>
      </c>
      <c r="O292" s="203">
        <f>E292/D292*100</f>
        <v>95.437579431421369</v>
      </c>
      <c r="P292" s="101" t="s">
        <v>328</v>
      </c>
      <c r="Q292" s="74">
        <v>100</v>
      </c>
      <c r="R292" s="74">
        <v>100</v>
      </c>
      <c r="S292" s="74">
        <v>100</v>
      </c>
      <c r="T292" s="327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</row>
    <row r="293" spans="1:43" s="2" customFormat="1" x14ac:dyDescent="0.25">
      <c r="A293" s="267" t="s">
        <v>246</v>
      </c>
      <c r="B293" s="100" t="s">
        <v>247</v>
      </c>
      <c r="C293" s="272"/>
      <c r="D293" s="283">
        <f t="shared" si="53"/>
        <v>0</v>
      </c>
      <c r="E293" s="283">
        <f t="shared" si="53"/>
        <v>0</v>
      </c>
      <c r="F293" s="283">
        <f>SUM(F295)</f>
        <v>0</v>
      </c>
      <c r="G293" s="283">
        <f t="shared" ref="G293:M293" si="56">SUM(G295)</f>
        <v>0</v>
      </c>
      <c r="H293" s="283">
        <f t="shared" si="56"/>
        <v>0</v>
      </c>
      <c r="I293" s="283">
        <f t="shared" si="56"/>
        <v>0</v>
      </c>
      <c r="J293" s="283">
        <f t="shared" si="56"/>
        <v>0</v>
      </c>
      <c r="K293" s="283">
        <f t="shared" si="56"/>
        <v>0</v>
      </c>
      <c r="L293" s="283">
        <f t="shared" si="56"/>
        <v>0</v>
      </c>
      <c r="M293" s="283">
        <f t="shared" si="56"/>
        <v>0</v>
      </c>
      <c r="N293" s="283">
        <v>0</v>
      </c>
      <c r="O293" s="283">
        <v>0</v>
      </c>
      <c r="P293" s="282"/>
      <c r="Q293" s="282"/>
      <c r="R293" s="282"/>
      <c r="S293" s="282"/>
      <c r="T293" s="327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</row>
    <row r="294" spans="1:43" s="2" customFormat="1" ht="63.75" x14ac:dyDescent="0.25">
      <c r="A294" s="268"/>
      <c r="B294" s="98" t="s">
        <v>248</v>
      </c>
      <c r="C294" s="272"/>
      <c r="D294" s="283">
        <f t="shared" si="53"/>
        <v>0</v>
      </c>
      <c r="E294" s="283">
        <f t="shared" si="53"/>
        <v>0</v>
      </c>
      <c r="F294" s="283"/>
      <c r="G294" s="283"/>
      <c r="H294" s="283"/>
      <c r="I294" s="283"/>
      <c r="J294" s="283"/>
      <c r="K294" s="283"/>
      <c r="L294" s="283"/>
      <c r="M294" s="283"/>
      <c r="N294" s="283"/>
      <c r="O294" s="283"/>
      <c r="P294" s="282"/>
      <c r="Q294" s="282"/>
      <c r="R294" s="282"/>
      <c r="S294" s="282"/>
      <c r="T294" s="25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</row>
    <row r="295" spans="1:43" s="2" customFormat="1" ht="45.75" customHeight="1" x14ac:dyDescent="0.25">
      <c r="A295" s="98" t="s">
        <v>276</v>
      </c>
      <c r="B295" s="98" t="s">
        <v>275</v>
      </c>
      <c r="C295" s="272"/>
      <c r="D295" s="203">
        <f t="shared" si="53"/>
        <v>0</v>
      </c>
      <c r="E295" s="203">
        <f t="shared" si="53"/>
        <v>0</v>
      </c>
      <c r="F295" s="203">
        <v>0</v>
      </c>
      <c r="G295" s="203">
        <v>0</v>
      </c>
      <c r="H295" s="203">
        <v>0</v>
      </c>
      <c r="I295" s="203">
        <v>0</v>
      </c>
      <c r="J295" s="203">
        <v>0</v>
      </c>
      <c r="K295" s="203">
        <v>0</v>
      </c>
      <c r="L295" s="203">
        <v>0</v>
      </c>
      <c r="M295" s="203">
        <v>0</v>
      </c>
      <c r="N295" s="203">
        <v>0</v>
      </c>
      <c r="O295" s="203">
        <v>0</v>
      </c>
      <c r="P295" s="98" t="s">
        <v>329</v>
      </c>
      <c r="Q295" s="74">
        <v>0</v>
      </c>
      <c r="R295" s="74">
        <v>0</v>
      </c>
      <c r="S295" s="74">
        <v>100</v>
      </c>
      <c r="T295" s="327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</row>
    <row r="296" spans="1:43" s="2" customFormat="1" x14ac:dyDescent="0.25">
      <c r="A296" s="267" t="s">
        <v>249</v>
      </c>
      <c r="B296" s="100" t="s">
        <v>250</v>
      </c>
      <c r="C296" s="272"/>
      <c r="D296" s="283">
        <f t="shared" si="53"/>
        <v>0</v>
      </c>
      <c r="E296" s="283">
        <f t="shared" si="53"/>
        <v>0</v>
      </c>
      <c r="F296" s="283">
        <f>F298</f>
        <v>0</v>
      </c>
      <c r="G296" s="283">
        <f t="shared" ref="G296:M296" si="57">G298</f>
        <v>0</v>
      </c>
      <c r="H296" s="283">
        <f t="shared" si="57"/>
        <v>0</v>
      </c>
      <c r="I296" s="283">
        <f t="shared" si="57"/>
        <v>0</v>
      </c>
      <c r="J296" s="283">
        <f t="shared" si="57"/>
        <v>0</v>
      </c>
      <c r="K296" s="283">
        <f t="shared" si="57"/>
        <v>0</v>
      </c>
      <c r="L296" s="283">
        <f t="shared" si="57"/>
        <v>0</v>
      </c>
      <c r="M296" s="283">
        <f t="shared" si="57"/>
        <v>0</v>
      </c>
      <c r="N296" s="283">
        <v>0</v>
      </c>
      <c r="O296" s="283">
        <v>0</v>
      </c>
      <c r="P296" s="282"/>
      <c r="Q296" s="282"/>
      <c r="R296" s="282"/>
      <c r="S296" s="282"/>
      <c r="T296" s="327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</row>
    <row r="297" spans="1:43" s="2" customFormat="1" ht="38.25" x14ac:dyDescent="0.25">
      <c r="A297" s="268"/>
      <c r="B297" s="98" t="s">
        <v>251</v>
      </c>
      <c r="C297" s="272"/>
      <c r="D297" s="283">
        <f t="shared" ref="D297:E298" si="58">F297+H297+J297+L297</f>
        <v>0</v>
      </c>
      <c r="E297" s="283">
        <f t="shared" si="58"/>
        <v>0</v>
      </c>
      <c r="F297" s="283"/>
      <c r="G297" s="283"/>
      <c r="H297" s="283"/>
      <c r="I297" s="283"/>
      <c r="J297" s="283"/>
      <c r="K297" s="283"/>
      <c r="L297" s="283"/>
      <c r="M297" s="283"/>
      <c r="N297" s="283"/>
      <c r="O297" s="283"/>
      <c r="P297" s="282"/>
      <c r="Q297" s="282"/>
      <c r="R297" s="282"/>
      <c r="S297" s="282"/>
      <c r="T297" s="25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</row>
    <row r="298" spans="1:43" s="2" customFormat="1" ht="63.75" x14ac:dyDescent="0.25">
      <c r="A298" s="93" t="s">
        <v>278</v>
      </c>
      <c r="B298" s="93" t="s">
        <v>277</v>
      </c>
      <c r="C298" s="273"/>
      <c r="D298" s="204">
        <f t="shared" si="58"/>
        <v>0</v>
      </c>
      <c r="E298" s="204">
        <f t="shared" si="58"/>
        <v>0</v>
      </c>
      <c r="F298" s="204">
        <v>0</v>
      </c>
      <c r="G298" s="204">
        <v>0</v>
      </c>
      <c r="H298" s="204">
        <v>0</v>
      </c>
      <c r="I298" s="204">
        <v>0</v>
      </c>
      <c r="J298" s="204">
        <v>0</v>
      </c>
      <c r="K298" s="204">
        <v>0</v>
      </c>
      <c r="L298" s="204">
        <v>0</v>
      </c>
      <c r="M298" s="204">
        <v>0</v>
      </c>
      <c r="N298" s="204">
        <v>0</v>
      </c>
      <c r="O298" s="204">
        <v>0</v>
      </c>
      <c r="P298" s="93" t="s">
        <v>330</v>
      </c>
      <c r="Q298" s="191">
        <v>179352</v>
      </c>
      <c r="R298" s="191">
        <v>202777.86</v>
      </c>
      <c r="S298" s="77">
        <v>113.06</v>
      </c>
      <c r="T298" s="327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</row>
    <row r="299" spans="1:43" s="2" customFormat="1" x14ac:dyDescent="0.25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327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</row>
    <row r="300" spans="1:43" s="2" customFormat="1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25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</row>
    <row r="301" spans="1:43" ht="21" customHeight="1" x14ac:dyDescent="0.35">
      <c r="A301" s="217"/>
      <c r="B301" s="217"/>
      <c r="C301" s="217"/>
      <c r="D301" s="217"/>
      <c r="E301" s="217"/>
      <c r="F301" s="217"/>
      <c r="G301" s="217"/>
      <c r="H301" s="217"/>
      <c r="I301" s="217"/>
      <c r="J301" s="217"/>
      <c r="K301" s="217"/>
      <c r="L301" s="217"/>
      <c r="M301" s="217"/>
      <c r="N301" s="217"/>
      <c r="O301" s="217"/>
      <c r="P301" s="217"/>
      <c r="Q301" s="5"/>
      <c r="R301" s="5"/>
      <c r="S301" s="5"/>
    </row>
    <row r="302" spans="1:43" x14ac:dyDescent="0.25">
      <c r="A302" s="71"/>
      <c r="B302" s="71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</row>
    <row r="303" spans="1:43" ht="60.75" customHeight="1" x14ac:dyDescent="0.25">
      <c r="A303" s="72"/>
      <c r="B303" s="72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</row>
    <row r="304" spans="1:43" x14ac:dyDescent="0.25">
      <c r="A304" s="43"/>
      <c r="B304" s="43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</row>
    <row r="305" spans="1:19" x14ac:dyDescent="0.25">
      <c r="A305" s="43"/>
      <c r="B305" s="43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</row>
    <row r="306" spans="1:19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</row>
    <row r="307" spans="1:19" x14ac:dyDescent="0.25">
      <c r="A307" s="2"/>
      <c r="B307" s="2"/>
      <c r="C307" s="2"/>
      <c r="D307" s="2"/>
      <c r="E307" s="2"/>
      <c r="F307" s="2"/>
      <c r="G307" s="2"/>
      <c r="H307" s="2"/>
      <c r="I307" s="2"/>
      <c r="N307" s="2"/>
      <c r="O307" s="2"/>
      <c r="P307" s="2"/>
      <c r="Q307" s="2"/>
      <c r="R307" s="2"/>
      <c r="S307" s="2"/>
    </row>
    <row r="308" spans="1:19" x14ac:dyDescent="0.25">
      <c r="A308" s="2"/>
      <c r="B308" s="2"/>
      <c r="C308" s="2"/>
      <c r="D308" s="2"/>
      <c r="E308" s="2"/>
      <c r="F308" s="2"/>
      <c r="G308" s="2"/>
      <c r="H308" s="2"/>
      <c r="I308" s="2"/>
      <c r="N308" s="2"/>
      <c r="O308" s="2"/>
      <c r="P308" s="2"/>
      <c r="Q308" s="2"/>
      <c r="R308" s="2"/>
      <c r="S308" s="2"/>
    </row>
    <row r="309" spans="1:19" x14ac:dyDescent="0.25">
      <c r="A309" s="20"/>
      <c r="B309" s="20"/>
      <c r="C309" s="20"/>
      <c r="D309" s="20"/>
      <c r="E309" s="20"/>
      <c r="F309" s="20"/>
      <c r="G309" s="20"/>
      <c r="H309" s="20"/>
      <c r="I309" s="20"/>
      <c r="N309" s="20"/>
      <c r="O309" s="20"/>
      <c r="P309" s="20"/>
      <c r="Q309" s="20"/>
      <c r="R309" s="20"/>
      <c r="S309" s="20"/>
    </row>
    <row r="310" spans="1:19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N310" s="20"/>
      <c r="O310" s="20"/>
      <c r="P310" s="20"/>
      <c r="Q310" s="20"/>
      <c r="R310" s="20"/>
      <c r="S310" s="20"/>
    </row>
    <row r="311" spans="1:19" x14ac:dyDescent="0.25">
      <c r="A311" s="20"/>
      <c r="B311" s="20"/>
      <c r="C311" s="20"/>
      <c r="D311" s="20"/>
      <c r="E311" s="20"/>
      <c r="F311" s="20"/>
      <c r="G311" s="20"/>
      <c r="H311" s="20"/>
      <c r="I311" s="20"/>
      <c r="N311" s="20"/>
      <c r="O311" s="20"/>
      <c r="P311" s="20"/>
      <c r="Q311" s="20"/>
      <c r="R311" s="20"/>
      <c r="S311" s="20"/>
    </row>
    <row r="312" spans="1:19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N312" s="20"/>
      <c r="O312" s="20"/>
      <c r="P312" s="20"/>
      <c r="Q312" s="20"/>
      <c r="R312" s="20"/>
      <c r="S312" s="20"/>
    </row>
    <row r="313" spans="1:19" x14ac:dyDescent="0.25">
      <c r="A313" s="20"/>
      <c r="B313" s="20"/>
      <c r="C313" s="20"/>
      <c r="D313" s="20"/>
      <c r="E313" s="20"/>
      <c r="F313" s="20"/>
      <c r="G313" s="20"/>
      <c r="H313" s="20"/>
      <c r="I313" s="20"/>
      <c r="N313" s="20"/>
      <c r="O313" s="20"/>
      <c r="P313" s="20"/>
      <c r="Q313" s="20"/>
      <c r="R313" s="20"/>
      <c r="S313" s="20"/>
    </row>
    <row r="314" spans="1:19" x14ac:dyDescent="0.25">
      <c r="A314" s="20"/>
      <c r="B314" s="20"/>
      <c r="C314" s="20"/>
      <c r="D314" s="20"/>
      <c r="E314" s="20"/>
      <c r="F314" s="20"/>
      <c r="G314" s="20"/>
      <c r="H314" s="20"/>
      <c r="I314" s="20"/>
      <c r="N314" s="20"/>
      <c r="O314" s="20"/>
      <c r="P314" s="20"/>
      <c r="Q314" s="20"/>
      <c r="R314" s="20"/>
      <c r="S314" s="20"/>
    </row>
    <row r="315" spans="1:19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N315" s="20"/>
      <c r="O315" s="20"/>
      <c r="P315" s="20"/>
      <c r="Q315" s="20"/>
      <c r="R315" s="20"/>
      <c r="S315" s="20"/>
    </row>
    <row r="316" spans="1:19" x14ac:dyDescent="0.25">
      <c r="A316" s="20"/>
      <c r="B316" s="20"/>
      <c r="C316" s="20"/>
      <c r="D316" s="20"/>
      <c r="E316" s="20"/>
      <c r="F316" s="20"/>
      <c r="G316" s="20"/>
      <c r="H316" s="20"/>
      <c r="I316" s="20"/>
      <c r="N316" s="20"/>
      <c r="O316" s="20"/>
      <c r="P316" s="20"/>
      <c r="Q316" s="20"/>
      <c r="R316" s="20"/>
      <c r="S316" s="20"/>
    </row>
    <row r="317" spans="1:19" x14ac:dyDescent="0.25">
      <c r="A317" s="20"/>
      <c r="B317" s="20"/>
      <c r="C317" s="20"/>
      <c r="D317" s="20"/>
      <c r="E317" s="20"/>
      <c r="F317" s="20"/>
      <c r="G317" s="20"/>
      <c r="H317" s="20"/>
      <c r="I317" s="20"/>
      <c r="N317" s="20"/>
      <c r="O317" s="20"/>
      <c r="P317" s="20"/>
      <c r="Q317" s="20"/>
      <c r="R317" s="20"/>
      <c r="S317" s="20"/>
    </row>
    <row r="318" spans="1:19" x14ac:dyDescent="0.25">
      <c r="A318" s="20"/>
      <c r="B318" s="20"/>
      <c r="C318" s="20"/>
      <c r="D318" s="20"/>
      <c r="E318" s="20"/>
      <c r="F318" s="20"/>
      <c r="G318" s="20"/>
      <c r="H318" s="20"/>
      <c r="I318" s="20"/>
      <c r="N318" s="20"/>
      <c r="O318" s="20"/>
      <c r="P318" s="20"/>
      <c r="Q318" s="20"/>
      <c r="R318" s="20"/>
      <c r="S318" s="20"/>
    </row>
    <row r="319" spans="1:19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N319" s="20"/>
      <c r="O319" s="20"/>
      <c r="P319" s="20"/>
      <c r="Q319" s="20"/>
      <c r="R319" s="20"/>
      <c r="S319" s="20"/>
    </row>
    <row r="320" spans="1:19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N320" s="20"/>
      <c r="O320" s="20"/>
      <c r="P320" s="20"/>
      <c r="Q320" s="20"/>
      <c r="R320" s="20"/>
      <c r="S320" s="20"/>
    </row>
    <row r="321" spans="1:19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N321" s="20"/>
      <c r="O321" s="20"/>
      <c r="P321" s="20"/>
      <c r="Q321" s="20"/>
      <c r="R321" s="20"/>
      <c r="S321" s="20"/>
    </row>
    <row r="322" spans="1:19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N322" s="20"/>
      <c r="O322" s="20"/>
      <c r="P322" s="20"/>
      <c r="Q322" s="20"/>
      <c r="R322" s="20"/>
      <c r="S322" s="20"/>
    </row>
    <row r="323" spans="1:19" x14ac:dyDescent="0.25">
      <c r="A323" s="20"/>
      <c r="B323" s="20"/>
      <c r="C323" s="20"/>
      <c r="D323" s="20"/>
      <c r="E323" s="20"/>
      <c r="F323" s="20"/>
      <c r="G323" s="20"/>
      <c r="H323" s="20"/>
      <c r="I323" s="20"/>
      <c r="N323" s="20"/>
      <c r="O323" s="20"/>
      <c r="P323" s="20"/>
      <c r="Q323" s="20"/>
      <c r="R323" s="20"/>
      <c r="S323" s="20"/>
    </row>
    <row r="324" spans="1:19" x14ac:dyDescent="0.25">
      <c r="A324" s="20"/>
      <c r="B324" s="20"/>
      <c r="C324" s="20"/>
      <c r="D324" s="20"/>
      <c r="E324" s="20"/>
      <c r="F324" s="20"/>
      <c r="G324" s="20"/>
      <c r="H324" s="20"/>
      <c r="I324" s="20"/>
      <c r="N324" s="20"/>
      <c r="O324" s="20"/>
      <c r="P324" s="20"/>
      <c r="Q324" s="20"/>
      <c r="R324" s="20"/>
      <c r="S324" s="20"/>
    </row>
    <row r="325" spans="1:19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N325" s="20"/>
      <c r="O325" s="20"/>
      <c r="P325" s="20"/>
      <c r="Q325" s="20"/>
      <c r="R325" s="20"/>
      <c r="S325" s="20"/>
    </row>
    <row r="326" spans="1:19" x14ac:dyDescent="0.25">
      <c r="A326" s="20"/>
      <c r="B326" s="20"/>
      <c r="C326" s="20"/>
      <c r="D326" s="20"/>
      <c r="E326" s="20"/>
      <c r="F326" s="20"/>
      <c r="G326" s="20"/>
      <c r="H326" s="20"/>
      <c r="I326" s="20"/>
      <c r="N326" s="20"/>
      <c r="O326" s="20"/>
      <c r="P326" s="20"/>
      <c r="Q326" s="20"/>
      <c r="R326" s="20"/>
      <c r="S326" s="20"/>
    </row>
    <row r="327" spans="1:19" x14ac:dyDescent="0.25">
      <c r="A327" s="20"/>
      <c r="B327" s="20"/>
      <c r="C327" s="20"/>
      <c r="D327" s="20"/>
      <c r="E327" s="20"/>
      <c r="F327" s="20"/>
      <c r="G327" s="20"/>
      <c r="H327" s="20"/>
      <c r="I327" s="20"/>
      <c r="N327" s="20"/>
      <c r="O327" s="20"/>
      <c r="P327" s="20"/>
      <c r="Q327" s="20"/>
      <c r="R327" s="20"/>
      <c r="S327" s="20"/>
    </row>
    <row r="328" spans="1:19" x14ac:dyDescent="0.25">
      <c r="A328" s="20"/>
      <c r="B328" s="20"/>
      <c r="C328" s="20"/>
      <c r="D328" s="20"/>
      <c r="E328" s="20"/>
      <c r="F328" s="20"/>
      <c r="G328" s="20"/>
      <c r="H328" s="20"/>
      <c r="I328" s="20"/>
      <c r="N328" s="20"/>
      <c r="O328" s="20"/>
      <c r="P328" s="20"/>
      <c r="Q328" s="20"/>
      <c r="R328" s="20"/>
      <c r="S328" s="20"/>
    </row>
    <row r="329" spans="1:19" x14ac:dyDescent="0.25">
      <c r="A329" s="20"/>
      <c r="B329" s="20"/>
      <c r="C329" s="20"/>
      <c r="D329" s="20"/>
      <c r="E329" s="20"/>
      <c r="F329" s="20"/>
      <c r="G329" s="20"/>
      <c r="H329" s="20"/>
      <c r="I329" s="20"/>
      <c r="N329" s="20"/>
      <c r="O329" s="20"/>
      <c r="P329" s="20"/>
      <c r="Q329" s="20"/>
      <c r="R329" s="20"/>
      <c r="S329" s="20"/>
    </row>
    <row r="330" spans="1:19" x14ac:dyDescent="0.25">
      <c r="A330" s="20"/>
      <c r="B330" s="20"/>
      <c r="C330" s="20"/>
      <c r="D330" s="20"/>
      <c r="E330" s="20"/>
      <c r="F330" s="20"/>
      <c r="G330" s="20"/>
      <c r="H330" s="20"/>
      <c r="I330" s="20"/>
      <c r="N330" s="20"/>
      <c r="O330" s="20"/>
      <c r="P330" s="20"/>
      <c r="Q330" s="20"/>
      <c r="R330" s="20"/>
      <c r="S330" s="20"/>
    </row>
    <row r="331" spans="1:19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N331" s="20"/>
      <c r="O331" s="20"/>
      <c r="P331" s="20"/>
      <c r="Q331" s="20"/>
      <c r="R331" s="20"/>
      <c r="S331" s="20"/>
    </row>
    <row r="332" spans="1:19" x14ac:dyDescent="0.25">
      <c r="A332" s="20"/>
      <c r="B332" s="20"/>
      <c r="C332" s="20"/>
      <c r="D332" s="20"/>
      <c r="E332" s="20"/>
      <c r="F332" s="20"/>
      <c r="G332" s="20"/>
      <c r="H332" s="20"/>
      <c r="I332" s="20"/>
      <c r="N332" s="20"/>
      <c r="O332" s="20"/>
      <c r="P332" s="20"/>
      <c r="Q332" s="20"/>
      <c r="R332" s="20"/>
      <c r="S332" s="20"/>
    </row>
    <row r="333" spans="1:19" x14ac:dyDescent="0.25">
      <c r="A333" s="20"/>
      <c r="B333" s="20"/>
      <c r="C333" s="20"/>
      <c r="D333" s="20"/>
      <c r="E333" s="20"/>
      <c r="F333" s="20"/>
      <c r="G333" s="20"/>
      <c r="H333" s="20"/>
      <c r="I333" s="20"/>
      <c r="N333" s="20"/>
      <c r="O333" s="20"/>
      <c r="P333" s="20"/>
      <c r="Q333" s="20"/>
      <c r="R333" s="20"/>
      <c r="S333" s="20"/>
    </row>
    <row r="334" spans="1:19" x14ac:dyDescent="0.25">
      <c r="A334" s="20"/>
      <c r="B334" s="20"/>
      <c r="C334" s="20"/>
      <c r="D334" s="20"/>
      <c r="E334" s="20"/>
      <c r="F334" s="20"/>
      <c r="G334" s="20"/>
      <c r="H334" s="20"/>
      <c r="I334" s="20"/>
      <c r="N334" s="20"/>
      <c r="O334" s="20"/>
      <c r="P334" s="20"/>
      <c r="Q334" s="20"/>
      <c r="R334" s="20"/>
      <c r="S334" s="20"/>
    </row>
    <row r="335" spans="1:19" x14ac:dyDescent="0.25">
      <c r="A335" s="20"/>
      <c r="B335" s="20"/>
      <c r="C335" s="20"/>
      <c r="D335" s="20"/>
      <c r="E335" s="20"/>
      <c r="F335" s="20"/>
      <c r="G335" s="20"/>
      <c r="H335" s="20"/>
      <c r="I335" s="20"/>
      <c r="N335" s="20"/>
      <c r="O335" s="20"/>
      <c r="P335" s="20"/>
      <c r="Q335" s="20"/>
      <c r="R335" s="20"/>
      <c r="S335" s="20"/>
    </row>
    <row r="336" spans="1:19" x14ac:dyDescent="0.25">
      <c r="A336" s="20"/>
      <c r="B336" s="20"/>
      <c r="C336" s="20"/>
      <c r="D336" s="20"/>
      <c r="E336" s="20"/>
      <c r="F336" s="20"/>
      <c r="G336" s="20"/>
      <c r="H336" s="20"/>
      <c r="I336" s="20"/>
      <c r="N336" s="20"/>
      <c r="O336" s="20"/>
      <c r="P336" s="20"/>
      <c r="Q336" s="20"/>
      <c r="R336" s="20"/>
      <c r="S336" s="20"/>
    </row>
    <row r="337" spans="1:19" x14ac:dyDescent="0.25">
      <c r="A337" s="20"/>
      <c r="B337" s="20"/>
      <c r="C337" s="20"/>
      <c r="D337" s="20"/>
      <c r="E337" s="20"/>
      <c r="F337" s="20"/>
      <c r="G337" s="20"/>
      <c r="H337" s="20"/>
      <c r="I337" s="20"/>
      <c r="N337" s="20"/>
      <c r="O337" s="20"/>
      <c r="P337" s="20"/>
      <c r="Q337" s="20"/>
      <c r="R337" s="20"/>
      <c r="S337" s="20"/>
    </row>
    <row r="338" spans="1:19" x14ac:dyDescent="0.25">
      <c r="A338" s="20"/>
      <c r="B338" s="20"/>
      <c r="C338" s="20"/>
      <c r="D338" s="20"/>
      <c r="E338" s="20"/>
      <c r="F338" s="20"/>
      <c r="G338" s="20"/>
      <c r="H338" s="20"/>
      <c r="I338" s="20"/>
      <c r="N338" s="20"/>
      <c r="O338" s="20"/>
      <c r="P338" s="20"/>
      <c r="Q338" s="20"/>
      <c r="R338" s="20"/>
      <c r="S338" s="20"/>
    </row>
    <row r="339" spans="1:19" x14ac:dyDescent="0.25">
      <c r="A339" s="20"/>
      <c r="B339" s="20"/>
      <c r="C339" s="20"/>
      <c r="D339" s="20"/>
      <c r="E339" s="20"/>
      <c r="F339" s="20"/>
      <c r="G339" s="20"/>
      <c r="H339" s="20"/>
      <c r="I339" s="20"/>
      <c r="N339" s="20"/>
      <c r="O339" s="20"/>
      <c r="P339" s="20"/>
      <c r="Q339" s="20"/>
      <c r="R339" s="20"/>
      <c r="S339" s="20"/>
    </row>
    <row r="340" spans="1:19" x14ac:dyDescent="0.25">
      <c r="A340" s="20"/>
      <c r="B340" s="20"/>
      <c r="C340" s="20"/>
      <c r="D340" s="20"/>
      <c r="E340" s="20"/>
      <c r="F340" s="20"/>
      <c r="G340" s="20"/>
      <c r="H340" s="20"/>
      <c r="I340" s="20"/>
      <c r="N340" s="20"/>
      <c r="O340" s="20"/>
      <c r="P340" s="20"/>
      <c r="Q340" s="20"/>
      <c r="R340" s="20"/>
      <c r="S340" s="20"/>
    </row>
    <row r="341" spans="1:19" x14ac:dyDescent="0.25">
      <c r="A341" s="20"/>
      <c r="B341" s="20"/>
      <c r="C341" s="20"/>
      <c r="D341" s="20"/>
      <c r="E341" s="20"/>
      <c r="F341" s="20"/>
      <c r="G341" s="20"/>
      <c r="H341" s="20"/>
      <c r="I341" s="20"/>
      <c r="N341" s="20"/>
      <c r="O341" s="20"/>
      <c r="P341" s="20"/>
      <c r="Q341" s="20"/>
      <c r="R341" s="20"/>
      <c r="S341" s="20"/>
    </row>
    <row r="342" spans="1:19" x14ac:dyDescent="0.25">
      <c r="A342" s="20"/>
      <c r="B342" s="20"/>
      <c r="C342" s="20"/>
      <c r="D342" s="20"/>
      <c r="E342" s="20"/>
      <c r="F342" s="20"/>
      <c r="G342" s="20"/>
      <c r="H342" s="20"/>
      <c r="I342" s="20"/>
      <c r="N342" s="20"/>
      <c r="O342" s="20"/>
      <c r="P342" s="20"/>
      <c r="Q342" s="20"/>
      <c r="R342" s="20"/>
      <c r="S342" s="20"/>
    </row>
    <row r="343" spans="1:19" x14ac:dyDescent="0.25">
      <c r="A343" s="20"/>
      <c r="B343" s="20"/>
      <c r="C343" s="20"/>
      <c r="D343" s="20"/>
      <c r="E343" s="20"/>
      <c r="F343" s="20"/>
      <c r="G343" s="20"/>
      <c r="H343" s="20"/>
      <c r="I343" s="20"/>
      <c r="N343" s="20"/>
      <c r="O343" s="20"/>
      <c r="P343" s="20"/>
      <c r="Q343" s="20"/>
      <c r="R343" s="20"/>
      <c r="S343" s="20"/>
    </row>
    <row r="344" spans="1:19" x14ac:dyDescent="0.25">
      <c r="A344" s="20"/>
      <c r="B344" s="20"/>
      <c r="C344" s="20"/>
      <c r="D344" s="20"/>
      <c r="E344" s="20"/>
      <c r="F344" s="20"/>
      <c r="G344" s="20"/>
      <c r="H344" s="20"/>
      <c r="I344" s="20"/>
      <c r="N344" s="20"/>
      <c r="O344" s="20"/>
      <c r="P344" s="20"/>
      <c r="Q344" s="20"/>
      <c r="R344" s="20"/>
      <c r="S344" s="20"/>
    </row>
    <row r="345" spans="1:19" x14ac:dyDescent="0.25">
      <c r="A345" s="20"/>
      <c r="B345" s="20"/>
      <c r="C345" s="20"/>
      <c r="D345" s="20"/>
      <c r="E345" s="20"/>
      <c r="F345" s="20"/>
      <c r="G345" s="20"/>
      <c r="H345" s="20"/>
      <c r="I345" s="20"/>
      <c r="N345" s="20"/>
      <c r="O345" s="20"/>
      <c r="P345" s="20"/>
      <c r="Q345" s="20"/>
      <c r="R345" s="20"/>
      <c r="S345" s="20"/>
    </row>
    <row r="346" spans="1:19" x14ac:dyDescent="0.25">
      <c r="A346" s="20"/>
      <c r="B346" s="20"/>
      <c r="C346" s="20"/>
      <c r="D346" s="20"/>
      <c r="E346" s="20"/>
      <c r="F346" s="20"/>
      <c r="G346" s="20"/>
      <c r="H346" s="20"/>
      <c r="I346" s="20"/>
      <c r="N346" s="20"/>
      <c r="O346" s="20"/>
      <c r="P346" s="20"/>
      <c r="Q346" s="20"/>
      <c r="R346" s="20"/>
      <c r="S346" s="20"/>
    </row>
    <row r="347" spans="1:19" x14ac:dyDescent="0.25">
      <c r="A347" s="20"/>
      <c r="B347" s="20"/>
      <c r="C347" s="20"/>
      <c r="D347" s="20"/>
      <c r="E347" s="20"/>
      <c r="F347" s="20"/>
      <c r="G347" s="20"/>
      <c r="H347" s="20"/>
      <c r="I347" s="20"/>
      <c r="N347" s="20"/>
      <c r="O347" s="20"/>
      <c r="P347" s="20"/>
      <c r="Q347" s="20"/>
      <c r="R347" s="20"/>
      <c r="S347" s="20"/>
    </row>
    <row r="348" spans="1:19" x14ac:dyDescent="0.25">
      <c r="A348" s="20"/>
      <c r="B348" s="20"/>
      <c r="C348" s="20"/>
      <c r="D348" s="20"/>
      <c r="E348" s="20"/>
      <c r="F348" s="20"/>
      <c r="G348" s="20"/>
      <c r="H348" s="20"/>
      <c r="I348" s="20"/>
      <c r="N348" s="20"/>
      <c r="O348" s="20"/>
      <c r="P348" s="20"/>
      <c r="Q348" s="20"/>
      <c r="R348" s="20"/>
      <c r="S348" s="20"/>
    </row>
    <row r="349" spans="1:19" x14ac:dyDescent="0.25">
      <c r="A349" s="20"/>
      <c r="B349" s="20"/>
      <c r="C349" s="20"/>
      <c r="D349" s="20"/>
      <c r="E349" s="20"/>
      <c r="F349" s="20"/>
      <c r="G349" s="20"/>
      <c r="H349" s="20"/>
      <c r="I349" s="20"/>
      <c r="N349" s="20"/>
      <c r="O349" s="20"/>
      <c r="P349" s="20"/>
      <c r="Q349" s="20"/>
      <c r="R349" s="20"/>
      <c r="S349" s="20"/>
    </row>
    <row r="350" spans="1:19" x14ac:dyDescent="0.25">
      <c r="A350" s="20"/>
      <c r="B350" s="20"/>
      <c r="C350" s="20"/>
      <c r="D350" s="20"/>
      <c r="E350" s="20"/>
      <c r="F350" s="20"/>
      <c r="G350" s="20"/>
      <c r="H350" s="20"/>
      <c r="I350" s="20"/>
      <c r="N350" s="20"/>
      <c r="O350" s="20"/>
      <c r="P350" s="20"/>
      <c r="Q350" s="20"/>
      <c r="R350" s="20"/>
      <c r="S350" s="20"/>
    </row>
    <row r="351" spans="1:19" x14ac:dyDescent="0.25">
      <c r="A351" s="20"/>
      <c r="B351" s="20"/>
      <c r="C351" s="20"/>
      <c r="D351" s="20"/>
      <c r="E351" s="20"/>
      <c r="F351" s="20"/>
      <c r="G351" s="20"/>
      <c r="H351" s="20"/>
      <c r="I351" s="20"/>
      <c r="N351" s="20"/>
      <c r="O351" s="20"/>
      <c r="P351" s="20"/>
      <c r="Q351" s="20"/>
      <c r="R351" s="20"/>
      <c r="S351" s="20"/>
    </row>
    <row r="352" spans="1:19" x14ac:dyDescent="0.25">
      <c r="A352" s="20"/>
      <c r="B352" s="20"/>
      <c r="C352" s="20"/>
      <c r="D352" s="20"/>
      <c r="E352" s="20"/>
      <c r="F352" s="20"/>
      <c r="G352" s="20"/>
      <c r="H352" s="20"/>
      <c r="I352" s="20"/>
      <c r="N352" s="20"/>
      <c r="O352" s="20"/>
      <c r="P352" s="20"/>
      <c r="Q352" s="20"/>
      <c r="R352" s="20"/>
      <c r="S352" s="20"/>
    </row>
    <row r="353" spans="1:19" x14ac:dyDescent="0.25">
      <c r="A353" s="20"/>
      <c r="B353" s="20"/>
      <c r="C353" s="20"/>
      <c r="D353" s="20"/>
      <c r="E353" s="20"/>
      <c r="F353" s="20"/>
      <c r="G353" s="20"/>
      <c r="H353" s="20"/>
      <c r="I353" s="20"/>
      <c r="N353" s="20"/>
      <c r="O353" s="20"/>
      <c r="P353" s="20"/>
      <c r="Q353" s="20"/>
      <c r="R353" s="20"/>
      <c r="S353" s="20"/>
    </row>
    <row r="354" spans="1:19" x14ac:dyDescent="0.25">
      <c r="A354" s="20"/>
      <c r="B354" s="20"/>
      <c r="C354" s="20"/>
      <c r="D354" s="20"/>
      <c r="E354" s="20"/>
      <c r="F354" s="20"/>
      <c r="G354" s="20"/>
      <c r="H354" s="20"/>
      <c r="I354" s="20"/>
      <c r="N354" s="20"/>
      <c r="O354" s="20"/>
      <c r="P354" s="20"/>
      <c r="Q354" s="20"/>
      <c r="R354" s="20"/>
      <c r="S354" s="20"/>
    </row>
    <row r="355" spans="1:19" x14ac:dyDescent="0.25">
      <c r="A355" s="20"/>
      <c r="B355" s="20"/>
      <c r="C355" s="20"/>
      <c r="D355" s="20"/>
      <c r="E355" s="20"/>
      <c r="F355" s="20"/>
      <c r="G355" s="20"/>
      <c r="H355" s="20"/>
      <c r="I355" s="20"/>
      <c r="N355" s="20"/>
      <c r="O355" s="20"/>
      <c r="P355" s="20"/>
      <c r="Q355" s="20"/>
      <c r="R355" s="20"/>
      <c r="S355" s="20"/>
    </row>
    <row r="356" spans="1:19" x14ac:dyDescent="0.25">
      <c r="A356" s="20"/>
      <c r="B356" s="20"/>
      <c r="C356" s="20"/>
      <c r="D356" s="20"/>
      <c r="E356" s="20"/>
      <c r="F356" s="20"/>
      <c r="G356" s="20"/>
      <c r="H356" s="20"/>
      <c r="I356" s="20"/>
      <c r="N356" s="20"/>
      <c r="O356" s="20"/>
      <c r="P356" s="20"/>
      <c r="Q356" s="20"/>
      <c r="R356" s="20"/>
      <c r="S356" s="20"/>
    </row>
    <row r="357" spans="1:19" x14ac:dyDescent="0.25">
      <c r="A357" s="20"/>
      <c r="B357" s="20"/>
      <c r="C357" s="20"/>
      <c r="D357" s="20"/>
      <c r="E357" s="20"/>
      <c r="F357" s="20"/>
      <c r="G357" s="20"/>
      <c r="H357" s="20"/>
      <c r="I357" s="20"/>
      <c r="N357" s="20"/>
      <c r="O357" s="20"/>
      <c r="P357" s="20"/>
      <c r="Q357" s="20"/>
      <c r="R357" s="20"/>
      <c r="S357" s="20"/>
    </row>
    <row r="358" spans="1:19" x14ac:dyDescent="0.25">
      <c r="A358" s="20"/>
      <c r="B358" s="20"/>
      <c r="C358" s="20"/>
      <c r="D358" s="20"/>
      <c r="E358" s="20"/>
      <c r="F358" s="20"/>
      <c r="G358" s="20"/>
      <c r="H358" s="20"/>
      <c r="I358" s="20"/>
      <c r="N358" s="20"/>
      <c r="O358" s="20"/>
      <c r="P358" s="20"/>
      <c r="Q358" s="20"/>
      <c r="R358" s="20"/>
      <c r="S358" s="20"/>
    </row>
    <row r="359" spans="1:19" x14ac:dyDescent="0.25">
      <c r="A359" s="20"/>
      <c r="B359" s="20"/>
      <c r="C359" s="20"/>
      <c r="D359" s="20"/>
      <c r="E359" s="20"/>
      <c r="F359" s="20"/>
      <c r="G359" s="20"/>
      <c r="H359" s="20"/>
      <c r="I359" s="20"/>
      <c r="N359" s="20"/>
      <c r="O359" s="20"/>
      <c r="P359" s="20"/>
      <c r="Q359" s="20"/>
      <c r="R359" s="20"/>
      <c r="S359" s="20"/>
    </row>
    <row r="360" spans="1:19" x14ac:dyDescent="0.25">
      <c r="A360" s="20"/>
      <c r="B360" s="20"/>
      <c r="C360" s="20"/>
      <c r="D360" s="20"/>
      <c r="E360" s="20"/>
      <c r="F360" s="20"/>
      <c r="G360" s="20"/>
      <c r="H360" s="20"/>
      <c r="I360" s="20"/>
      <c r="N360" s="20"/>
      <c r="O360" s="20"/>
      <c r="P360" s="20"/>
      <c r="Q360" s="20"/>
      <c r="R360" s="20"/>
      <c r="S360" s="20"/>
    </row>
    <row r="361" spans="1:19" x14ac:dyDescent="0.25">
      <c r="A361" s="20"/>
      <c r="B361" s="20"/>
      <c r="C361" s="20"/>
      <c r="D361" s="20"/>
      <c r="E361" s="20"/>
      <c r="F361" s="20"/>
      <c r="G361" s="20"/>
      <c r="H361" s="20"/>
      <c r="I361" s="20"/>
      <c r="N361" s="20"/>
      <c r="O361" s="20"/>
      <c r="P361" s="20"/>
      <c r="Q361" s="20"/>
      <c r="R361" s="20"/>
      <c r="S361" s="20"/>
    </row>
    <row r="362" spans="1:19" x14ac:dyDescent="0.25">
      <c r="A362" s="20"/>
      <c r="B362" s="20"/>
      <c r="C362" s="20"/>
      <c r="D362" s="20"/>
      <c r="E362" s="20"/>
      <c r="F362" s="20"/>
      <c r="G362" s="20"/>
      <c r="H362" s="20"/>
      <c r="I362" s="20"/>
      <c r="N362" s="20"/>
      <c r="O362" s="20"/>
      <c r="P362" s="20"/>
      <c r="Q362" s="20"/>
      <c r="R362" s="20"/>
      <c r="S362" s="20"/>
    </row>
    <row r="363" spans="1:19" x14ac:dyDescent="0.25">
      <c r="A363" s="20"/>
      <c r="B363" s="20"/>
      <c r="C363" s="20"/>
      <c r="D363" s="20"/>
      <c r="E363" s="20"/>
      <c r="F363" s="20"/>
      <c r="G363" s="20"/>
      <c r="H363" s="20"/>
      <c r="I363" s="20"/>
      <c r="N363" s="20"/>
      <c r="O363" s="20"/>
      <c r="P363" s="20"/>
      <c r="Q363" s="20"/>
      <c r="R363" s="20"/>
      <c r="S363" s="20"/>
    </row>
    <row r="364" spans="1:19" x14ac:dyDescent="0.25">
      <c r="A364" s="20"/>
      <c r="B364" s="20"/>
      <c r="C364" s="20"/>
      <c r="D364" s="20"/>
      <c r="E364" s="20"/>
      <c r="F364" s="20"/>
      <c r="G364" s="20"/>
      <c r="H364" s="20"/>
      <c r="I364" s="20"/>
      <c r="N364" s="20"/>
      <c r="O364" s="20"/>
      <c r="P364" s="20"/>
      <c r="Q364" s="20"/>
      <c r="R364" s="20"/>
      <c r="S364" s="20"/>
    </row>
    <row r="365" spans="1:19" x14ac:dyDescent="0.25">
      <c r="A365" s="20"/>
      <c r="B365" s="20"/>
      <c r="C365" s="20"/>
      <c r="D365" s="20"/>
      <c r="E365" s="20"/>
      <c r="F365" s="20"/>
      <c r="G365" s="20"/>
      <c r="H365" s="20"/>
      <c r="I365" s="20"/>
      <c r="N365" s="20"/>
      <c r="O365" s="20"/>
      <c r="P365" s="20"/>
      <c r="Q365" s="20"/>
      <c r="R365" s="20"/>
      <c r="S365" s="20"/>
    </row>
    <row r="366" spans="1:19" x14ac:dyDescent="0.25">
      <c r="A366" s="20"/>
      <c r="B366" s="20"/>
      <c r="C366" s="20"/>
      <c r="D366" s="20"/>
      <c r="E366" s="20"/>
      <c r="F366" s="20"/>
      <c r="G366" s="20"/>
      <c r="H366" s="20"/>
      <c r="I366" s="20"/>
      <c r="N366" s="20"/>
      <c r="O366" s="20"/>
      <c r="P366" s="20"/>
      <c r="Q366" s="20"/>
      <c r="R366" s="20"/>
      <c r="S366" s="20"/>
    </row>
    <row r="367" spans="1:19" x14ac:dyDescent="0.25">
      <c r="A367" s="20"/>
      <c r="B367" s="20"/>
      <c r="C367" s="20"/>
      <c r="D367" s="20"/>
      <c r="E367" s="20"/>
      <c r="F367" s="20"/>
      <c r="G367" s="20"/>
      <c r="H367" s="20"/>
      <c r="I367" s="20"/>
      <c r="N367" s="20"/>
      <c r="O367" s="20"/>
      <c r="P367" s="20"/>
      <c r="Q367" s="20"/>
      <c r="R367" s="20"/>
      <c r="S367" s="20"/>
    </row>
    <row r="368" spans="1:19" x14ac:dyDescent="0.25">
      <c r="A368" s="20"/>
      <c r="B368" s="20"/>
      <c r="C368" s="20"/>
      <c r="D368" s="20"/>
      <c r="E368" s="20"/>
      <c r="F368" s="20"/>
      <c r="G368" s="20"/>
      <c r="H368" s="20"/>
      <c r="I368" s="20"/>
      <c r="N368" s="20"/>
      <c r="O368" s="20"/>
      <c r="P368" s="20"/>
      <c r="Q368" s="20"/>
      <c r="R368" s="20"/>
      <c r="S368" s="20"/>
    </row>
    <row r="369" spans="1:19" x14ac:dyDescent="0.25">
      <c r="A369" s="20"/>
      <c r="B369" s="20"/>
      <c r="C369" s="20"/>
      <c r="D369" s="20"/>
      <c r="E369" s="20"/>
      <c r="F369" s="20"/>
      <c r="G369" s="20"/>
      <c r="H369" s="20"/>
      <c r="I369" s="20"/>
      <c r="N369" s="20"/>
      <c r="O369" s="20"/>
      <c r="P369" s="20"/>
      <c r="Q369" s="20"/>
      <c r="R369" s="20"/>
      <c r="S369" s="20"/>
    </row>
    <row r="370" spans="1:19" x14ac:dyDescent="0.25">
      <c r="A370" s="20"/>
      <c r="B370" s="20"/>
      <c r="C370" s="20"/>
      <c r="D370" s="20"/>
      <c r="E370" s="20"/>
      <c r="F370" s="20"/>
      <c r="G370" s="20"/>
      <c r="H370" s="20"/>
      <c r="I370" s="20"/>
      <c r="N370" s="20"/>
      <c r="O370" s="20"/>
      <c r="P370" s="20"/>
      <c r="Q370" s="20"/>
      <c r="R370" s="20"/>
      <c r="S370" s="20"/>
    </row>
    <row r="371" spans="1:19" x14ac:dyDescent="0.25">
      <c r="A371" s="20"/>
      <c r="B371" s="20"/>
      <c r="C371" s="20"/>
      <c r="D371" s="20"/>
      <c r="E371" s="20"/>
      <c r="F371" s="20"/>
      <c r="G371" s="20"/>
      <c r="H371" s="20"/>
      <c r="I371" s="20"/>
      <c r="N371" s="20"/>
      <c r="O371" s="20"/>
      <c r="P371" s="20"/>
      <c r="Q371" s="20"/>
      <c r="R371" s="20"/>
      <c r="S371" s="20"/>
    </row>
    <row r="372" spans="1:19" x14ac:dyDescent="0.25">
      <c r="A372" s="20"/>
      <c r="B372" s="20"/>
      <c r="C372" s="20"/>
      <c r="D372" s="20"/>
      <c r="E372" s="20"/>
      <c r="F372" s="20"/>
      <c r="G372" s="20"/>
      <c r="H372" s="20"/>
      <c r="I372" s="20"/>
      <c r="N372" s="20"/>
      <c r="O372" s="20"/>
      <c r="P372" s="20"/>
      <c r="Q372" s="20"/>
      <c r="R372" s="20"/>
      <c r="S372" s="20"/>
    </row>
    <row r="373" spans="1:19" x14ac:dyDescent="0.25">
      <c r="A373" s="20"/>
      <c r="B373" s="20"/>
      <c r="C373" s="20"/>
      <c r="D373" s="20"/>
      <c r="E373" s="20"/>
      <c r="F373" s="20"/>
      <c r="G373" s="20"/>
      <c r="H373" s="20"/>
      <c r="I373" s="20"/>
      <c r="N373" s="20"/>
      <c r="O373" s="20"/>
      <c r="P373" s="20"/>
      <c r="Q373" s="20"/>
      <c r="R373" s="20"/>
      <c r="S373" s="20"/>
    </row>
    <row r="374" spans="1:19" x14ac:dyDescent="0.25">
      <c r="A374" s="20"/>
      <c r="B374" s="20"/>
      <c r="C374" s="20"/>
      <c r="D374" s="20"/>
      <c r="E374" s="20"/>
      <c r="F374" s="20"/>
      <c r="G374" s="20"/>
      <c r="H374" s="20"/>
      <c r="I374" s="20"/>
      <c r="N374" s="20"/>
      <c r="O374" s="20"/>
      <c r="P374" s="20"/>
      <c r="Q374" s="20"/>
      <c r="R374" s="20"/>
      <c r="S374" s="20"/>
    </row>
    <row r="375" spans="1:19" x14ac:dyDescent="0.25">
      <c r="A375" s="20"/>
      <c r="B375" s="20"/>
      <c r="C375" s="20"/>
      <c r="D375" s="20"/>
      <c r="E375" s="20"/>
      <c r="F375" s="20"/>
      <c r="G375" s="20"/>
      <c r="H375" s="20"/>
      <c r="I375" s="20"/>
      <c r="N375" s="20"/>
      <c r="O375" s="20"/>
      <c r="P375" s="20"/>
      <c r="Q375" s="20"/>
      <c r="R375" s="20"/>
      <c r="S375" s="20"/>
    </row>
    <row r="376" spans="1:19" x14ac:dyDescent="0.25">
      <c r="A376" s="20"/>
      <c r="B376" s="20"/>
      <c r="C376" s="20"/>
      <c r="D376" s="20"/>
      <c r="E376" s="20"/>
      <c r="F376" s="20"/>
      <c r="G376" s="20"/>
      <c r="H376" s="20"/>
      <c r="I376" s="20"/>
      <c r="N376" s="20"/>
      <c r="O376" s="20"/>
      <c r="P376" s="20"/>
      <c r="Q376" s="20"/>
      <c r="R376" s="20"/>
      <c r="S376" s="20"/>
    </row>
    <row r="377" spans="1:19" x14ac:dyDescent="0.25">
      <c r="A377" s="20"/>
      <c r="B377" s="20"/>
      <c r="C377" s="20"/>
      <c r="D377" s="20"/>
      <c r="E377" s="20"/>
      <c r="F377" s="20"/>
      <c r="G377" s="20"/>
      <c r="H377" s="20"/>
      <c r="I377" s="20"/>
      <c r="N377" s="20"/>
      <c r="O377" s="20"/>
      <c r="P377" s="20"/>
      <c r="Q377" s="20"/>
      <c r="R377" s="20"/>
      <c r="S377" s="20"/>
    </row>
    <row r="378" spans="1:19" x14ac:dyDescent="0.25">
      <c r="A378" s="20"/>
      <c r="B378" s="20"/>
      <c r="C378" s="20"/>
      <c r="D378" s="20"/>
      <c r="E378" s="20"/>
      <c r="F378" s="20"/>
      <c r="G378" s="20"/>
      <c r="H378" s="20"/>
      <c r="I378" s="20"/>
      <c r="N378" s="20"/>
      <c r="O378" s="20"/>
      <c r="P378" s="20"/>
      <c r="Q378" s="20"/>
      <c r="R378" s="20"/>
      <c r="S378" s="20"/>
    </row>
    <row r="379" spans="1:19" x14ac:dyDescent="0.25">
      <c r="A379" s="20"/>
      <c r="B379" s="20"/>
      <c r="C379" s="20"/>
      <c r="D379" s="20"/>
      <c r="E379" s="20"/>
      <c r="F379" s="20"/>
      <c r="G379" s="20"/>
      <c r="H379" s="20"/>
      <c r="I379" s="20"/>
      <c r="N379" s="20"/>
      <c r="O379" s="20"/>
      <c r="P379" s="20"/>
      <c r="Q379" s="20"/>
      <c r="R379" s="20"/>
      <c r="S379" s="20"/>
    </row>
    <row r="380" spans="1:19" x14ac:dyDescent="0.25">
      <c r="A380" s="20"/>
      <c r="B380" s="20"/>
      <c r="C380" s="20"/>
      <c r="D380" s="20"/>
      <c r="E380" s="20"/>
      <c r="F380" s="20"/>
      <c r="G380" s="20"/>
      <c r="H380" s="20"/>
      <c r="I380" s="20"/>
      <c r="N380" s="20"/>
      <c r="O380" s="20"/>
      <c r="P380" s="20"/>
      <c r="Q380" s="20"/>
      <c r="R380" s="20"/>
      <c r="S380" s="20"/>
    </row>
    <row r="381" spans="1:19" x14ac:dyDescent="0.25">
      <c r="A381" s="20"/>
      <c r="B381" s="20"/>
      <c r="C381" s="20"/>
      <c r="D381" s="20"/>
      <c r="E381" s="20"/>
      <c r="F381" s="20"/>
      <c r="G381" s="20"/>
      <c r="H381" s="20"/>
      <c r="I381" s="20"/>
      <c r="N381" s="20"/>
      <c r="O381" s="20"/>
      <c r="P381" s="20"/>
      <c r="Q381" s="20"/>
      <c r="R381" s="20"/>
      <c r="S381" s="20"/>
    </row>
    <row r="382" spans="1:19" x14ac:dyDescent="0.25">
      <c r="A382" s="20"/>
      <c r="B382" s="20"/>
      <c r="C382" s="20"/>
      <c r="D382" s="20"/>
      <c r="E382" s="20"/>
      <c r="F382" s="20"/>
      <c r="G382" s="20"/>
      <c r="H382" s="20"/>
      <c r="I382" s="20"/>
      <c r="N382" s="20"/>
      <c r="O382" s="20"/>
      <c r="P382" s="20"/>
      <c r="Q382" s="20"/>
      <c r="R382" s="20"/>
      <c r="S382" s="20"/>
    </row>
    <row r="383" spans="1:19" x14ac:dyDescent="0.25">
      <c r="A383" s="20"/>
      <c r="B383" s="20"/>
      <c r="C383" s="20"/>
      <c r="D383" s="20"/>
      <c r="E383" s="20"/>
      <c r="F383" s="20"/>
      <c r="G383" s="20"/>
      <c r="H383" s="20"/>
      <c r="I383" s="20"/>
      <c r="N383" s="20"/>
      <c r="O383" s="20"/>
      <c r="P383" s="20"/>
      <c r="Q383" s="20"/>
      <c r="R383" s="20"/>
      <c r="S383" s="20"/>
    </row>
    <row r="384" spans="1:19" x14ac:dyDescent="0.25">
      <c r="A384" s="20"/>
      <c r="B384" s="20"/>
      <c r="C384" s="20"/>
      <c r="D384" s="20"/>
      <c r="E384" s="20"/>
      <c r="F384" s="20"/>
      <c r="G384" s="20"/>
      <c r="H384" s="20"/>
      <c r="I384" s="20"/>
      <c r="N384" s="20"/>
      <c r="O384" s="20"/>
      <c r="P384" s="20"/>
      <c r="Q384" s="20"/>
      <c r="R384" s="20"/>
      <c r="S384" s="20"/>
    </row>
    <row r="385" spans="1:19" x14ac:dyDescent="0.25">
      <c r="A385" s="20"/>
      <c r="B385" s="20"/>
      <c r="C385" s="20"/>
      <c r="D385" s="20"/>
      <c r="E385" s="20"/>
      <c r="F385" s="20"/>
      <c r="G385" s="20"/>
      <c r="H385" s="20"/>
      <c r="I385" s="20"/>
      <c r="N385" s="20"/>
      <c r="O385" s="20"/>
      <c r="P385" s="20"/>
      <c r="Q385" s="20"/>
      <c r="R385" s="20"/>
      <c r="S385" s="20"/>
    </row>
    <row r="386" spans="1:19" x14ac:dyDescent="0.25">
      <c r="A386" s="20"/>
      <c r="B386" s="20"/>
      <c r="C386" s="20"/>
      <c r="D386" s="20"/>
      <c r="E386" s="20"/>
      <c r="F386" s="20"/>
      <c r="G386" s="20"/>
      <c r="H386" s="20"/>
      <c r="I386" s="20"/>
      <c r="N386" s="20"/>
      <c r="O386" s="20"/>
      <c r="P386" s="20"/>
      <c r="Q386" s="20"/>
      <c r="R386" s="20"/>
      <c r="S386" s="20"/>
    </row>
    <row r="387" spans="1:19" x14ac:dyDescent="0.25">
      <c r="A387" s="20"/>
      <c r="B387" s="20"/>
      <c r="C387" s="20"/>
      <c r="D387" s="20"/>
      <c r="E387" s="20"/>
      <c r="F387" s="20"/>
      <c r="G387" s="20"/>
      <c r="H387" s="20"/>
      <c r="I387" s="20"/>
      <c r="N387" s="20"/>
      <c r="O387" s="20"/>
      <c r="P387" s="20"/>
      <c r="Q387" s="20"/>
      <c r="R387" s="20"/>
      <c r="S387" s="20"/>
    </row>
    <row r="388" spans="1:19" x14ac:dyDescent="0.25">
      <c r="A388" s="20"/>
      <c r="B388" s="20"/>
      <c r="C388" s="20"/>
      <c r="D388" s="20"/>
      <c r="E388" s="20"/>
      <c r="F388" s="20"/>
      <c r="G388" s="20"/>
      <c r="H388" s="20"/>
      <c r="I388" s="20"/>
      <c r="N388" s="20"/>
      <c r="O388" s="20"/>
      <c r="P388" s="20"/>
      <c r="Q388" s="20"/>
      <c r="R388" s="20"/>
      <c r="S388" s="20"/>
    </row>
    <row r="389" spans="1:19" x14ac:dyDescent="0.25">
      <c r="A389" s="20"/>
      <c r="B389" s="20"/>
      <c r="C389" s="20"/>
      <c r="D389" s="20"/>
      <c r="E389" s="20"/>
      <c r="F389" s="20"/>
      <c r="G389" s="20"/>
      <c r="H389" s="20"/>
      <c r="I389" s="20"/>
      <c r="N389" s="20"/>
      <c r="O389" s="20"/>
      <c r="P389" s="20"/>
      <c r="Q389" s="20"/>
      <c r="R389" s="20"/>
      <c r="S389" s="20"/>
    </row>
    <row r="390" spans="1:19" x14ac:dyDescent="0.25">
      <c r="A390" s="20"/>
      <c r="B390" s="20"/>
      <c r="C390" s="20"/>
      <c r="D390" s="20"/>
      <c r="E390" s="20"/>
      <c r="F390" s="20"/>
      <c r="G390" s="20"/>
      <c r="H390" s="20"/>
      <c r="I390" s="20"/>
      <c r="N390" s="20"/>
      <c r="O390" s="20"/>
      <c r="P390" s="20"/>
      <c r="Q390" s="20"/>
      <c r="R390" s="20"/>
      <c r="S390" s="20"/>
    </row>
    <row r="391" spans="1:19" x14ac:dyDescent="0.25">
      <c r="A391" s="20"/>
      <c r="B391" s="20"/>
      <c r="C391" s="20"/>
      <c r="D391" s="20"/>
      <c r="E391" s="20"/>
      <c r="F391" s="20"/>
      <c r="G391" s="20"/>
      <c r="H391" s="20"/>
      <c r="I391" s="20"/>
      <c r="N391" s="20"/>
      <c r="O391" s="20"/>
      <c r="P391" s="20"/>
      <c r="Q391" s="20"/>
      <c r="R391" s="20"/>
      <c r="S391" s="20"/>
    </row>
    <row r="392" spans="1:19" x14ac:dyDescent="0.25">
      <c r="A392" s="20"/>
      <c r="B392" s="20"/>
      <c r="C392" s="20"/>
      <c r="D392" s="20"/>
      <c r="E392" s="20"/>
      <c r="F392" s="20"/>
      <c r="G392" s="20"/>
      <c r="H392" s="20"/>
      <c r="I392" s="20"/>
      <c r="N392" s="20"/>
      <c r="O392" s="20"/>
      <c r="P392" s="20"/>
      <c r="Q392" s="20"/>
      <c r="R392" s="20"/>
      <c r="S392" s="20"/>
    </row>
    <row r="393" spans="1:19" x14ac:dyDescent="0.25">
      <c r="A393" s="20"/>
      <c r="B393" s="20"/>
      <c r="C393" s="20"/>
      <c r="D393" s="20"/>
      <c r="E393" s="20"/>
      <c r="F393" s="20"/>
      <c r="G393" s="20"/>
      <c r="H393" s="20"/>
      <c r="I393" s="20"/>
      <c r="N393" s="20"/>
      <c r="O393" s="20"/>
      <c r="P393" s="20"/>
      <c r="Q393" s="20"/>
      <c r="R393" s="20"/>
      <c r="S393" s="20"/>
    </row>
    <row r="394" spans="1:19" x14ac:dyDescent="0.25">
      <c r="A394" s="20"/>
      <c r="B394" s="20"/>
      <c r="C394" s="20"/>
      <c r="D394" s="20"/>
      <c r="E394" s="20"/>
      <c r="F394" s="20"/>
      <c r="G394" s="20"/>
      <c r="H394" s="20"/>
      <c r="I394" s="20"/>
      <c r="N394" s="20"/>
      <c r="O394" s="20"/>
      <c r="P394" s="20"/>
      <c r="Q394" s="20"/>
      <c r="R394" s="20"/>
      <c r="S394" s="20"/>
    </row>
    <row r="395" spans="1:19" x14ac:dyDescent="0.25">
      <c r="A395" s="20"/>
      <c r="B395" s="20"/>
      <c r="C395" s="20"/>
      <c r="D395" s="20"/>
      <c r="E395" s="20"/>
      <c r="F395" s="20"/>
      <c r="G395" s="20"/>
      <c r="H395" s="20"/>
      <c r="I395" s="20"/>
      <c r="N395" s="20"/>
      <c r="O395" s="20"/>
      <c r="P395" s="20"/>
      <c r="Q395" s="20"/>
      <c r="R395" s="20"/>
      <c r="S395" s="20"/>
    </row>
    <row r="396" spans="1:19" x14ac:dyDescent="0.25">
      <c r="A396" s="20"/>
      <c r="B396" s="20"/>
      <c r="C396" s="20"/>
      <c r="D396" s="20"/>
      <c r="E396" s="20"/>
      <c r="F396" s="20"/>
      <c r="G396" s="20"/>
      <c r="H396" s="20"/>
      <c r="I396" s="20"/>
      <c r="N396" s="20"/>
      <c r="O396" s="20"/>
      <c r="P396" s="20"/>
      <c r="Q396" s="20"/>
      <c r="R396" s="20"/>
      <c r="S396" s="20"/>
    </row>
    <row r="397" spans="1:19" x14ac:dyDescent="0.25">
      <c r="A397" s="20"/>
      <c r="B397" s="20"/>
      <c r="C397" s="20"/>
      <c r="D397" s="20"/>
      <c r="E397" s="20"/>
      <c r="F397" s="20"/>
      <c r="G397" s="20"/>
      <c r="H397" s="20"/>
      <c r="I397" s="20"/>
      <c r="N397" s="20"/>
      <c r="O397" s="20"/>
      <c r="P397" s="20"/>
      <c r="Q397" s="20"/>
      <c r="R397" s="20"/>
      <c r="S397" s="20"/>
    </row>
    <row r="398" spans="1:19" x14ac:dyDescent="0.25">
      <c r="A398" s="20"/>
      <c r="B398" s="20"/>
      <c r="C398" s="20"/>
      <c r="D398" s="20"/>
      <c r="E398" s="20"/>
      <c r="F398" s="20"/>
      <c r="G398" s="20"/>
      <c r="H398" s="20"/>
      <c r="I398" s="20"/>
      <c r="N398" s="20"/>
      <c r="O398" s="20"/>
      <c r="P398" s="20"/>
      <c r="Q398" s="20"/>
      <c r="R398" s="20"/>
      <c r="S398" s="20"/>
    </row>
    <row r="399" spans="1:19" x14ac:dyDescent="0.25">
      <c r="A399" s="20"/>
      <c r="B399" s="20"/>
      <c r="C399" s="20"/>
      <c r="D399" s="20"/>
      <c r="E399" s="20"/>
      <c r="F399" s="20"/>
      <c r="G399" s="20"/>
      <c r="H399" s="20"/>
      <c r="I399" s="20"/>
      <c r="N399" s="20"/>
      <c r="O399" s="20"/>
      <c r="P399" s="20"/>
      <c r="Q399" s="20"/>
      <c r="R399" s="20"/>
      <c r="S399" s="20"/>
    </row>
    <row r="400" spans="1:19" x14ac:dyDescent="0.25">
      <c r="A400" s="20"/>
      <c r="B400" s="20"/>
      <c r="C400" s="20"/>
      <c r="D400" s="20"/>
      <c r="E400" s="20"/>
      <c r="F400" s="20"/>
      <c r="G400" s="20"/>
      <c r="H400" s="20"/>
      <c r="I400" s="20"/>
      <c r="N400" s="20"/>
      <c r="O400" s="20"/>
      <c r="P400" s="20"/>
      <c r="Q400" s="20"/>
      <c r="R400" s="20"/>
      <c r="S400" s="20"/>
    </row>
    <row r="401" spans="1:19" x14ac:dyDescent="0.25">
      <c r="A401" s="20"/>
      <c r="B401" s="20"/>
      <c r="C401" s="20"/>
      <c r="D401" s="20"/>
      <c r="E401" s="20"/>
      <c r="F401" s="20"/>
      <c r="G401" s="20"/>
      <c r="H401" s="20"/>
      <c r="I401" s="20"/>
      <c r="N401" s="20"/>
      <c r="O401" s="20"/>
      <c r="P401" s="20"/>
      <c r="Q401" s="20"/>
      <c r="R401" s="20"/>
      <c r="S401" s="20"/>
    </row>
    <row r="402" spans="1:19" x14ac:dyDescent="0.25">
      <c r="A402" s="20"/>
      <c r="B402" s="20"/>
      <c r="C402" s="20"/>
      <c r="D402" s="20"/>
      <c r="E402" s="20"/>
      <c r="F402" s="20"/>
      <c r="G402" s="20"/>
      <c r="H402" s="20"/>
      <c r="I402" s="20"/>
      <c r="N402" s="20"/>
      <c r="O402" s="20"/>
      <c r="P402" s="20"/>
      <c r="Q402" s="20"/>
      <c r="R402" s="20"/>
      <c r="S402" s="20"/>
    </row>
    <row r="403" spans="1:19" x14ac:dyDescent="0.25">
      <c r="A403" s="20"/>
      <c r="B403" s="20"/>
      <c r="C403" s="20"/>
      <c r="D403" s="20"/>
      <c r="E403" s="20"/>
      <c r="F403" s="20"/>
      <c r="G403" s="20"/>
      <c r="H403" s="20"/>
      <c r="I403" s="20"/>
      <c r="N403" s="20"/>
      <c r="O403" s="20"/>
      <c r="P403" s="20"/>
      <c r="Q403" s="20"/>
      <c r="R403" s="20"/>
      <c r="S403" s="20"/>
    </row>
    <row r="404" spans="1:19" x14ac:dyDescent="0.25">
      <c r="A404" s="20"/>
      <c r="B404" s="20"/>
      <c r="C404" s="20"/>
      <c r="D404" s="20"/>
      <c r="E404" s="20"/>
      <c r="F404" s="20"/>
      <c r="G404" s="20"/>
      <c r="H404" s="20"/>
      <c r="I404" s="20"/>
      <c r="N404" s="20"/>
      <c r="O404" s="20"/>
      <c r="P404" s="20"/>
      <c r="Q404" s="20"/>
      <c r="R404" s="20"/>
      <c r="S404" s="20"/>
    </row>
    <row r="405" spans="1:19" x14ac:dyDescent="0.25">
      <c r="A405" s="20"/>
      <c r="B405" s="20"/>
      <c r="C405" s="20"/>
      <c r="D405" s="20"/>
      <c r="E405" s="20"/>
      <c r="F405" s="20"/>
      <c r="G405" s="20"/>
      <c r="H405" s="20"/>
      <c r="I405" s="20"/>
      <c r="N405" s="20"/>
      <c r="O405" s="20"/>
      <c r="P405" s="20"/>
      <c r="Q405" s="20"/>
      <c r="R405" s="20"/>
      <c r="S405" s="20"/>
    </row>
    <row r="406" spans="1:19" x14ac:dyDescent="0.25">
      <c r="A406" s="20"/>
      <c r="B406" s="20"/>
      <c r="C406" s="20"/>
      <c r="D406" s="20"/>
      <c r="E406" s="20"/>
      <c r="F406" s="20"/>
      <c r="G406" s="20"/>
      <c r="H406" s="20"/>
      <c r="I406" s="20"/>
      <c r="N406" s="20"/>
      <c r="O406" s="20"/>
      <c r="P406" s="20"/>
      <c r="Q406" s="20"/>
      <c r="R406" s="20"/>
      <c r="S406" s="20"/>
    </row>
    <row r="407" spans="1:19" x14ac:dyDescent="0.25">
      <c r="A407" s="20"/>
      <c r="B407" s="20"/>
      <c r="C407" s="20"/>
      <c r="D407" s="20"/>
      <c r="E407" s="20"/>
      <c r="F407" s="20"/>
      <c r="G407" s="20"/>
      <c r="H407" s="20"/>
      <c r="I407" s="20"/>
      <c r="N407" s="20"/>
      <c r="O407" s="20"/>
      <c r="P407" s="20"/>
      <c r="Q407" s="20"/>
      <c r="R407" s="20"/>
      <c r="S407" s="20"/>
    </row>
    <row r="408" spans="1:19" x14ac:dyDescent="0.25">
      <c r="A408" s="20"/>
      <c r="B408" s="20"/>
      <c r="C408" s="20"/>
      <c r="D408" s="20"/>
      <c r="E408" s="20"/>
      <c r="F408" s="20"/>
      <c r="G408" s="20"/>
      <c r="H408" s="20"/>
      <c r="I408" s="20"/>
      <c r="N408" s="20"/>
      <c r="O408" s="20"/>
      <c r="P408" s="20"/>
      <c r="Q408" s="20"/>
      <c r="R408" s="20"/>
      <c r="S408" s="20"/>
    </row>
    <row r="409" spans="1:19" x14ac:dyDescent="0.25">
      <c r="A409" s="20"/>
      <c r="B409" s="20"/>
      <c r="C409" s="20"/>
      <c r="D409" s="20"/>
      <c r="E409" s="20"/>
      <c r="F409" s="20"/>
      <c r="G409" s="20"/>
      <c r="H409" s="20"/>
      <c r="I409" s="20"/>
      <c r="N409" s="20"/>
      <c r="O409" s="20"/>
      <c r="P409" s="20"/>
      <c r="Q409" s="20"/>
      <c r="R409" s="20"/>
      <c r="S409" s="20"/>
    </row>
    <row r="410" spans="1:19" x14ac:dyDescent="0.25">
      <c r="A410" s="20"/>
      <c r="B410" s="20"/>
      <c r="C410" s="20"/>
      <c r="D410" s="20"/>
      <c r="E410" s="20"/>
      <c r="F410" s="20"/>
      <c r="G410" s="20"/>
      <c r="H410" s="20"/>
      <c r="I410" s="20"/>
      <c r="N410" s="20"/>
      <c r="O410" s="20"/>
      <c r="P410" s="20"/>
      <c r="Q410" s="20"/>
      <c r="R410" s="20"/>
      <c r="S410" s="20"/>
    </row>
    <row r="411" spans="1:19" x14ac:dyDescent="0.25">
      <c r="A411" s="20"/>
      <c r="B411" s="20"/>
      <c r="C411" s="20"/>
      <c r="D411" s="20"/>
      <c r="E411" s="20"/>
      <c r="F411" s="20"/>
      <c r="G411" s="20"/>
      <c r="H411" s="20"/>
      <c r="I411" s="20"/>
      <c r="N411" s="20"/>
      <c r="O411" s="20"/>
      <c r="P411" s="20"/>
      <c r="Q411" s="20"/>
      <c r="R411" s="20"/>
      <c r="S411" s="20"/>
    </row>
    <row r="412" spans="1:19" x14ac:dyDescent="0.25">
      <c r="A412" s="20"/>
      <c r="B412" s="20"/>
      <c r="C412" s="20"/>
      <c r="D412" s="20"/>
      <c r="E412" s="20"/>
      <c r="F412" s="20"/>
      <c r="G412" s="20"/>
      <c r="H412" s="20"/>
      <c r="I412" s="20"/>
      <c r="N412" s="20"/>
      <c r="O412" s="20"/>
      <c r="P412" s="20"/>
      <c r="Q412" s="20"/>
      <c r="R412" s="20"/>
      <c r="S412" s="20"/>
    </row>
    <row r="413" spans="1:19" x14ac:dyDescent="0.25">
      <c r="A413" s="20"/>
      <c r="B413" s="20"/>
      <c r="C413" s="20"/>
      <c r="D413" s="20"/>
      <c r="E413" s="20"/>
      <c r="F413" s="20"/>
      <c r="G413" s="20"/>
      <c r="H413" s="20"/>
      <c r="I413" s="20"/>
      <c r="N413" s="20"/>
      <c r="O413" s="20"/>
      <c r="P413" s="20"/>
      <c r="Q413" s="20"/>
      <c r="R413" s="20"/>
      <c r="S413" s="20"/>
    </row>
    <row r="414" spans="1:19" x14ac:dyDescent="0.25">
      <c r="A414" s="20"/>
      <c r="B414" s="20"/>
      <c r="C414" s="20"/>
      <c r="D414" s="20"/>
      <c r="E414" s="20"/>
      <c r="F414" s="20"/>
      <c r="G414" s="20"/>
      <c r="H414" s="20"/>
      <c r="I414" s="20"/>
      <c r="N414" s="20"/>
      <c r="O414" s="20"/>
      <c r="P414" s="20"/>
      <c r="Q414" s="20"/>
      <c r="R414" s="20"/>
      <c r="S414" s="20"/>
    </row>
    <row r="415" spans="1:19" x14ac:dyDescent="0.25">
      <c r="A415" s="20"/>
      <c r="B415" s="20"/>
      <c r="C415" s="20"/>
      <c r="D415" s="20"/>
      <c r="E415" s="20"/>
      <c r="F415" s="20"/>
      <c r="G415" s="20"/>
      <c r="H415" s="20"/>
      <c r="I415" s="20"/>
      <c r="N415" s="20"/>
      <c r="O415" s="20"/>
      <c r="P415" s="20"/>
      <c r="Q415" s="20"/>
      <c r="R415" s="20"/>
      <c r="S415" s="20"/>
    </row>
    <row r="416" spans="1:19" x14ac:dyDescent="0.25">
      <c r="A416" s="20"/>
      <c r="B416" s="20"/>
      <c r="C416" s="20"/>
      <c r="D416" s="20"/>
      <c r="E416" s="20"/>
      <c r="F416" s="20"/>
      <c r="G416" s="20"/>
      <c r="H416" s="20"/>
      <c r="I416" s="20"/>
      <c r="N416" s="20"/>
      <c r="O416" s="20"/>
      <c r="P416" s="20"/>
      <c r="Q416" s="20"/>
      <c r="R416" s="20"/>
      <c r="S416" s="20"/>
    </row>
    <row r="417" spans="1:19" x14ac:dyDescent="0.25">
      <c r="A417" s="20"/>
      <c r="B417" s="20"/>
      <c r="C417" s="20"/>
      <c r="D417" s="20"/>
      <c r="E417" s="20"/>
      <c r="F417" s="20"/>
      <c r="G417" s="20"/>
      <c r="H417" s="20"/>
      <c r="I417" s="20"/>
      <c r="N417" s="20"/>
      <c r="O417" s="20"/>
      <c r="P417" s="20"/>
      <c r="Q417" s="20"/>
      <c r="R417" s="20"/>
      <c r="S417" s="20"/>
    </row>
    <row r="418" spans="1:19" x14ac:dyDescent="0.25">
      <c r="A418" s="20"/>
      <c r="B418" s="20"/>
      <c r="C418" s="20"/>
      <c r="D418" s="20"/>
      <c r="E418" s="20"/>
      <c r="F418" s="20"/>
      <c r="G418" s="20"/>
      <c r="H418" s="20"/>
      <c r="I418" s="20"/>
      <c r="N418" s="20"/>
      <c r="O418" s="20"/>
      <c r="P418" s="20"/>
      <c r="Q418" s="20"/>
      <c r="R418" s="20"/>
      <c r="S418" s="20"/>
    </row>
    <row r="419" spans="1:19" x14ac:dyDescent="0.25">
      <c r="A419" s="20"/>
      <c r="B419" s="20"/>
      <c r="C419" s="20"/>
      <c r="D419" s="20"/>
      <c r="E419" s="20"/>
      <c r="F419" s="20"/>
      <c r="G419" s="20"/>
      <c r="H419" s="20"/>
      <c r="I419" s="20"/>
      <c r="N419" s="20"/>
      <c r="O419" s="20"/>
      <c r="P419" s="20"/>
      <c r="Q419" s="20"/>
      <c r="R419" s="20"/>
      <c r="S419" s="20"/>
    </row>
    <row r="420" spans="1:19" x14ac:dyDescent="0.25">
      <c r="A420" s="20"/>
      <c r="B420" s="20"/>
      <c r="C420" s="20"/>
      <c r="D420" s="20"/>
      <c r="E420" s="20"/>
      <c r="F420" s="20"/>
      <c r="G420" s="20"/>
      <c r="H420" s="20"/>
      <c r="I420" s="20"/>
      <c r="N420" s="20"/>
      <c r="O420" s="20"/>
      <c r="P420" s="20"/>
      <c r="Q420" s="20"/>
      <c r="R420" s="20"/>
      <c r="S420" s="20"/>
    </row>
    <row r="421" spans="1:19" x14ac:dyDescent="0.25">
      <c r="A421" s="20"/>
      <c r="B421" s="20"/>
      <c r="C421" s="20"/>
      <c r="D421" s="20"/>
      <c r="E421" s="20"/>
      <c r="F421" s="20"/>
      <c r="G421" s="20"/>
      <c r="H421" s="20"/>
      <c r="I421" s="20"/>
      <c r="N421" s="20"/>
      <c r="O421" s="20"/>
      <c r="P421" s="20"/>
      <c r="Q421" s="20"/>
      <c r="R421" s="20"/>
      <c r="S421" s="20"/>
    </row>
    <row r="422" spans="1:19" x14ac:dyDescent="0.25">
      <c r="A422" s="20"/>
      <c r="B422" s="20"/>
      <c r="C422" s="20"/>
      <c r="D422" s="20"/>
      <c r="E422" s="20"/>
      <c r="F422" s="20"/>
      <c r="G422" s="20"/>
      <c r="H422" s="20"/>
      <c r="I422" s="20"/>
      <c r="N422" s="20"/>
      <c r="O422" s="20"/>
      <c r="P422" s="20"/>
      <c r="Q422" s="20"/>
      <c r="R422" s="20"/>
      <c r="S422" s="20"/>
    </row>
    <row r="423" spans="1:19" x14ac:dyDescent="0.25">
      <c r="A423" s="20"/>
      <c r="B423" s="20"/>
      <c r="C423" s="20"/>
      <c r="D423" s="20"/>
      <c r="E423" s="20"/>
      <c r="F423" s="20"/>
      <c r="G423" s="20"/>
      <c r="H423" s="20"/>
      <c r="I423" s="20"/>
      <c r="N423" s="20"/>
      <c r="O423" s="20"/>
      <c r="P423" s="20"/>
      <c r="Q423" s="20"/>
      <c r="R423" s="20"/>
      <c r="S423" s="20"/>
    </row>
    <row r="424" spans="1:19" x14ac:dyDescent="0.25">
      <c r="A424" s="20"/>
      <c r="B424" s="20"/>
      <c r="C424" s="20"/>
      <c r="D424" s="20"/>
      <c r="E424" s="20"/>
      <c r="F424" s="20"/>
      <c r="G424" s="20"/>
      <c r="H424" s="20"/>
      <c r="I424" s="20"/>
      <c r="N424" s="20"/>
      <c r="O424" s="20"/>
      <c r="P424" s="20"/>
      <c r="Q424" s="20"/>
      <c r="R424" s="20"/>
      <c r="S424" s="20"/>
    </row>
    <row r="425" spans="1:19" x14ac:dyDescent="0.25">
      <c r="A425" s="20"/>
      <c r="B425" s="20"/>
      <c r="C425" s="20"/>
      <c r="D425" s="20"/>
      <c r="E425" s="20"/>
      <c r="F425" s="20"/>
      <c r="G425" s="20"/>
      <c r="H425" s="20"/>
      <c r="I425" s="20"/>
      <c r="N425" s="20"/>
      <c r="O425" s="20"/>
      <c r="P425" s="20"/>
      <c r="Q425" s="20"/>
      <c r="R425" s="20"/>
      <c r="S425" s="20"/>
    </row>
    <row r="426" spans="1:19" x14ac:dyDescent="0.25">
      <c r="A426" s="20"/>
      <c r="B426" s="20"/>
      <c r="C426" s="20"/>
      <c r="D426" s="20"/>
      <c r="E426" s="20"/>
      <c r="F426" s="20"/>
      <c r="G426" s="20"/>
      <c r="H426" s="20"/>
      <c r="I426" s="20"/>
      <c r="N426" s="20"/>
      <c r="O426" s="20"/>
      <c r="P426" s="20"/>
      <c r="Q426" s="20"/>
      <c r="R426" s="20"/>
      <c r="S426" s="20"/>
    </row>
    <row r="427" spans="1:19" x14ac:dyDescent="0.25">
      <c r="A427" s="20"/>
      <c r="B427" s="20"/>
      <c r="C427" s="20"/>
      <c r="D427" s="20"/>
      <c r="E427" s="20"/>
      <c r="F427" s="20"/>
      <c r="G427" s="20"/>
      <c r="H427" s="20"/>
      <c r="I427" s="20"/>
      <c r="N427" s="20"/>
      <c r="O427" s="20"/>
      <c r="P427" s="20"/>
      <c r="Q427" s="20"/>
      <c r="R427" s="20"/>
      <c r="S427" s="20"/>
    </row>
    <row r="428" spans="1:19" x14ac:dyDescent="0.25">
      <c r="A428" s="20"/>
      <c r="B428" s="20"/>
      <c r="C428" s="20"/>
      <c r="D428" s="20"/>
      <c r="E428" s="20"/>
      <c r="F428" s="20"/>
      <c r="G428" s="20"/>
      <c r="H428" s="20"/>
      <c r="I428" s="20"/>
      <c r="N428" s="20"/>
      <c r="O428" s="20"/>
      <c r="P428" s="20"/>
      <c r="Q428" s="20"/>
      <c r="R428" s="20"/>
      <c r="S428" s="20"/>
    </row>
    <row r="429" spans="1:19" x14ac:dyDescent="0.25">
      <c r="A429" s="20"/>
      <c r="B429" s="20"/>
      <c r="C429" s="20"/>
      <c r="D429" s="20"/>
      <c r="E429" s="20"/>
      <c r="F429" s="20"/>
      <c r="G429" s="20"/>
      <c r="H429" s="20"/>
      <c r="I429" s="20"/>
      <c r="N429" s="20"/>
      <c r="O429" s="20"/>
      <c r="P429" s="20"/>
      <c r="Q429" s="20"/>
      <c r="R429" s="20"/>
      <c r="S429" s="20"/>
    </row>
    <row r="430" spans="1:19" x14ac:dyDescent="0.25">
      <c r="A430" s="20"/>
      <c r="B430" s="20"/>
      <c r="C430" s="20"/>
      <c r="D430" s="20"/>
      <c r="E430" s="20"/>
      <c r="F430" s="20"/>
      <c r="G430" s="20"/>
      <c r="H430" s="20"/>
      <c r="I430" s="20"/>
      <c r="N430" s="20"/>
      <c r="O430" s="20"/>
      <c r="P430" s="20"/>
      <c r="Q430" s="20"/>
      <c r="R430" s="20"/>
      <c r="S430" s="20"/>
    </row>
    <row r="431" spans="1:19" x14ac:dyDescent="0.25">
      <c r="A431" s="20"/>
      <c r="B431" s="20"/>
      <c r="C431" s="20"/>
      <c r="D431" s="20"/>
      <c r="E431" s="20"/>
      <c r="F431" s="20"/>
      <c r="G431" s="20"/>
      <c r="H431" s="20"/>
      <c r="I431" s="20"/>
      <c r="N431" s="20"/>
      <c r="O431" s="20"/>
      <c r="P431" s="20"/>
      <c r="Q431" s="20"/>
      <c r="R431" s="20"/>
      <c r="S431" s="20"/>
    </row>
    <row r="432" spans="1:19" x14ac:dyDescent="0.25">
      <c r="A432" s="20"/>
      <c r="B432" s="20"/>
      <c r="C432" s="20"/>
      <c r="D432" s="20"/>
      <c r="E432" s="20"/>
      <c r="F432" s="20"/>
      <c r="G432" s="20"/>
      <c r="H432" s="20"/>
      <c r="I432" s="20"/>
      <c r="N432" s="20"/>
      <c r="O432" s="20"/>
      <c r="P432" s="20"/>
      <c r="Q432" s="20"/>
      <c r="R432" s="20"/>
      <c r="S432" s="20"/>
    </row>
    <row r="433" spans="1:19" x14ac:dyDescent="0.25">
      <c r="A433" s="20"/>
      <c r="B433" s="20"/>
      <c r="C433" s="20"/>
      <c r="D433" s="20"/>
      <c r="E433" s="20"/>
      <c r="F433" s="20"/>
      <c r="G433" s="20"/>
      <c r="H433" s="20"/>
      <c r="I433" s="20"/>
      <c r="N433" s="20"/>
      <c r="O433" s="20"/>
      <c r="P433" s="20"/>
      <c r="Q433" s="20"/>
      <c r="R433" s="20"/>
      <c r="S433" s="20"/>
    </row>
    <row r="434" spans="1:19" x14ac:dyDescent="0.25">
      <c r="A434" s="20"/>
      <c r="B434" s="20"/>
      <c r="C434" s="20"/>
      <c r="D434" s="20"/>
      <c r="E434" s="20"/>
      <c r="F434" s="20"/>
      <c r="G434" s="20"/>
      <c r="H434" s="20"/>
      <c r="I434" s="20"/>
      <c r="N434" s="20"/>
      <c r="O434" s="20"/>
      <c r="P434" s="20"/>
      <c r="Q434" s="20"/>
      <c r="R434" s="20"/>
      <c r="S434" s="20"/>
    </row>
    <row r="435" spans="1:19" x14ac:dyDescent="0.25">
      <c r="A435" s="20"/>
      <c r="B435" s="20"/>
      <c r="C435" s="20"/>
      <c r="D435" s="20"/>
      <c r="E435" s="20"/>
      <c r="F435" s="20"/>
      <c r="G435" s="20"/>
      <c r="H435" s="20"/>
      <c r="I435" s="20"/>
      <c r="N435" s="20"/>
      <c r="O435" s="20"/>
      <c r="P435" s="20"/>
      <c r="Q435" s="20"/>
      <c r="R435" s="20"/>
      <c r="S435" s="20"/>
    </row>
    <row r="436" spans="1:19" x14ac:dyDescent="0.25">
      <c r="A436" s="20"/>
      <c r="B436" s="20"/>
      <c r="C436" s="20"/>
      <c r="D436" s="20"/>
      <c r="E436" s="20"/>
      <c r="F436" s="20"/>
      <c r="G436" s="20"/>
      <c r="H436" s="20"/>
      <c r="I436" s="20"/>
      <c r="N436" s="20"/>
      <c r="O436" s="20"/>
      <c r="P436" s="20"/>
      <c r="Q436" s="20"/>
      <c r="R436" s="20"/>
      <c r="S436" s="20"/>
    </row>
    <row r="437" spans="1:19" x14ac:dyDescent="0.25">
      <c r="A437" s="20"/>
      <c r="B437" s="20"/>
      <c r="C437" s="20"/>
      <c r="D437" s="20"/>
      <c r="E437" s="20"/>
      <c r="F437" s="20"/>
      <c r="G437" s="20"/>
      <c r="H437" s="20"/>
      <c r="I437" s="20"/>
      <c r="N437" s="20"/>
      <c r="O437" s="20"/>
      <c r="P437" s="20"/>
      <c r="Q437" s="20"/>
      <c r="R437" s="20"/>
      <c r="S437" s="20"/>
    </row>
    <row r="438" spans="1:19" x14ac:dyDescent="0.25">
      <c r="A438" s="20"/>
      <c r="B438" s="20"/>
      <c r="C438" s="20"/>
      <c r="D438" s="20"/>
      <c r="E438" s="20"/>
      <c r="F438" s="20"/>
      <c r="G438" s="20"/>
      <c r="H438" s="20"/>
      <c r="I438" s="20"/>
      <c r="N438" s="20"/>
      <c r="O438" s="20"/>
      <c r="P438" s="20"/>
      <c r="Q438" s="20"/>
      <c r="R438" s="20"/>
      <c r="S438" s="20"/>
    </row>
    <row r="439" spans="1:19" x14ac:dyDescent="0.25">
      <c r="A439" s="20"/>
      <c r="B439" s="20"/>
      <c r="C439" s="20"/>
      <c r="D439" s="20"/>
      <c r="E439" s="20"/>
      <c r="F439" s="20"/>
      <c r="G439" s="20"/>
      <c r="H439" s="20"/>
      <c r="I439" s="20"/>
      <c r="N439" s="20"/>
      <c r="O439" s="20"/>
      <c r="P439" s="20"/>
      <c r="Q439" s="20"/>
      <c r="R439" s="20"/>
      <c r="S439" s="20"/>
    </row>
    <row r="440" spans="1:19" x14ac:dyDescent="0.25">
      <c r="A440" s="20"/>
      <c r="B440" s="20"/>
      <c r="C440" s="20"/>
      <c r="D440" s="20"/>
      <c r="E440" s="20"/>
      <c r="F440" s="20"/>
      <c r="G440" s="20"/>
      <c r="H440" s="20"/>
      <c r="I440" s="20"/>
      <c r="N440" s="20"/>
      <c r="O440" s="20"/>
      <c r="P440" s="20"/>
      <c r="Q440" s="20"/>
      <c r="R440" s="20"/>
      <c r="S440" s="20"/>
    </row>
    <row r="441" spans="1:19" x14ac:dyDescent="0.25">
      <c r="A441" s="20"/>
      <c r="B441" s="20"/>
      <c r="C441" s="20"/>
      <c r="D441" s="20"/>
      <c r="E441" s="20"/>
      <c r="F441" s="20"/>
      <c r="G441" s="20"/>
      <c r="H441" s="20"/>
      <c r="I441" s="20"/>
      <c r="N441" s="20"/>
      <c r="O441" s="20"/>
      <c r="P441" s="20"/>
      <c r="Q441" s="20"/>
      <c r="R441" s="20"/>
      <c r="S441" s="20"/>
    </row>
    <row r="442" spans="1:19" x14ac:dyDescent="0.25">
      <c r="A442" s="20"/>
      <c r="B442" s="20"/>
      <c r="C442" s="20"/>
      <c r="D442" s="20"/>
      <c r="E442" s="20"/>
      <c r="F442" s="20"/>
      <c r="G442" s="20"/>
      <c r="H442" s="20"/>
      <c r="I442" s="20"/>
      <c r="N442" s="20"/>
      <c r="O442" s="20"/>
      <c r="P442" s="20"/>
      <c r="Q442" s="20"/>
      <c r="R442" s="20"/>
      <c r="S442" s="20"/>
    </row>
    <row r="443" spans="1:19" x14ac:dyDescent="0.25">
      <c r="A443" s="20"/>
      <c r="B443" s="20"/>
      <c r="C443" s="20"/>
      <c r="D443" s="20"/>
      <c r="E443" s="20"/>
      <c r="F443" s="20"/>
      <c r="G443" s="20"/>
      <c r="H443" s="20"/>
      <c r="I443" s="20"/>
      <c r="N443" s="20"/>
      <c r="O443" s="20"/>
      <c r="P443" s="20"/>
      <c r="Q443" s="20"/>
      <c r="R443" s="20"/>
      <c r="S443" s="20"/>
    </row>
    <row r="444" spans="1:19" x14ac:dyDescent="0.25">
      <c r="A444" s="20"/>
      <c r="B444" s="20"/>
      <c r="C444" s="20"/>
      <c r="D444" s="20"/>
      <c r="E444" s="20"/>
      <c r="F444" s="20"/>
      <c r="G444" s="20"/>
      <c r="H444" s="20"/>
      <c r="I444" s="20"/>
      <c r="N444" s="20"/>
      <c r="O444" s="20"/>
      <c r="P444" s="20"/>
      <c r="Q444" s="20"/>
      <c r="R444" s="20"/>
      <c r="S444" s="20"/>
    </row>
    <row r="445" spans="1:19" x14ac:dyDescent="0.25">
      <c r="A445" s="20"/>
      <c r="B445" s="20"/>
      <c r="C445" s="20"/>
      <c r="D445" s="20"/>
      <c r="E445" s="20"/>
      <c r="F445" s="20"/>
      <c r="G445" s="20"/>
      <c r="H445" s="20"/>
      <c r="I445" s="20"/>
      <c r="N445" s="20"/>
      <c r="O445" s="20"/>
      <c r="P445" s="20"/>
      <c r="Q445" s="20"/>
      <c r="R445" s="20"/>
      <c r="S445" s="20"/>
    </row>
    <row r="446" spans="1:19" x14ac:dyDescent="0.25">
      <c r="A446" s="20"/>
      <c r="B446" s="20"/>
      <c r="C446" s="20"/>
      <c r="D446" s="20"/>
      <c r="E446" s="20"/>
      <c r="F446" s="20"/>
      <c r="G446" s="20"/>
      <c r="H446" s="20"/>
      <c r="I446" s="20"/>
      <c r="N446" s="20"/>
      <c r="O446" s="20"/>
      <c r="P446" s="20"/>
      <c r="Q446" s="20"/>
      <c r="R446" s="20"/>
      <c r="S446" s="20"/>
    </row>
    <row r="447" spans="1:19" x14ac:dyDescent="0.25">
      <c r="A447" s="20"/>
      <c r="B447" s="20"/>
      <c r="C447" s="20"/>
      <c r="D447" s="20"/>
      <c r="E447" s="20"/>
      <c r="F447" s="20"/>
      <c r="G447" s="20"/>
      <c r="H447" s="20"/>
      <c r="I447" s="20"/>
      <c r="N447" s="20"/>
      <c r="O447" s="20"/>
      <c r="P447" s="20"/>
      <c r="Q447" s="20"/>
      <c r="R447" s="20"/>
      <c r="S447" s="20"/>
    </row>
    <row r="448" spans="1:19" x14ac:dyDescent="0.25">
      <c r="A448" s="20"/>
      <c r="B448" s="20"/>
      <c r="C448" s="20"/>
      <c r="D448" s="20"/>
      <c r="E448" s="20"/>
      <c r="F448" s="20"/>
      <c r="G448" s="20"/>
      <c r="H448" s="20"/>
      <c r="I448" s="20"/>
      <c r="N448" s="20"/>
      <c r="O448" s="20"/>
      <c r="P448" s="20"/>
      <c r="Q448" s="20"/>
      <c r="R448" s="20"/>
      <c r="S448" s="20"/>
    </row>
    <row r="449" spans="1:19" x14ac:dyDescent="0.25">
      <c r="A449" s="20"/>
      <c r="B449" s="20"/>
      <c r="C449" s="20"/>
      <c r="D449" s="20"/>
      <c r="E449" s="20"/>
      <c r="F449" s="20"/>
      <c r="G449" s="20"/>
      <c r="H449" s="20"/>
      <c r="I449" s="20"/>
      <c r="N449" s="20"/>
      <c r="O449" s="20"/>
      <c r="P449" s="20"/>
      <c r="Q449" s="20"/>
      <c r="R449" s="20"/>
      <c r="S449" s="20"/>
    </row>
    <row r="450" spans="1:19" x14ac:dyDescent="0.25">
      <c r="A450" s="20"/>
      <c r="B450" s="20"/>
      <c r="C450" s="20"/>
      <c r="D450" s="20"/>
      <c r="E450" s="20"/>
      <c r="F450" s="20"/>
      <c r="G450" s="20"/>
      <c r="H450" s="20"/>
      <c r="I450" s="20"/>
      <c r="N450" s="20"/>
      <c r="O450" s="20"/>
      <c r="P450" s="20"/>
      <c r="Q450" s="20"/>
      <c r="R450" s="20"/>
      <c r="S450" s="20"/>
    </row>
    <row r="451" spans="1:19" x14ac:dyDescent="0.25">
      <c r="A451" s="20"/>
      <c r="B451" s="20"/>
      <c r="C451" s="20"/>
      <c r="D451" s="20"/>
      <c r="E451" s="20"/>
      <c r="F451" s="20"/>
      <c r="G451" s="20"/>
      <c r="H451" s="20"/>
      <c r="I451" s="20"/>
      <c r="N451" s="20"/>
      <c r="O451" s="20"/>
      <c r="P451" s="20"/>
      <c r="Q451" s="20"/>
      <c r="R451" s="20"/>
      <c r="S451" s="20"/>
    </row>
    <row r="452" spans="1:19" x14ac:dyDescent="0.25">
      <c r="A452" s="20"/>
      <c r="B452" s="20"/>
      <c r="C452" s="20"/>
      <c r="D452" s="20"/>
      <c r="E452" s="20"/>
      <c r="F452" s="20"/>
      <c r="G452" s="20"/>
      <c r="H452" s="20"/>
      <c r="I452" s="20"/>
      <c r="N452" s="20"/>
      <c r="O452" s="20"/>
      <c r="P452" s="20"/>
      <c r="Q452" s="20"/>
      <c r="R452" s="20"/>
      <c r="S452" s="20"/>
    </row>
    <row r="453" spans="1:19" x14ac:dyDescent="0.25">
      <c r="A453" s="20"/>
      <c r="B453" s="20"/>
      <c r="C453" s="20"/>
      <c r="D453" s="20"/>
      <c r="E453" s="20"/>
      <c r="F453" s="20"/>
      <c r="G453" s="20"/>
      <c r="H453" s="20"/>
      <c r="I453" s="20"/>
      <c r="N453" s="20"/>
      <c r="O453" s="20"/>
      <c r="P453" s="20"/>
      <c r="Q453" s="20"/>
      <c r="R453" s="20"/>
      <c r="S453" s="20"/>
    </row>
    <row r="454" spans="1:19" x14ac:dyDescent="0.25">
      <c r="A454" s="20"/>
      <c r="B454" s="20"/>
      <c r="C454" s="20"/>
      <c r="D454" s="20"/>
      <c r="E454" s="20"/>
      <c r="F454" s="20"/>
      <c r="G454" s="20"/>
      <c r="H454" s="20"/>
      <c r="I454" s="20"/>
      <c r="N454" s="20"/>
      <c r="O454" s="20"/>
      <c r="P454" s="20"/>
      <c r="Q454" s="20"/>
      <c r="R454" s="20"/>
      <c r="S454" s="20"/>
    </row>
    <row r="455" spans="1:19" x14ac:dyDescent="0.25">
      <c r="A455" s="20"/>
      <c r="B455" s="20"/>
      <c r="C455" s="20"/>
      <c r="D455" s="20"/>
      <c r="E455" s="20"/>
      <c r="F455" s="20"/>
      <c r="G455" s="20"/>
      <c r="H455" s="20"/>
      <c r="I455" s="20"/>
      <c r="N455" s="20"/>
      <c r="O455" s="20"/>
      <c r="P455" s="20"/>
      <c r="Q455" s="20"/>
      <c r="R455" s="20"/>
      <c r="S455" s="20"/>
    </row>
    <row r="456" spans="1:19" x14ac:dyDescent="0.25">
      <c r="A456" s="20"/>
      <c r="B456" s="20"/>
      <c r="C456" s="20"/>
      <c r="D456" s="20"/>
      <c r="E456" s="20"/>
      <c r="F456" s="20"/>
      <c r="G456" s="20"/>
      <c r="H456" s="20"/>
      <c r="I456" s="20"/>
      <c r="N456" s="20"/>
      <c r="O456" s="20"/>
      <c r="P456" s="20"/>
      <c r="Q456" s="20"/>
      <c r="R456" s="20"/>
      <c r="S456" s="20"/>
    </row>
    <row r="457" spans="1:19" x14ac:dyDescent="0.25">
      <c r="A457" s="20"/>
      <c r="B457" s="20"/>
      <c r="C457" s="20"/>
      <c r="D457" s="20"/>
      <c r="E457" s="20"/>
      <c r="F457" s="20"/>
      <c r="G457" s="20"/>
      <c r="H457" s="20"/>
      <c r="I457" s="20"/>
      <c r="N457" s="20"/>
      <c r="O457" s="20"/>
      <c r="P457" s="20"/>
      <c r="Q457" s="20"/>
      <c r="R457" s="20"/>
      <c r="S457" s="20"/>
    </row>
    <row r="458" spans="1:19" x14ac:dyDescent="0.25">
      <c r="A458" s="20"/>
      <c r="B458" s="20"/>
      <c r="C458" s="20"/>
      <c r="D458" s="20"/>
      <c r="E458" s="20"/>
      <c r="F458" s="20"/>
      <c r="G458" s="20"/>
      <c r="H458" s="20"/>
      <c r="I458" s="20"/>
      <c r="N458" s="20"/>
      <c r="O458" s="20"/>
      <c r="P458" s="20"/>
      <c r="Q458" s="20"/>
      <c r="R458" s="20"/>
      <c r="S458" s="20"/>
    </row>
    <row r="459" spans="1:19" x14ac:dyDescent="0.25">
      <c r="A459" s="20"/>
      <c r="B459" s="20"/>
      <c r="C459" s="20"/>
      <c r="D459" s="20"/>
      <c r="E459" s="20"/>
      <c r="F459" s="20"/>
      <c r="G459" s="20"/>
      <c r="H459" s="20"/>
      <c r="I459" s="20"/>
      <c r="N459" s="20"/>
      <c r="O459" s="20"/>
      <c r="P459" s="20"/>
      <c r="Q459" s="20"/>
      <c r="R459" s="20"/>
      <c r="S459" s="20"/>
    </row>
    <row r="460" spans="1:19" x14ac:dyDescent="0.25">
      <c r="A460" s="20"/>
      <c r="B460" s="20"/>
      <c r="C460" s="20"/>
      <c r="D460" s="20"/>
      <c r="E460" s="20"/>
      <c r="F460" s="20"/>
      <c r="G460" s="20"/>
      <c r="H460" s="20"/>
      <c r="I460" s="20"/>
      <c r="N460" s="20"/>
      <c r="O460" s="20"/>
      <c r="P460" s="20"/>
      <c r="Q460" s="20"/>
      <c r="R460" s="20"/>
      <c r="S460" s="20"/>
    </row>
    <row r="461" spans="1:19" x14ac:dyDescent="0.25">
      <c r="A461" s="20"/>
      <c r="B461" s="20"/>
      <c r="C461" s="20"/>
      <c r="D461" s="20"/>
      <c r="E461" s="20"/>
      <c r="F461" s="20"/>
      <c r="G461" s="20"/>
      <c r="H461" s="20"/>
      <c r="I461" s="20"/>
      <c r="N461" s="20"/>
      <c r="O461" s="20"/>
      <c r="P461" s="20"/>
      <c r="Q461" s="20"/>
      <c r="R461" s="20"/>
      <c r="S461" s="20"/>
    </row>
    <row r="462" spans="1:19" x14ac:dyDescent="0.25">
      <c r="A462" s="20"/>
      <c r="B462" s="20"/>
      <c r="C462" s="20"/>
      <c r="D462" s="20"/>
      <c r="E462" s="20"/>
      <c r="F462" s="20"/>
      <c r="G462" s="20"/>
      <c r="H462" s="20"/>
      <c r="I462" s="20"/>
      <c r="N462" s="20"/>
      <c r="O462" s="20"/>
      <c r="P462" s="20"/>
      <c r="Q462" s="20"/>
      <c r="R462" s="20"/>
      <c r="S462" s="20"/>
    </row>
    <row r="463" spans="1:19" x14ac:dyDescent="0.25">
      <c r="A463" s="20"/>
      <c r="B463" s="20"/>
      <c r="C463" s="20"/>
      <c r="D463" s="20"/>
      <c r="E463" s="20"/>
      <c r="F463" s="20"/>
      <c r="G463" s="20"/>
      <c r="H463" s="20"/>
      <c r="I463" s="20"/>
      <c r="N463" s="20"/>
      <c r="O463" s="20"/>
      <c r="P463" s="20"/>
      <c r="Q463" s="20"/>
      <c r="R463" s="20"/>
      <c r="S463" s="20"/>
    </row>
    <row r="464" spans="1:19" x14ac:dyDescent="0.25">
      <c r="A464" s="20"/>
      <c r="B464" s="20"/>
      <c r="C464" s="20"/>
      <c r="D464" s="20"/>
      <c r="E464" s="20"/>
      <c r="F464" s="20"/>
      <c r="G464" s="20"/>
      <c r="H464" s="20"/>
      <c r="I464" s="20"/>
      <c r="N464" s="20"/>
      <c r="O464" s="20"/>
      <c r="P464" s="20"/>
      <c r="Q464" s="20"/>
      <c r="R464" s="20"/>
      <c r="S464" s="20"/>
    </row>
    <row r="465" spans="1:19" x14ac:dyDescent="0.25">
      <c r="A465" s="20"/>
      <c r="B465" s="20"/>
      <c r="C465" s="20"/>
      <c r="D465" s="20"/>
      <c r="E465" s="20"/>
      <c r="F465" s="20"/>
      <c r="G465" s="20"/>
      <c r="H465" s="20"/>
      <c r="I465" s="20"/>
      <c r="N465" s="20"/>
      <c r="O465" s="20"/>
      <c r="P465" s="20"/>
      <c r="Q465" s="20"/>
      <c r="R465" s="20"/>
      <c r="S465" s="20"/>
    </row>
    <row r="466" spans="1:19" x14ac:dyDescent="0.25">
      <c r="A466" s="20"/>
      <c r="B466" s="20"/>
      <c r="C466" s="20"/>
      <c r="D466" s="20"/>
      <c r="E466" s="20"/>
      <c r="F466" s="20"/>
      <c r="G466" s="20"/>
      <c r="H466" s="20"/>
      <c r="I466" s="20"/>
      <c r="N466" s="20"/>
      <c r="O466" s="20"/>
      <c r="P466" s="20"/>
      <c r="Q466" s="20"/>
      <c r="R466" s="20"/>
      <c r="S466" s="20"/>
    </row>
    <row r="467" spans="1:19" x14ac:dyDescent="0.25">
      <c r="A467" s="20"/>
      <c r="B467" s="20"/>
      <c r="C467" s="20"/>
      <c r="D467" s="20"/>
      <c r="E467" s="20"/>
      <c r="F467" s="20"/>
      <c r="G467" s="20"/>
      <c r="H467" s="20"/>
      <c r="I467" s="20"/>
      <c r="N467" s="20"/>
      <c r="O467" s="20"/>
      <c r="P467" s="20"/>
      <c r="Q467" s="20"/>
      <c r="R467" s="20"/>
      <c r="S467" s="20"/>
    </row>
    <row r="468" spans="1:19" x14ac:dyDescent="0.25">
      <c r="A468" s="20"/>
      <c r="B468" s="20"/>
      <c r="C468" s="20"/>
      <c r="D468" s="20"/>
      <c r="E468" s="20"/>
      <c r="F468" s="20"/>
      <c r="G468" s="20"/>
      <c r="H468" s="20"/>
      <c r="I468" s="20"/>
      <c r="N468" s="20"/>
      <c r="O468" s="20"/>
      <c r="P468" s="20"/>
      <c r="Q468" s="20"/>
      <c r="R468" s="20"/>
      <c r="S468" s="20"/>
    </row>
    <row r="469" spans="1:19" x14ac:dyDescent="0.25">
      <c r="A469" s="20"/>
      <c r="B469" s="20"/>
      <c r="C469" s="20"/>
      <c r="D469" s="20"/>
      <c r="E469" s="20"/>
      <c r="F469" s="20"/>
      <c r="G469" s="20"/>
      <c r="H469" s="20"/>
      <c r="I469" s="20"/>
      <c r="N469" s="20"/>
      <c r="O469" s="20"/>
      <c r="P469" s="20"/>
      <c r="Q469" s="20"/>
      <c r="R469" s="20"/>
      <c r="S469" s="20"/>
    </row>
    <row r="470" spans="1:19" x14ac:dyDescent="0.25">
      <c r="A470" s="20"/>
      <c r="B470" s="20"/>
      <c r="C470" s="20"/>
      <c r="D470" s="20"/>
      <c r="E470" s="20"/>
      <c r="F470" s="20"/>
      <c r="G470" s="20"/>
      <c r="H470" s="20"/>
      <c r="I470" s="20"/>
      <c r="N470" s="20"/>
      <c r="O470" s="20"/>
      <c r="P470" s="20"/>
      <c r="Q470" s="20"/>
      <c r="R470" s="20"/>
      <c r="S470" s="20"/>
    </row>
    <row r="471" spans="1:19" x14ac:dyDescent="0.25">
      <c r="A471" s="20"/>
      <c r="B471" s="20"/>
      <c r="C471" s="20"/>
      <c r="D471" s="20"/>
      <c r="E471" s="20"/>
      <c r="F471" s="20"/>
      <c r="G471" s="20"/>
      <c r="H471" s="20"/>
      <c r="I471" s="20"/>
      <c r="N471" s="20"/>
      <c r="O471" s="20"/>
      <c r="P471" s="20"/>
      <c r="Q471" s="20"/>
      <c r="R471" s="20"/>
      <c r="S471" s="20"/>
    </row>
    <row r="472" spans="1:19" x14ac:dyDescent="0.25">
      <c r="A472" s="20"/>
      <c r="B472" s="20"/>
      <c r="C472" s="20"/>
      <c r="D472" s="20"/>
      <c r="E472" s="20"/>
      <c r="F472" s="20"/>
      <c r="G472" s="20"/>
      <c r="H472" s="20"/>
      <c r="I472" s="20"/>
      <c r="N472" s="20"/>
      <c r="O472" s="20"/>
      <c r="P472" s="20"/>
      <c r="Q472" s="20"/>
      <c r="R472" s="20"/>
      <c r="S472" s="20"/>
    </row>
    <row r="473" spans="1:19" x14ac:dyDescent="0.25">
      <c r="A473" s="20"/>
      <c r="B473" s="20"/>
      <c r="C473" s="20"/>
      <c r="D473" s="20"/>
      <c r="E473" s="20"/>
      <c r="F473" s="20"/>
      <c r="G473" s="20"/>
      <c r="H473" s="20"/>
      <c r="I473" s="20"/>
      <c r="N473" s="20"/>
      <c r="O473" s="20"/>
      <c r="P473" s="20"/>
      <c r="Q473" s="20"/>
      <c r="R473" s="20"/>
      <c r="S473" s="20"/>
    </row>
    <row r="474" spans="1:19" x14ac:dyDescent="0.25">
      <c r="A474" s="20"/>
      <c r="B474" s="20"/>
      <c r="C474" s="20"/>
      <c r="D474" s="20"/>
      <c r="E474" s="20"/>
      <c r="F474" s="20"/>
      <c r="G474" s="20"/>
      <c r="H474" s="20"/>
      <c r="I474" s="20"/>
      <c r="N474" s="20"/>
      <c r="O474" s="20"/>
      <c r="P474" s="20"/>
      <c r="Q474" s="20"/>
      <c r="R474" s="20"/>
      <c r="S474" s="20"/>
    </row>
    <row r="475" spans="1:19" x14ac:dyDescent="0.25">
      <c r="A475" s="20"/>
      <c r="B475" s="20"/>
      <c r="C475" s="20"/>
      <c r="D475" s="20"/>
      <c r="E475" s="20"/>
      <c r="F475" s="20"/>
      <c r="G475" s="20"/>
      <c r="H475" s="20"/>
      <c r="I475" s="20"/>
      <c r="N475" s="20"/>
      <c r="O475" s="20"/>
      <c r="P475" s="20"/>
      <c r="Q475" s="20"/>
      <c r="R475" s="20"/>
      <c r="S475" s="20"/>
    </row>
    <row r="476" spans="1:19" x14ac:dyDescent="0.25">
      <c r="A476" s="20"/>
      <c r="B476" s="20"/>
      <c r="C476" s="20"/>
      <c r="D476" s="20"/>
      <c r="E476" s="20"/>
      <c r="F476" s="20"/>
      <c r="G476" s="20"/>
      <c r="H476" s="20"/>
      <c r="I476" s="20"/>
      <c r="N476" s="20"/>
      <c r="O476" s="20"/>
      <c r="P476" s="20"/>
      <c r="Q476" s="20"/>
      <c r="R476" s="20"/>
      <c r="S476" s="20"/>
    </row>
    <row r="477" spans="1:19" x14ac:dyDescent="0.25">
      <c r="A477" s="20"/>
      <c r="B477" s="20"/>
      <c r="C477" s="20"/>
      <c r="D477" s="20"/>
      <c r="E477" s="20"/>
      <c r="F477" s="20"/>
      <c r="G477" s="20"/>
      <c r="H477" s="20"/>
      <c r="I477" s="20"/>
      <c r="N477" s="20"/>
      <c r="O477" s="20"/>
      <c r="P477" s="20"/>
      <c r="Q477" s="20"/>
      <c r="R477" s="20"/>
      <c r="S477" s="20"/>
    </row>
    <row r="478" spans="1:19" x14ac:dyDescent="0.25">
      <c r="A478" s="20"/>
      <c r="B478" s="20"/>
      <c r="C478" s="20"/>
      <c r="D478" s="20"/>
      <c r="E478" s="20"/>
      <c r="F478" s="20"/>
      <c r="G478" s="20"/>
      <c r="H478" s="20"/>
      <c r="I478" s="20"/>
      <c r="N478" s="20"/>
      <c r="O478" s="20"/>
      <c r="P478" s="20"/>
      <c r="Q478" s="20"/>
      <c r="R478" s="20"/>
      <c r="S478" s="20"/>
    </row>
    <row r="479" spans="1:19" x14ac:dyDescent="0.25">
      <c r="A479" s="20"/>
      <c r="B479" s="20"/>
      <c r="C479" s="20"/>
      <c r="D479" s="20"/>
      <c r="E479" s="20"/>
      <c r="F479" s="20"/>
      <c r="G479" s="20"/>
      <c r="H479" s="20"/>
      <c r="I479" s="20"/>
      <c r="N479" s="20"/>
      <c r="O479" s="20"/>
      <c r="P479" s="20"/>
      <c r="Q479" s="20"/>
      <c r="R479" s="20"/>
      <c r="S479" s="20"/>
    </row>
    <row r="480" spans="1:19" x14ac:dyDescent="0.25">
      <c r="A480" s="20"/>
      <c r="B480" s="20"/>
      <c r="C480" s="20"/>
      <c r="D480" s="20"/>
      <c r="E480" s="20"/>
      <c r="F480" s="20"/>
      <c r="G480" s="20"/>
      <c r="H480" s="20"/>
      <c r="I480" s="20"/>
      <c r="N480" s="20"/>
      <c r="O480" s="20"/>
      <c r="P480" s="20"/>
      <c r="Q480" s="20"/>
      <c r="R480" s="20"/>
      <c r="S480" s="20"/>
    </row>
    <row r="481" spans="1:19" x14ac:dyDescent="0.25">
      <c r="A481" s="20"/>
      <c r="B481" s="20"/>
      <c r="C481" s="20"/>
      <c r="D481" s="20"/>
      <c r="E481" s="20"/>
      <c r="F481" s="20"/>
      <c r="G481" s="20"/>
      <c r="H481" s="20"/>
      <c r="I481" s="20"/>
      <c r="N481" s="20"/>
      <c r="O481" s="20"/>
      <c r="P481" s="20"/>
      <c r="Q481" s="20"/>
      <c r="R481" s="20"/>
      <c r="S481" s="20"/>
    </row>
    <row r="482" spans="1:19" x14ac:dyDescent="0.25">
      <c r="A482" s="20"/>
      <c r="B482" s="20"/>
      <c r="C482" s="20"/>
      <c r="D482" s="20"/>
      <c r="E482" s="20"/>
      <c r="F482" s="20"/>
      <c r="G482" s="20"/>
      <c r="H482" s="20"/>
      <c r="I482" s="20"/>
      <c r="N482" s="20"/>
      <c r="O482" s="20"/>
      <c r="P482" s="20"/>
      <c r="Q482" s="20"/>
      <c r="R482" s="20"/>
      <c r="S482" s="20"/>
    </row>
    <row r="483" spans="1:19" x14ac:dyDescent="0.25">
      <c r="A483" s="20"/>
      <c r="B483" s="20"/>
      <c r="C483" s="20"/>
      <c r="D483" s="20"/>
      <c r="E483" s="20"/>
      <c r="F483" s="20"/>
      <c r="G483" s="20"/>
      <c r="H483" s="20"/>
      <c r="I483" s="20"/>
      <c r="N483" s="20"/>
      <c r="O483" s="20"/>
      <c r="P483" s="20"/>
      <c r="Q483" s="20"/>
      <c r="R483" s="20"/>
      <c r="S483" s="20"/>
    </row>
    <row r="484" spans="1:19" x14ac:dyDescent="0.25">
      <c r="A484" s="20"/>
      <c r="B484" s="20"/>
      <c r="C484" s="20"/>
      <c r="D484" s="20"/>
      <c r="E484" s="20"/>
      <c r="F484" s="20"/>
      <c r="G484" s="20"/>
      <c r="H484" s="20"/>
      <c r="I484" s="20"/>
      <c r="N484" s="20"/>
      <c r="O484" s="20"/>
      <c r="P484" s="20"/>
      <c r="Q484" s="20"/>
      <c r="R484" s="20"/>
      <c r="S484" s="20"/>
    </row>
    <row r="485" spans="1:19" x14ac:dyDescent="0.25">
      <c r="A485" s="20"/>
      <c r="B485" s="20"/>
      <c r="C485" s="20"/>
      <c r="D485" s="20"/>
      <c r="E485" s="20"/>
      <c r="F485" s="20"/>
      <c r="G485" s="20"/>
      <c r="H485" s="20"/>
      <c r="I485" s="20"/>
      <c r="N485" s="20"/>
      <c r="O485" s="20"/>
      <c r="P485" s="20"/>
      <c r="Q485" s="20"/>
      <c r="R485" s="20"/>
      <c r="S485" s="20"/>
    </row>
    <row r="486" spans="1:19" x14ac:dyDescent="0.25">
      <c r="A486" s="20"/>
      <c r="B486" s="20"/>
      <c r="C486" s="20"/>
      <c r="D486" s="20"/>
      <c r="E486" s="20"/>
      <c r="F486" s="20"/>
      <c r="G486" s="20"/>
      <c r="H486" s="20"/>
      <c r="I486" s="20"/>
      <c r="N486" s="20"/>
      <c r="O486" s="20"/>
      <c r="P486" s="20"/>
      <c r="Q486" s="20"/>
      <c r="R486" s="20"/>
      <c r="S486" s="20"/>
    </row>
    <row r="487" spans="1:19" x14ac:dyDescent="0.25">
      <c r="A487" s="20"/>
      <c r="B487" s="20"/>
      <c r="C487" s="20"/>
      <c r="D487" s="20"/>
      <c r="E487" s="20"/>
      <c r="F487" s="20"/>
      <c r="G487" s="20"/>
      <c r="H487" s="20"/>
      <c r="I487" s="20"/>
      <c r="N487" s="20"/>
      <c r="O487" s="20"/>
      <c r="P487" s="20"/>
      <c r="Q487" s="20"/>
      <c r="R487" s="20"/>
      <c r="S487" s="20"/>
    </row>
    <row r="488" spans="1:19" x14ac:dyDescent="0.25">
      <c r="A488" s="20"/>
      <c r="B488" s="20"/>
      <c r="C488" s="20"/>
      <c r="D488" s="20"/>
      <c r="E488" s="20"/>
      <c r="F488" s="20"/>
      <c r="G488" s="20"/>
      <c r="H488" s="20"/>
      <c r="I488" s="20"/>
      <c r="N488" s="20"/>
      <c r="O488" s="20"/>
      <c r="P488" s="20"/>
      <c r="Q488" s="20"/>
      <c r="R488" s="20"/>
      <c r="S488" s="20"/>
    </row>
    <row r="489" spans="1:19" x14ac:dyDescent="0.25">
      <c r="A489" s="20"/>
      <c r="B489" s="20"/>
      <c r="C489" s="20"/>
      <c r="D489" s="20"/>
      <c r="E489" s="20"/>
      <c r="F489" s="20"/>
      <c r="G489" s="20"/>
      <c r="H489" s="20"/>
      <c r="I489" s="20"/>
      <c r="N489" s="20"/>
      <c r="O489" s="20"/>
      <c r="P489" s="20"/>
      <c r="Q489" s="20"/>
      <c r="R489" s="20"/>
      <c r="S489" s="20"/>
    </row>
    <row r="490" spans="1:19" x14ac:dyDescent="0.25">
      <c r="A490" s="20"/>
      <c r="B490" s="20"/>
      <c r="C490" s="20"/>
      <c r="D490" s="20"/>
      <c r="E490" s="20"/>
      <c r="F490" s="20"/>
      <c r="G490" s="20"/>
      <c r="H490" s="20"/>
      <c r="I490" s="20"/>
      <c r="N490" s="20"/>
      <c r="O490" s="20"/>
      <c r="P490" s="20"/>
      <c r="Q490" s="20"/>
      <c r="R490" s="20"/>
      <c r="S490" s="20"/>
    </row>
    <row r="491" spans="1:19" x14ac:dyDescent="0.25">
      <c r="A491" s="20"/>
      <c r="B491" s="20"/>
      <c r="C491" s="20"/>
      <c r="D491" s="20"/>
      <c r="E491" s="20"/>
      <c r="F491" s="20"/>
      <c r="G491" s="20"/>
      <c r="H491" s="20"/>
      <c r="I491" s="20"/>
      <c r="N491" s="20"/>
      <c r="O491" s="20"/>
      <c r="P491" s="20"/>
      <c r="Q491" s="20"/>
      <c r="R491" s="20"/>
      <c r="S491" s="20"/>
    </row>
    <row r="492" spans="1:19" x14ac:dyDescent="0.25">
      <c r="A492" s="20"/>
      <c r="B492" s="20"/>
      <c r="C492" s="20"/>
      <c r="D492" s="20"/>
      <c r="E492" s="20"/>
      <c r="F492" s="20"/>
      <c r="G492" s="20"/>
      <c r="H492" s="20"/>
      <c r="I492" s="20"/>
      <c r="N492" s="20"/>
      <c r="O492" s="20"/>
      <c r="P492" s="20"/>
      <c r="Q492" s="20"/>
      <c r="R492" s="20"/>
      <c r="S492" s="20"/>
    </row>
    <row r="493" spans="1:19" x14ac:dyDescent="0.25">
      <c r="A493" s="20"/>
      <c r="B493" s="20"/>
      <c r="C493" s="20"/>
      <c r="D493" s="20"/>
      <c r="E493" s="20"/>
      <c r="F493" s="20"/>
      <c r="G493" s="20"/>
      <c r="H493" s="20"/>
      <c r="I493" s="20"/>
      <c r="N493" s="20"/>
      <c r="O493" s="20"/>
      <c r="P493" s="20"/>
      <c r="Q493" s="20"/>
      <c r="R493" s="20"/>
      <c r="S493" s="20"/>
    </row>
    <row r="494" spans="1:19" x14ac:dyDescent="0.25">
      <c r="A494" s="20"/>
      <c r="B494" s="20"/>
      <c r="C494" s="20"/>
      <c r="D494" s="20"/>
      <c r="E494" s="20"/>
      <c r="F494" s="20"/>
      <c r="G494" s="20"/>
      <c r="H494" s="20"/>
      <c r="I494" s="20"/>
      <c r="N494" s="20"/>
      <c r="O494" s="20"/>
      <c r="P494" s="20"/>
      <c r="Q494" s="20"/>
      <c r="R494" s="20"/>
      <c r="S494" s="20"/>
    </row>
    <row r="495" spans="1:19" x14ac:dyDescent="0.25">
      <c r="A495" s="20"/>
      <c r="B495" s="20"/>
      <c r="C495" s="20"/>
      <c r="D495" s="20"/>
      <c r="E495" s="20"/>
      <c r="F495" s="20"/>
      <c r="G495" s="20"/>
      <c r="H495" s="20"/>
      <c r="I495" s="20"/>
      <c r="N495" s="20"/>
      <c r="O495" s="20"/>
      <c r="P495" s="20"/>
      <c r="Q495" s="20"/>
      <c r="R495" s="20"/>
      <c r="S495" s="20"/>
    </row>
    <row r="496" spans="1:19" x14ac:dyDescent="0.25">
      <c r="A496" s="20"/>
      <c r="B496" s="20"/>
      <c r="C496" s="20"/>
      <c r="D496" s="20"/>
      <c r="E496" s="20"/>
      <c r="F496" s="20"/>
      <c r="G496" s="20"/>
      <c r="H496" s="20"/>
      <c r="I496" s="20"/>
      <c r="N496" s="20"/>
      <c r="O496" s="20"/>
      <c r="P496" s="20"/>
      <c r="Q496" s="20"/>
      <c r="R496" s="20"/>
      <c r="S496" s="20"/>
    </row>
    <row r="497" spans="1:19" x14ac:dyDescent="0.25">
      <c r="A497" s="20"/>
      <c r="B497" s="20"/>
      <c r="C497" s="20"/>
      <c r="D497" s="20"/>
      <c r="E497" s="20"/>
      <c r="F497" s="20"/>
      <c r="G497" s="20"/>
      <c r="H497" s="20"/>
      <c r="I497" s="20"/>
      <c r="N497" s="20"/>
      <c r="O497" s="20"/>
      <c r="P497" s="20"/>
      <c r="Q497" s="20"/>
      <c r="R497" s="20"/>
      <c r="S497" s="20"/>
    </row>
    <row r="498" spans="1:19" x14ac:dyDescent="0.25">
      <c r="A498" s="20"/>
      <c r="B498" s="20"/>
      <c r="C498" s="20"/>
      <c r="D498" s="20"/>
      <c r="E498" s="20"/>
      <c r="F498" s="20"/>
      <c r="G498" s="20"/>
      <c r="H498" s="20"/>
      <c r="I498" s="20"/>
      <c r="N498" s="20"/>
      <c r="O498" s="20"/>
      <c r="P498" s="20"/>
      <c r="Q498" s="20"/>
      <c r="R498" s="20"/>
      <c r="S498" s="20"/>
    </row>
    <row r="499" spans="1:19" x14ac:dyDescent="0.25">
      <c r="A499" s="20"/>
      <c r="B499" s="20"/>
      <c r="C499" s="20"/>
      <c r="D499" s="20"/>
      <c r="E499" s="20"/>
      <c r="F499" s="20"/>
      <c r="G499" s="20"/>
      <c r="H499" s="20"/>
      <c r="I499" s="20"/>
      <c r="N499" s="20"/>
      <c r="O499" s="20"/>
      <c r="P499" s="20"/>
      <c r="Q499" s="20"/>
      <c r="R499" s="20"/>
      <c r="S499" s="20"/>
    </row>
    <row r="500" spans="1:19" x14ac:dyDescent="0.25">
      <c r="A500" s="20"/>
      <c r="B500" s="20"/>
      <c r="C500" s="20"/>
      <c r="D500" s="20"/>
      <c r="E500" s="20"/>
      <c r="F500" s="20"/>
      <c r="G500" s="20"/>
      <c r="H500" s="20"/>
      <c r="I500" s="20"/>
      <c r="N500" s="20"/>
      <c r="O500" s="20"/>
      <c r="P500" s="20"/>
      <c r="Q500" s="20"/>
      <c r="R500" s="20"/>
      <c r="S500" s="20"/>
    </row>
    <row r="501" spans="1:19" x14ac:dyDescent="0.25">
      <c r="A501" s="20"/>
      <c r="B501" s="20"/>
      <c r="C501" s="20"/>
      <c r="D501" s="20"/>
      <c r="E501" s="20"/>
      <c r="F501" s="20"/>
      <c r="G501" s="20"/>
      <c r="H501" s="20"/>
      <c r="I501" s="20"/>
      <c r="N501" s="20"/>
      <c r="O501" s="20"/>
      <c r="P501" s="20"/>
      <c r="Q501" s="20"/>
      <c r="R501" s="20"/>
      <c r="S501" s="20"/>
    </row>
    <row r="502" spans="1:19" x14ac:dyDescent="0.25">
      <c r="A502" s="20"/>
      <c r="B502" s="20"/>
      <c r="C502" s="20"/>
      <c r="D502" s="20"/>
      <c r="E502" s="20"/>
      <c r="F502" s="20"/>
      <c r="G502" s="20"/>
      <c r="H502" s="20"/>
      <c r="I502" s="20"/>
      <c r="N502" s="20"/>
      <c r="O502" s="20"/>
      <c r="P502" s="20"/>
      <c r="Q502" s="20"/>
      <c r="R502" s="20"/>
      <c r="S502" s="20"/>
    </row>
    <row r="503" spans="1:19" x14ac:dyDescent="0.25">
      <c r="A503" s="20"/>
      <c r="B503" s="20"/>
      <c r="C503" s="20"/>
      <c r="D503" s="20"/>
      <c r="E503" s="20"/>
      <c r="F503" s="20"/>
      <c r="G503" s="20"/>
      <c r="H503" s="20"/>
      <c r="I503" s="20"/>
      <c r="N503" s="20"/>
      <c r="O503" s="20"/>
      <c r="P503" s="20"/>
      <c r="Q503" s="20"/>
      <c r="R503" s="20"/>
      <c r="S503" s="20"/>
    </row>
    <row r="504" spans="1:19" x14ac:dyDescent="0.25">
      <c r="A504" s="20"/>
      <c r="B504" s="20"/>
      <c r="C504" s="20"/>
      <c r="D504" s="20"/>
      <c r="E504" s="20"/>
      <c r="F504" s="20"/>
      <c r="G504" s="20"/>
      <c r="H504" s="20"/>
      <c r="I504" s="20"/>
      <c r="N504" s="20"/>
      <c r="O504" s="20"/>
      <c r="P504" s="20"/>
      <c r="Q504" s="20"/>
      <c r="R504" s="20"/>
      <c r="S504" s="20"/>
    </row>
    <row r="505" spans="1:19" x14ac:dyDescent="0.25">
      <c r="A505" s="20"/>
      <c r="B505" s="20"/>
      <c r="C505" s="20"/>
      <c r="D505" s="20"/>
      <c r="E505" s="20"/>
      <c r="F505" s="20"/>
      <c r="G505" s="20"/>
      <c r="H505" s="20"/>
      <c r="I505" s="20"/>
      <c r="N505" s="20"/>
      <c r="O505" s="20"/>
      <c r="P505" s="20"/>
      <c r="Q505" s="20"/>
      <c r="R505" s="20"/>
      <c r="S505" s="20"/>
    </row>
    <row r="506" spans="1:19" x14ac:dyDescent="0.25">
      <c r="A506" s="20"/>
      <c r="B506" s="20"/>
      <c r="C506" s="20"/>
      <c r="D506" s="20"/>
      <c r="E506" s="20"/>
      <c r="F506" s="20"/>
      <c r="G506" s="20"/>
      <c r="H506" s="20"/>
      <c r="I506" s="20"/>
      <c r="N506" s="20"/>
      <c r="O506" s="20"/>
      <c r="P506" s="20"/>
      <c r="Q506" s="20"/>
      <c r="R506" s="20"/>
      <c r="S506" s="20"/>
    </row>
    <row r="507" spans="1:19" x14ac:dyDescent="0.25">
      <c r="A507" s="20"/>
      <c r="B507" s="20"/>
      <c r="C507" s="20"/>
      <c r="D507" s="20"/>
      <c r="E507" s="20"/>
      <c r="F507" s="20"/>
      <c r="G507" s="20"/>
      <c r="H507" s="20"/>
      <c r="I507" s="20"/>
      <c r="N507" s="20"/>
      <c r="O507" s="20"/>
      <c r="P507" s="20"/>
      <c r="Q507" s="20"/>
      <c r="R507" s="20"/>
      <c r="S507" s="20"/>
    </row>
    <row r="508" spans="1:19" x14ac:dyDescent="0.25">
      <c r="A508" s="20"/>
      <c r="B508" s="20"/>
      <c r="C508" s="20"/>
      <c r="D508" s="20"/>
      <c r="E508" s="20"/>
      <c r="F508" s="20"/>
      <c r="G508" s="20"/>
      <c r="H508" s="20"/>
      <c r="I508" s="20"/>
      <c r="N508" s="20"/>
      <c r="O508" s="20"/>
      <c r="P508" s="20"/>
      <c r="Q508" s="20"/>
      <c r="R508" s="20"/>
      <c r="S508" s="20"/>
    </row>
    <row r="509" spans="1:19" x14ac:dyDescent="0.25">
      <c r="A509" s="20"/>
      <c r="B509" s="20"/>
      <c r="C509" s="20"/>
      <c r="D509" s="20"/>
      <c r="E509" s="20"/>
      <c r="F509" s="20"/>
      <c r="G509" s="20"/>
      <c r="H509" s="20"/>
      <c r="I509" s="20"/>
      <c r="N509" s="20"/>
      <c r="O509" s="20"/>
      <c r="P509" s="20"/>
      <c r="Q509" s="20"/>
      <c r="R509" s="20"/>
      <c r="S509" s="20"/>
    </row>
    <row r="510" spans="1:19" x14ac:dyDescent="0.25">
      <c r="A510" s="20"/>
      <c r="B510" s="20"/>
      <c r="C510" s="20"/>
      <c r="D510" s="20"/>
      <c r="E510" s="20"/>
      <c r="F510" s="20"/>
      <c r="G510" s="20"/>
      <c r="H510" s="20"/>
      <c r="I510" s="20"/>
      <c r="N510" s="20"/>
      <c r="O510" s="20"/>
      <c r="P510" s="20"/>
      <c r="Q510" s="20"/>
      <c r="R510" s="20"/>
      <c r="S510" s="20"/>
    </row>
    <row r="511" spans="1:19" x14ac:dyDescent="0.25">
      <c r="A511" s="20"/>
      <c r="B511" s="20"/>
      <c r="C511" s="20"/>
      <c r="D511" s="20"/>
      <c r="E511" s="20"/>
      <c r="F511" s="20"/>
      <c r="G511" s="20"/>
      <c r="H511" s="20"/>
      <c r="I511" s="20"/>
      <c r="N511" s="20"/>
      <c r="O511" s="20"/>
      <c r="P511" s="20"/>
      <c r="Q511" s="20"/>
      <c r="R511" s="20"/>
      <c r="S511" s="20"/>
    </row>
    <row r="512" spans="1:19" x14ac:dyDescent="0.25">
      <c r="A512" s="20"/>
      <c r="B512" s="20"/>
      <c r="C512" s="20"/>
      <c r="D512" s="20"/>
      <c r="E512" s="20"/>
      <c r="F512" s="20"/>
      <c r="G512" s="20"/>
      <c r="H512" s="20"/>
      <c r="I512" s="20"/>
      <c r="N512" s="20"/>
      <c r="O512" s="20"/>
      <c r="P512" s="20"/>
      <c r="Q512" s="20"/>
      <c r="R512" s="20"/>
      <c r="S512" s="20"/>
    </row>
    <row r="513" spans="1:19" x14ac:dyDescent="0.25">
      <c r="A513" s="20"/>
      <c r="B513" s="20"/>
      <c r="C513" s="20"/>
      <c r="D513" s="20"/>
      <c r="E513" s="20"/>
      <c r="F513" s="20"/>
      <c r="G513" s="20"/>
      <c r="H513" s="20"/>
      <c r="I513" s="20"/>
      <c r="N513" s="20"/>
      <c r="O513" s="20"/>
      <c r="P513" s="20"/>
      <c r="Q513" s="20"/>
      <c r="R513" s="20"/>
      <c r="S513" s="20"/>
    </row>
    <row r="514" spans="1:19" x14ac:dyDescent="0.25">
      <c r="A514" s="20"/>
      <c r="B514" s="20"/>
      <c r="C514" s="20"/>
      <c r="D514" s="20"/>
      <c r="E514" s="20"/>
      <c r="F514" s="20"/>
      <c r="G514" s="20"/>
      <c r="H514" s="20"/>
      <c r="I514" s="20"/>
      <c r="N514" s="20"/>
      <c r="O514" s="20"/>
      <c r="P514" s="20"/>
      <c r="Q514" s="20"/>
      <c r="R514" s="20"/>
      <c r="S514" s="20"/>
    </row>
    <row r="515" spans="1:19" x14ac:dyDescent="0.25">
      <c r="A515" s="20"/>
      <c r="B515" s="20"/>
      <c r="C515" s="20"/>
      <c r="D515" s="20"/>
      <c r="E515" s="20"/>
      <c r="F515" s="20"/>
      <c r="G515" s="20"/>
      <c r="H515" s="20"/>
      <c r="I515" s="20"/>
      <c r="N515" s="20"/>
      <c r="O515" s="20"/>
      <c r="P515" s="20"/>
      <c r="Q515" s="20"/>
      <c r="R515" s="20"/>
      <c r="S515" s="20"/>
    </row>
    <row r="516" spans="1:19" x14ac:dyDescent="0.25">
      <c r="A516" s="20"/>
      <c r="B516" s="20"/>
      <c r="C516" s="20"/>
      <c r="D516" s="20"/>
      <c r="E516" s="20"/>
      <c r="F516" s="20"/>
      <c r="G516" s="20"/>
      <c r="H516" s="20"/>
      <c r="I516" s="20"/>
      <c r="N516" s="20"/>
      <c r="O516" s="20"/>
      <c r="P516" s="20"/>
      <c r="Q516" s="20"/>
      <c r="R516" s="20"/>
      <c r="S516" s="20"/>
    </row>
    <row r="517" spans="1:19" x14ac:dyDescent="0.25">
      <c r="A517" s="20"/>
      <c r="B517" s="20"/>
      <c r="C517" s="20"/>
      <c r="D517" s="20"/>
      <c r="E517" s="20"/>
      <c r="F517" s="20"/>
      <c r="G517" s="20"/>
      <c r="H517" s="20"/>
      <c r="I517" s="20"/>
      <c r="N517" s="20"/>
      <c r="O517" s="20"/>
      <c r="P517" s="20"/>
      <c r="Q517" s="20"/>
      <c r="R517" s="20"/>
      <c r="S517" s="20"/>
    </row>
    <row r="518" spans="1:19" x14ac:dyDescent="0.25">
      <c r="A518" s="20"/>
      <c r="B518" s="20"/>
      <c r="C518" s="20"/>
      <c r="D518" s="20"/>
      <c r="E518" s="20"/>
      <c r="F518" s="20"/>
      <c r="G518" s="20"/>
      <c r="H518" s="20"/>
      <c r="I518" s="20"/>
      <c r="N518" s="20"/>
      <c r="O518" s="20"/>
      <c r="P518" s="20"/>
      <c r="Q518" s="20"/>
      <c r="R518" s="20"/>
      <c r="S518" s="20"/>
    </row>
    <row r="519" spans="1:19" x14ac:dyDescent="0.25">
      <c r="A519" s="20"/>
      <c r="B519" s="20"/>
      <c r="C519" s="20"/>
      <c r="D519" s="20"/>
      <c r="E519" s="20"/>
      <c r="F519" s="20"/>
      <c r="G519" s="20"/>
      <c r="H519" s="20"/>
      <c r="I519" s="20"/>
      <c r="N519" s="20"/>
      <c r="O519" s="20"/>
      <c r="P519" s="20"/>
      <c r="Q519" s="20"/>
      <c r="R519" s="20"/>
      <c r="S519" s="20"/>
    </row>
    <row r="520" spans="1:19" x14ac:dyDescent="0.25">
      <c r="A520" s="20"/>
      <c r="B520" s="20"/>
      <c r="C520" s="20"/>
      <c r="D520" s="20"/>
      <c r="E520" s="20"/>
      <c r="F520" s="20"/>
      <c r="G520" s="20"/>
      <c r="H520" s="20"/>
      <c r="I520" s="20"/>
      <c r="N520" s="20"/>
      <c r="O520" s="20"/>
      <c r="P520" s="20"/>
      <c r="Q520" s="20"/>
      <c r="R520" s="20"/>
      <c r="S520" s="20"/>
    </row>
    <row r="521" spans="1:19" x14ac:dyDescent="0.25">
      <c r="A521" s="20"/>
      <c r="B521" s="20"/>
      <c r="C521" s="20"/>
      <c r="D521" s="20"/>
      <c r="E521" s="20"/>
      <c r="F521" s="20"/>
      <c r="G521" s="20"/>
      <c r="H521" s="20"/>
      <c r="I521" s="20"/>
      <c r="N521" s="20"/>
      <c r="O521" s="20"/>
      <c r="P521" s="20"/>
      <c r="Q521" s="20"/>
      <c r="R521" s="20"/>
      <c r="S521" s="20"/>
    </row>
    <row r="522" spans="1:19" x14ac:dyDescent="0.25">
      <c r="A522" s="20"/>
      <c r="B522" s="20"/>
      <c r="C522" s="20"/>
      <c r="D522" s="20"/>
      <c r="E522" s="20"/>
      <c r="F522" s="20"/>
      <c r="G522" s="20"/>
      <c r="H522" s="20"/>
      <c r="I522" s="20"/>
      <c r="N522" s="20"/>
      <c r="O522" s="20"/>
      <c r="P522" s="20"/>
      <c r="Q522" s="20"/>
      <c r="R522" s="20"/>
      <c r="S522" s="20"/>
    </row>
    <row r="523" spans="1:19" x14ac:dyDescent="0.25">
      <c r="A523" s="20"/>
      <c r="B523" s="20"/>
      <c r="C523" s="20"/>
      <c r="D523" s="20"/>
      <c r="E523" s="20"/>
      <c r="F523" s="20"/>
      <c r="G523" s="20"/>
      <c r="H523" s="20"/>
      <c r="I523" s="20"/>
      <c r="N523" s="20"/>
      <c r="O523" s="20"/>
      <c r="P523" s="20"/>
      <c r="Q523" s="20"/>
      <c r="R523" s="20"/>
      <c r="S523" s="20"/>
    </row>
    <row r="524" spans="1:19" x14ac:dyDescent="0.25">
      <c r="A524" s="20"/>
      <c r="B524" s="20"/>
      <c r="C524" s="20"/>
      <c r="D524" s="20"/>
      <c r="E524" s="20"/>
      <c r="F524" s="20"/>
      <c r="G524" s="20"/>
      <c r="H524" s="20"/>
      <c r="I524" s="20"/>
      <c r="N524" s="20"/>
      <c r="O524" s="20"/>
      <c r="P524" s="20"/>
      <c r="Q524" s="20"/>
      <c r="R524" s="20"/>
      <c r="S524" s="20"/>
    </row>
    <row r="525" spans="1:19" x14ac:dyDescent="0.25">
      <c r="A525" s="20"/>
      <c r="B525" s="20"/>
      <c r="C525" s="20"/>
      <c r="D525" s="20"/>
      <c r="E525" s="20"/>
      <c r="F525" s="20"/>
      <c r="G525" s="20"/>
      <c r="H525" s="20"/>
      <c r="I525" s="20"/>
      <c r="N525" s="20"/>
      <c r="O525" s="20"/>
      <c r="P525" s="20"/>
      <c r="Q525" s="20"/>
      <c r="R525" s="20"/>
      <c r="S525" s="20"/>
    </row>
    <row r="526" spans="1:19" x14ac:dyDescent="0.25">
      <c r="A526" s="20"/>
      <c r="B526" s="20"/>
      <c r="C526" s="20"/>
      <c r="D526" s="20"/>
      <c r="E526" s="20"/>
      <c r="F526" s="20"/>
      <c r="G526" s="20"/>
      <c r="H526" s="20"/>
      <c r="I526" s="20"/>
      <c r="N526" s="20"/>
      <c r="O526" s="20"/>
      <c r="P526" s="20"/>
      <c r="Q526" s="20"/>
      <c r="R526" s="20"/>
      <c r="S526" s="20"/>
    </row>
    <row r="527" spans="1:19" x14ac:dyDescent="0.25">
      <c r="A527" s="20"/>
      <c r="B527" s="20"/>
      <c r="C527" s="20"/>
      <c r="D527" s="20"/>
      <c r="E527" s="20"/>
      <c r="F527" s="20"/>
      <c r="G527" s="20"/>
      <c r="H527" s="20"/>
      <c r="I527" s="20"/>
      <c r="N527" s="20"/>
      <c r="O527" s="20"/>
      <c r="P527" s="20"/>
      <c r="Q527" s="20"/>
      <c r="R527" s="20"/>
      <c r="S527" s="20"/>
    </row>
    <row r="528" spans="1:19" x14ac:dyDescent="0.25">
      <c r="A528" s="20"/>
      <c r="B528" s="20"/>
      <c r="C528" s="20"/>
      <c r="D528" s="20"/>
      <c r="E528" s="20"/>
      <c r="F528" s="20"/>
      <c r="G528" s="20"/>
      <c r="H528" s="20"/>
      <c r="I528" s="20"/>
      <c r="N528" s="20"/>
      <c r="O528" s="20"/>
      <c r="P528" s="20"/>
      <c r="Q528" s="20"/>
      <c r="R528" s="20"/>
      <c r="S528" s="20"/>
    </row>
    <row r="529" spans="1:19" x14ac:dyDescent="0.25">
      <c r="A529" s="20"/>
      <c r="B529" s="20"/>
      <c r="C529" s="20"/>
      <c r="D529" s="20"/>
      <c r="E529" s="20"/>
      <c r="F529" s="20"/>
      <c r="G529" s="20"/>
      <c r="H529" s="20"/>
      <c r="I529" s="20"/>
      <c r="N529" s="20"/>
      <c r="O529" s="20"/>
      <c r="P529" s="20"/>
      <c r="Q529" s="20"/>
      <c r="R529" s="20"/>
      <c r="S529" s="20"/>
    </row>
    <row r="530" spans="1:19" x14ac:dyDescent="0.25">
      <c r="A530" s="20"/>
      <c r="B530" s="20"/>
      <c r="C530" s="20"/>
      <c r="D530" s="20"/>
      <c r="E530" s="20"/>
      <c r="F530" s="20"/>
      <c r="G530" s="20"/>
      <c r="H530" s="20"/>
      <c r="I530" s="20"/>
      <c r="N530" s="20"/>
      <c r="O530" s="20"/>
      <c r="P530" s="20"/>
      <c r="Q530" s="20"/>
      <c r="R530" s="20"/>
      <c r="S530" s="20"/>
    </row>
    <row r="531" spans="1:19" x14ac:dyDescent="0.25">
      <c r="A531" s="20"/>
      <c r="B531" s="20"/>
      <c r="C531" s="20"/>
      <c r="D531" s="20"/>
      <c r="E531" s="20"/>
      <c r="F531" s="20"/>
      <c r="G531" s="20"/>
      <c r="H531" s="20"/>
      <c r="I531" s="20"/>
      <c r="N531" s="20"/>
      <c r="O531" s="20"/>
      <c r="P531" s="20"/>
      <c r="Q531" s="20"/>
      <c r="R531" s="20"/>
      <c r="S531" s="20"/>
    </row>
    <row r="532" spans="1:19" x14ac:dyDescent="0.25">
      <c r="A532" s="20"/>
      <c r="B532" s="20"/>
      <c r="C532" s="20"/>
      <c r="D532" s="20"/>
      <c r="E532" s="20"/>
      <c r="F532" s="20"/>
      <c r="G532" s="20"/>
      <c r="H532" s="20"/>
      <c r="I532" s="20"/>
      <c r="N532" s="20"/>
      <c r="O532" s="20"/>
      <c r="P532" s="20"/>
      <c r="Q532" s="20"/>
      <c r="R532" s="20"/>
      <c r="S532" s="20"/>
    </row>
    <row r="533" spans="1:19" x14ac:dyDescent="0.25">
      <c r="A533" s="20"/>
      <c r="B533" s="20"/>
      <c r="C533" s="20"/>
      <c r="D533" s="20"/>
      <c r="E533" s="20"/>
      <c r="F533" s="20"/>
      <c r="G533" s="20"/>
      <c r="H533" s="20"/>
      <c r="I533" s="20"/>
      <c r="N533" s="20"/>
      <c r="O533" s="20"/>
      <c r="P533" s="20"/>
      <c r="Q533" s="20"/>
      <c r="R533" s="20"/>
      <c r="S533" s="20"/>
    </row>
    <row r="534" spans="1:19" x14ac:dyDescent="0.25">
      <c r="A534" s="20"/>
      <c r="B534" s="20"/>
      <c r="C534" s="20"/>
      <c r="D534" s="20"/>
      <c r="E534" s="20"/>
      <c r="F534" s="20"/>
      <c r="G534" s="20"/>
      <c r="H534" s="20"/>
      <c r="I534" s="20"/>
      <c r="N534" s="20"/>
      <c r="O534" s="20"/>
      <c r="P534" s="20"/>
      <c r="Q534" s="20"/>
      <c r="R534" s="20"/>
      <c r="S534" s="20"/>
    </row>
    <row r="535" spans="1:19" x14ac:dyDescent="0.25">
      <c r="A535" s="20"/>
      <c r="B535" s="20"/>
      <c r="C535" s="20"/>
      <c r="D535" s="20"/>
      <c r="E535" s="20"/>
      <c r="F535" s="20"/>
      <c r="G535" s="20"/>
      <c r="H535" s="20"/>
      <c r="I535" s="20"/>
      <c r="N535" s="20"/>
      <c r="O535" s="20"/>
      <c r="P535" s="20"/>
      <c r="Q535" s="20"/>
      <c r="R535" s="20"/>
      <c r="S535" s="20"/>
    </row>
    <row r="536" spans="1:19" x14ac:dyDescent="0.25">
      <c r="A536" s="20"/>
      <c r="B536" s="20"/>
      <c r="C536" s="20"/>
      <c r="D536" s="20"/>
      <c r="E536" s="20"/>
      <c r="F536" s="20"/>
      <c r="G536" s="20"/>
      <c r="H536" s="20"/>
      <c r="I536" s="20"/>
      <c r="N536" s="20"/>
      <c r="O536" s="20"/>
      <c r="P536" s="20"/>
      <c r="Q536" s="20"/>
      <c r="R536" s="20"/>
      <c r="S536" s="20"/>
    </row>
    <row r="537" spans="1:19" x14ac:dyDescent="0.25">
      <c r="A537" s="20"/>
      <c r="B537" s="20"/>
      <c r="C537" s="20"/>
      <c r="D537" s="20"/>
      <c r="E537" s="20"/>
      <c r="F537" s="20"/>
      <c r="G537" s="20"/>
      <c r="H537" s="20"/>
      <c r="I537" s="20"/>
      <c r="N537" s="20"/>
      <c r="O537" s="20"/>
      <c r="P537" s="20"/>
      <c r="Q537" s="20"/>
      <c r="R537" s="20"/>
      <c r="S537" s="20"/>
    </row>
    <row r="538" spans="1:19" x14ac:dyDescent="0.25">
      <c r="A538" s="20"/>
      <c r="B538" s="20"/>
      <c r="C538" s="20"/>
      <c r="D538" s="20"/>
      <c r="E538" s="20"/>
      <c r="F538" s="20"/>
      <c r="G538" s="20"/>
      <c r="H538" s="20"/>
      <c r="I538" s="20"/>
      <c r="N538" s="20"/>
      <c r="O538" s="20"/>
      <c r="P538" s="20"/>
      <c r="Q538" s="20"/>
      <c r="R538" s="20"/>
      <c r="S538" s="20"/>
    </row>
    <row r="539" spans="1:19" x14ac:dyDescent="0.25">
      <c r="A539" s="20"/>
      <c r="B539" s="20"/>
      <c r="C539" s="20"/>
      <c r="D539" s="20"/>
      <c r="E539" s="20"/>
      <c r="F539" s="20"/>
      <c r="G539" s="20"/>
      <c r="H539" s="20"/>
      <c r="I539" s="20"/>
      <c r="N539" s="20"/>
      <c r="O539" s="20"/>
      <c r="P539" s="20"/>
      <c r="Q539" s="20"/>
      <c r="R539" s="20"/>
      <c r="S539" s="20"/>
    </row>
    <row r="540" spans="1:19" x14ac:dyDescent="0.25">
      <c r="A540" s="20"/>
      <c r="B540" s="20"/>
      <c r="C540" s="20"/>
      <c r="D540" s="20"/>
      <c r="E540" s="20"/>
      <c r="F540" s="20"/>
      <c r="G540" s="20"/>
      <c r="H540" s="20"/>
      <c r="I540" s="20"/>
      <c r="N540" s="20"/>
      <c r="O540" s="20"/>
      <c r="P540" s="20"/>
      <c r="Q540" s="20"/>
      <c r="R540" s="20"/>
      <c r="S540" s="20"/>
    </row>
    <row r="541" spans="1:19" x14ac:dyDescent="0.25">
      <c r="A541" s="20"/>
      <c r="B541" s="20"/>
      <c r="C541" s="20"/>
      <c r="D541" s="20"/>
      <c r="E541" s="20"/>
      <c r="F541" s="20"/>
      <c r="G541" s="20"/>
      <c r="H541" s="20"/>
      <c r="I541" s="20"/>
      <c r="N541" s="20"/>
      <c r="O541" s="20"/>
      <c r="P541" s="20"/>
      <c r="Q541" s="20"/>
      <c r="R541" s="20"/>
      <c r="S541" s="20"/>
    </row>
    <row r="542" spans="1:19" x14ac:dyDescent="0.25">
      <c r="A542" s="20"/>
      <c r="B542" s="20"/>
      <c r="C542" s="20"/>
      <c r="D542" s="20"/>
      <c r="E542" s="20"/>
      <c r="F542" s="20"/>
      <c r="G542" s="20"/>
      <c r="H542" s="20"/>
      <c r="I542" s="20"/>
      <c r="N542" s="20"/>
      <c r="O542" s="20"/>
      <c r="P542" s="20"/>
      <c r="Q542" s="20"/>
      <c r="R542" s="20"/>
      <c r="S542" s="20"/>
    </row>
    <row r="543" spans="1:19" x14ac:dyDescent="0.25">
      <c r="A543" s="20"/>
      <c r="B543" s="20"/>
      <c r="C543" s="20"/>
      <c r="D543" s="20"/>
      <c r="E543" s="20"/>
      <c r="F543" s="20"/>
      <c r="G543" s="20"/>
      <c r="H543" s="20"/>
      <c r="I543" s="20"/>
      <c r="N543" s="20"/>
      <c r="O543" s="20"/>
      <c r="P543" s="20"/>
      <c r="Q543" s="20"/>
      <c r="R543" s="20"/>
      <c r="S543" s="20"/>
    </row>
    <row r="544" spans="1:19" x14ac:dyDescent="0.25">
      <c r="A544" s="20"/>
      <c r="B544" s="20"/>
      <c r="C544" s="20"/>
      <c r="D544" s="20"/>
      <c r="E544" s="20"/>
      <c r="F544" s="20"/>
      <c r="G544" s="20"/>
      <c r="H544" s="20"/>
      <c r="I544" s="20"/>
      <c r="N544" s="20"/>
      <c r="O544" s="20"/>
      <c r="P544" s="20"/>
      <c r="Q544" s="20"/>
      <c r="R544" s="20"/>
      <c r="S544" s="20"/>
    </row>
    <row r="545" spans="1:19" x14ac:dyDescent="0.25">
      <c r="A545" s="20"/>
      <c r="B545" s="20"/>
      <c r="C545" s="20"/>
      <c r="D545" s="20"/>
      <c r="E545" s="20"/>
      <c r="F545" s="20"/>
      <c r="G545" s="20"/>
      <c r="H545" s="20"/>
      <c r="I545" s="20"/>
      <c r="N545" s="20"/>
      <c r="O545" s="20"/>
      <c r="P545" s="20"/>
      <c r="Q545" s="20"/>
      <c r="R545" s="20"/>
      <c r="S545" s="20"/>
    </row>
    <row r="546" spans="1:19" x14ac:dyDescent="0.25">
      <c r="A546" s="20"/>
      <c r="B546" s="20"/>
      <c r="C546" s="20"/>
      <c r="D546" s="20"/>
      <c r="E546" s="20"/>
      <c r="F546" s="20"/>
      <c r="G546" s="20"/>
      <c r="H546" s="20"/>
      <c r="I546" s="20"/>
      <c r="N546" s="20"/>
      <c r="O546" s="20"/>
      <c r="P546" s="20"/>
      <c r="Q546" s="20"/>
      <c r="R546" s="20"/>
      <c r="S546" s="20"/>
    </row>
    <row r="547" spans="1:19" x14ac:dyDescent="0.25">
      <c r="A547" s="20"/>
      <c r="B547" s="20"/>
      <c r="C547" s="20"/>
      <c r="D547" s="20"/>
      <c r="E547" s="20"/>
      <c r="F547" s="20"/>
      <c r="G547" s="20"/>
      <c r="H547" s="20"/>
      <c r="I547" s="20"/>
      <c r="N547" s="20"/>
      <c r="O547" s="20"/>
      <c r="P547" s="20"/>
      <c r="Q547" s="20"/>
      <c r="R547" s="20"/>
      <c r="S547" s="20"/>
    </row>
    <row r="548" spans="1:19" x14ac:dyDescent="0.25">
      <c r="A548" s="20"/>
      <c r="B548" s="20"/>
      <c r="C548" s="20"/>
      <c r="D548" s="20"/>
      <c r="E548" s="20"/>
      <c r="F548" s="20"/>
      <c r="G548" s="20"/>
      <c r="H548" s="20"/>
      <c r="I548" s="20"/>
      <c r="N548" s="20"/>
      <c r="O548" s="20"/>
      <c r="P548" s="20"/>
      <c r="Q548" s="20"/>
      <c r="R548" s="20"/>
      <c r="S548" s="20"/>
    </row>
    <row r="549" spans="1:19" x14ac:dyDescent="0.25">
      <c r="A549" s="20"/>
      <c r="B549" s="20"/>
      <c r="C549" s="20"/>
      <c r="D549" s="20"/>
      <c r="E549" s="20"/>
      <c r="F549" s="20"/>
      <c r="G549" s="20"/>
      <c r="H549" s="20"/>
      <c r="I549" s="20"/>
      <c r="N549" s="20"/>
      <c r="O549" s="20"/>
      <c r="P549" s="20"/>
      <c r="Q549" s="20"/>
      <c r="R549" s="20"/>
      <c r="S549" s="20"/>
    </row>
    <row r="550" spans="1:19" x14ac:dyDescent="0.25">
      <c r="A550" s="20"/>
      <c r="B550" s="20"/>
      <c r="C550" s="20"/>
      <c r="D550" s="20"/>
      <c r="E550" s="20"/>
      <c r="F550" s="20"/>
      <c r="G550" s="20"/>
      <c r="H550" s="20"/>
      <c r="I550" s="20"/>
      <c r="N550" s="20"/>
      <c r="O550" s="20"/>
      <c r="P550" s="20"/>
      <c r="Q550" s="20"/>
      <c r="R550" s="20"/>
      <c r="S550" s="20"/>
    </row>
    <row r="551" spans="1:19" x14ac:dyDescent="0.25">
      <c r="A551" s="20"/>
      <c r="B551" s="20"/>
      <c r="C551" s="20"/>
      <c r="D551" s="20"/>
      <c r="E551" s="20"/>
      <c r="F551" s="20"/>
      <c r="G551" s="20"/>
      <c r="H551" s="20"/>
      <c r="I551" s="20"/>
      <c r="N551" s="20"/>
      <c r="O551" s="20"/>
      <c r="P551" s="20"/>
      <c r="Q551" s="20"/>
      <c r="R551" s="20"/>
      <c r="S551" s="20"/>
    </row>
    <row r="552" spans="1:19" x14ac:dyDescent="0.25">
      <c r="A552" s="20"/>
      <c r="B552" s="20"/>
      <c r="C552" s="20"/>
      <c r="D552" s="20"/>
      <c r="E552" s="20"/>
      <c r="F552" s="20"/>
      <c r="G552" s="20"/>
      <c r="H552" s="20"/>
      <c r="I552" s="20"/>
      <c r="N552" s="20"/>
      <c r="O552" s="20"/>
      <c r="P552" s="20"/>
      <c r="Q552" s="20"/>
      <c r="R552" s="20"/>
      <c r="S552" s="20"/>
    </row>
    <row r="553" spans="1:19" x14ac:dyDescent="0.25">
      <c r="A553" s="20"/>
      <c r="B553" s="20"/>
      <c r="C553" s="20"/>
      <c r="D553" s="20"/>
      <c r="E553" s="20"/>
      <c r="F553" s="20"/>
      <c r="G553" s="20"/>
      <c r="H553" s="20"/>
      <c r="I553" s="20"/>
      <c r="N553" s="20"/>
      <c r="O553" s="20"/>
      <c r="P553" s="20"/>
      <c r="Q553" s="20"/>
      <c r="R553" s="20"/>
      <c r="S553" s="20"/>
    </row>
    <row r="554" spans="1:19" x14ac:dyDescent="0.25">
      <c r="A554" s="20"/>
      <c r="B554" s="20"/>
      <c r="C554" s="20"/>
      <c r="D554" s="20"/>
      <c r="E554" s="20"/>
      <c r="F554" s="20"/>
      <c r="G554" s="20"/>
      <c r="H554" s="20"/>
      <c r="I554" s="20"/>
      <c r="N554" s="20"/>
      <c r="O554" s="20"/>
      <c r="P554" s="20"/>
      <c r="Q554" s="20"/>
      <c r="R554" s="20"/>
      <c r="S554" s="20"/>
    </row>
    <row r="555" spans="1:19" x14ac:dyDescent="0.25">
      <c r="A555" s="20"/>
      <c r="B555" s="20"/>
      <c r="C555" s="20"/>
      <c r="D555" s="20"/>
      <c r="E555" s="20"/>
      <c r="F555" s="20"/>
      <c r="G555" s="20"/>
      <c r="H555" s="20"/>
      <c r="I555" s="20"/>
      <c r="N555" s="20"/>
      <c r="O555" s="20"/>
      <c r="P555" s="20"/>
      <c r="Q555" s="20"/>
      <c r="R555" s="20"/>
      <c r="S555" s="20"/>
    </row>
    <row r="556" spans="1:19" x14ac:dyDescent="0.25">
      <c r="A556" s="20"/>
      <c r="B556" s="20"/>
      <c r="C556" s="20"/>
      <c r="D556" s="20"/>
      <c r="E556" s="20"/>
      <c r="F556" s="20"/>
      <c r="G556" s="20"/>
      <c r="H556" s="20"/>
      <c r="I556" s="20"/>
      <c r="N556" s="20"/>
      <c r="O556" s="20"/>
      <c r="P556" s="20"/>
      <c r="Q556" s="20"/>
      <c r="R556" s="20"/>
      <c r="S556" s="20"/>
    </row>
    <row r="557" spans="1:19" x14ac:dyDescent="0.25">
      <c r="A557" s="20"/>
      <c r="B557" s="20"/>
      <c r="C557" s="20"/>
      <c r="D557" s="20"/>
      <c r="E557" s="20"/>
      <c r="F557" s="20"/>
      <c r="G557" s="20"/>
      <c r="H557" s="20"/>
      <c r="I557" s="20"/>
      <c r="N557" s="20"/>
      <c r="O557" s="20"/>
      <c r="P557" s="20"/>
      <c r="Q557" s="20"/>
      <c r="R557" s="20"/>
      <c r="S557" s="20"/>
    </row>
    <row r="558" spans="1:19" x14ac:dyDescent="0.25">
      <c r="A558" s="20"/>
      <c r="B558" s="20"/>
      <c r="C558" s="20"/>
      <c r="D558" s="20"/>
      <c r="E558" s="20"/>
      <c r="F558" s="20"/>
      <c r="G558" s="20"/>
      <c r="H558" s="20"/>
      <c r="I558" s="20"/>
      <c r="N558" s="20"/>
      <c r="O558" s="20"/>
      <c r="P558" s="20"/>
      <c r="Q558" s="20"/>
      <c r="R558" s="20"/>
      <c r="S558" s="20"/>
    </row>
    <row r="559" spans="1:19" x14ac:dyDescent="0.25">
      <c r="A559" s="20"/>
      <c r="B559" s="20"/>
      <c r="C559" s="20"/>
      <c r="D559" s="20"/>
      <c r="E559" s="20"/>
      <c r="F559" s="20"/>
      <c r="G559" s="20"/>
      <c r="H559" s="20"/>
      <c r="I559" s="20"/>
      <c r="N559" s="20"/>
      <c r="O559" s="20"/>
      <c r="P559" s="20"/>
      <c r="Q559" s="20"/>
      <c r="R559" s="20"/>
      <c r="S559" s="20"/>
    </row>
    <row r="560" spans="1:19" x14ac:dyDescent="0.25">
      <c r="A560" s="20"/>
      <c r="B560" s="20"/>
      <c r="C560" s="20"/>
      <c r="D560" s="20"/>
      <c r="E560" s="20"/>
      <c r="F560" s="20"/>
      <c r="G560" s="20"/>
      <c r="H560" s="20"/>
      <c r="I560" s="20"/>
      <c r="N560" s="20"/>
      <c r="O560" s="20"/>
      <c r="P560" s="20"/>
      <c r="Q560" s="20"/>
      <c r="R560" s="20"/>
      <c r="S560" s="20"/>
    </row>
    <row r="561" spans="1:19" x14ac:dyDescent="0.25">
      <c r="A561" s="20"/>
      <c r="B561" s="20"/>
      <c r="C561" s="20"/>
      <c r="D561" s="20"/>
      <c r="E561" s="20"/>
      <c r="F561" s="20"/>
      <c r="G561" s="20"/>
      <c r="H561" s="20"/>
      <c r="I561" s="20"/>
      <c r="N561" s="20"/>
      <c r="O561" s="20"/>
      <c r="P561" s="20"/>
      <c r="Q561" s="20"/>
      <c r="R561" s="20"/>
      <c r="S561" s="20"/>
    </row>
    <row r="562" spans="1:19" x14ac:dyDescent="0.25">
      <c r="A562" s="20"/>
      <c r="B562" s="20"/>
      <c r="C562" s="20"/>
      <c r="D562" s="20"/>
      <c r="E562" s="20"/>
      <c r="F562" s="20"/>
      <c r="G562" s="20"/>
      <c r="H562" s="20"/>
      <c r="I562" s="20"/>
      <c r="N562" s="20"/>
      <c r="O562" s="20"/>
      <c r="P562" s="20"/>
      <c r="Q562" s="20"/>
      <c r="R562" s="20"/>
      <c r="S562" s="20"/>
    </row>
    <row r="563" spans="1:19" x14ac:dyDescent="0.25">
      <c r="A563" s="20"/>
      <c r="B563" s="20"/>
      <c r="C563" s="20"/>
      <c r="D563" s="20"/>
      <c r="E563" s="20"/>
      <c r="F563" s="20"/>
      <c r="G563" s="20"/>
      <c r="H563" s="20"/>
      <c r="I563" s="20"/>
      <c r="N563" s="20"/>
      <c r="O563" s="20"/>
      <c r="P563" s="20"/>
      <c r="Q563" s="20"/>
      <c r="R563" s="20"/>
      <c r="S563" s="20"/>
    </row>
    <row r="564" spans="1:19" x14ac:dyDescent="0.25">
      <c r="A564" s="20"/>
      <c r="B564" s="20"/>
      <c r="C564" s="20"/>
      <c r="D564" s="20"/>
      <c r="E564" s="20"/>
      <c r="F564" s="20"/>
      <c r="G564" s="20"/>
      <c r="H564" s="20"/>
      <c r="I564" s="20"/>
      <c r="N564" s="20"/>
      <c r="O564" s="20"/>
      <c r="P564" s="20"/>
      <c r="Q564" s="20"/>
      <c r="R564" s="20"/>
      <c r="S564" s="20"/>
    </row>
    <row r="565" spans="1:19" x14ac:dyDescent="0.25">
      <c r="A565" s="20"/>
      <c r="B565" s="20"/>
      <c r="C565" s="20"/>
      <c r="D565" s="20"/>
      <c r="E565" s="20"/>
      <c r="F565" s="20"/>
      <c r="G565" s="20"/>
      <c r="H565" s="20"/>
      <c r="I565" s="20"/>
      <c r="N565" s="20"/>
      <c r="O565" s="20"/>
      <c r="P565" s="20"/>
      <c r="Q565" s="20"/>
      <c r="R565" s="20"/>
      <c r="S565" s="20"/>
    </row>
    <row r="566" spans="1:19" x14ac:dyDescent="0.25">
      <c r="A566" s="20"/>
      <c r="B566" s="20"/>
      <c r="C566" s="20"/>
      <c r="D566" s="20"/>
      <c r="E566" s="20"/>
      <c r="F566" s="20"/>
      <c r="G566" s="20"/>
      <c r="H566" s="20"/>
      <c r="I566" s="20"/>
      <c r="N566" s="20"/>
      <c r="O566" s="20"/>
      <c r="P566" s="20"/>
      <c r="Q566" s="20"/>
      <c r="R566" s="20"/>
      <c r="S566" s="20"/>
    </row>
    <row r="567" spans="1:19" x14ac:dyDescent="0.25">
      <c r="A567" s="20"/>
      <c r="B567" s="20"/>
      <c r="C567" s="20"/>
      <c r="D567" s="20"/>
      <c r="E567" s="20"/>
      <c r="F567" s="20"/>
      <c r="G567" s="20"/>
      <c r="H567" s="20"/>
      <c r="I567" s="20"/>
      <c r="N567" s="20"/>
      <c r="O567" s="20"/>
      <c r="P567" s="20"/>
      <c r="Q567" s="20"/>
      <c r="R567" s="20"/>
      <c r="S567" s="20"/>
    </row>
    <row r="568" spans="1:19" x14ac:dyDescent="0.25">
      <c r="A568" s="20"/>
      <c r="B568" s="20"/>
      <c r="C568" s="20"/>
      <c r="D568" s="20"/>
      <c r="E568" s="20"/>
      <c r="F568" s="20"/>
      <c r="G568" s="20"/>
      <c r="H568" s="20"/>
      <c r="I568" s="20"/>
      <c r="N568" s="20"/>
      <c r="O568" s="20"/>
      <c r="P568" s="20"/>
      <c r="Q568" s="20"/>
      <c r="R568" s="20"/>
      <c r="S568" s="20"/>
    </row>
    <row r="569" spans="1:19" x14ac:dyDescent="0.25">
      <c r="A569" s="20"/>
      <c r="B569" s="20"/>
      <c r="C569" s="20"/>
      <c r="D569" s="20"/>
      <c r="E569" s="20"/>
      <c r="F569" s="20"/>
      <c r="G569" s="20"/>
      <c r="H569" s="20"/>
      <c r="I569" s="20"/>
      <c r="N569" s="20"/>
      <c r="O569" s="20"/>
      <c r="P569" s="20"/>
      <c r="Q569" s="20"/>
      <c r="R569" s="20"/>
      <c r="S569" s="20"/>
    </row>
    <row r="570" spans="1:19" x14ac:dyDescent="0.25">
      <c r="A570" s="20"/>
      <c r="B570" s="20"/>
      <c r="C570" s="20"/>
      <c r="D570" s="20"/>
      <c r="E570" s="20"/>
      <c r="F570" s="20"/>
      <c r="G570" s="20"/>
      <c r="H570" s="20"/>
      <c r="I570" s="20"/>
      <c r="N570" s="20"/>
      <c r="O570" s="20"/>
      <c r="P570" s="20"/>
      <c r="Q570" s="20"/>
      <c r="R570" s="20"/>
      <c r="S570" s="20"/>
    </row>
    <row r="571" spans="1:19" x14ac:dyDescent="0.25">
      <c r="A571" s="20"/>
      <c r="B571" s="20"/>
      <c r="C571" s="20"/>
      <c r="D571" s="20"/>
      <c r="E571" s="20"/>
      <c r="F571" s="20"/>
      <c r="G571" s="20"/>
      <c r="H571" s="20"/>
      <c r="I571" s="20"/>
      <c r="N571" s="20"/>
      <c r="O571" s="20"/>
      <c r="P571" s="20"/>
      <c r="Q571" s="20"/>
      <c r="R571" s="20"/>
      <c r="S571" s="20"/>
    </row>
    <row r="572" spans="1:19" x14ac:dyDescent="0.25">
      <c r="A572" s="20"/>
      <c r="B572" s="20"/>
      <c r="C572" s="20"/>
      <c r="D572" s="20"/>
      <c r="E572" s="20"/>
      <c r="F572" s="20"/>
      <c r="G572" s="20"/>
      <c r="H572" s="20"/>
      <c r="I572" s="20"/>
      <c r="N572" s="20"/>
      <c r="O572" s="20"/>
      <c r="P572" s="20"/>
      <c r="Q572" s="20"/>
      <c r="R572" s="20"/>
      <c r="S572" s="20"/>
    </row>
    <row r="573" spans="1:19" x14ac:dyDescent="0.25">
      <c r="A573" s="20"/>
      <c r="B573" s="20"/>
      <c r="C573" s="20"/>
      <c r="D573" s="20"/>
      <c r="E573" s="20"/>
      <c r="F573" s="20"/>
      <c r="G573" s="20"/>
      <c r="H573" s="20"/>
      <c r="I573" s="20"/>
      <c r="N573" s="20"/>
      <c r="O573" s="20"/>
      <c r="P573" s="20"/>
      <c r="Q573" s="20"/>
      <c r="R573" s="20"/>
      <c r="S573" s="20"/>
    </row>
    <row r="574" spans="1:19" x14ac:dyDescent="0.25">
      <c r="A574" s="20"/>
      <c r="B574" s="20"/>
      <c r="C574" s="20"/>
      <c r="D574" s="20"/>
      <c r="E574" s="20"/>
      <c r="F574" s="20"/>
      <c r="G574" s="20"/>
      <c r="H574" s="20"/>
      <c r="I574" s="20"/>
      <c r="N574" s="20"/>
      <c r="O574" s="20"/>
      <c r="P574" s="20"/>
      <c r="Q574" s="20"/>
      <c r="R574" s="20"/>
      <c r="S574" s="20"/>
    </row>
    <row r="575" spans="1:19" x14ac:dyDescent="0.25">
      <c r="A575" s="20"/>
      <c r="B575" s="20"/>
      <c r="C575" s="20"/>
      <c r="D575" s="20"/>
      <c r="E575" s="20"/>
      <c r="F575" s="20"/>
      <c r="G575" s="20"/>
      <c r="H575" s="20"/>
      <c r="I575" s="20"/>
      <c r="N575" s="20"/>
      <c r="O575" s="20"/>
      <c r="P575" s="20"/>
      <c r="Q575" s="20"/>
      <c r="R575" s="20"/>
      <c r="S575" s="20"/>
    </row>
    <row r="576" spans="1:19" x14ac:dyDescent="0.25">
      <c r="A576" s="20"/>
      <c r="B576" s="20"/>
      <c r="C576" s="20"/>
      <c r="D576" s="20"/>
      <c r="E576" s="20"/>
      <c r="F576" s="20"/>
      <c r="G576" s="20"/>
      <c r="H576" s="20"/>
      <c r="I576" s="20"/>
      <c r="N576" s="20"/>
      <c r="O576" s="20"/>
      <c r="P576" s="20"/>
      <c r="Q576" s="20"/>
      <c r="R576" s="20"/>
      <c r="S576" s="20"/>
    </row>
    <row r="577" spans="1:19" x14ac:dyDescent="0.25">
      <c r="A577" s="20"/>
      <c r="B577" s="20"/>
      <c r="C577" s="20"/>
      <c r="D577" s="20"/>
      <c r="E577" s="20"/>
      <c r="F577" s="20"/>
      <c r="G577" s="20"/>
      <c r="H577" s="20"/>
      <c r="I577" s="20"/>
      <c r="N577" s="20"/>
      <c r="O577" s="20"/>
      <c r="P577" s="20"/>
      <c r="Q577" s="20"/>
      <c r="R577" s="20"/>
      <c r="S577" s="20"/>
    </row>
    <row r="578" spans="1:19" x14ac:dyDescent="0.25">
      <c r="A578" s="20"/>
      <c r="B578" s="20"/>
      <c r="C578" s="20"/>
      <c r="D578" s="20"/>
      <c r="E578" s="20"/>
      <c r="F578" s="20"/>
      <c r="G578" s="20"/>
      <c r="H578" s="20"/>
      <c r="I578" s="20"/>
      <c r="N578" s="20"/>
      <c r="O578" s="20"/>
      <c r="P578" s="20"/>
      <c r="Q578" s="20"/>
      <c r="R578" s="20"/>
      <c r="S578" s="20"/>
    </row>
    <row r="579" spans="1:19" x14ac:dyDescent="0.25">
      <c r="A579" s="20"/>
      <c r="B579" s="20"/>
      <c r="C579" s="20"/>
      <c r="D579" s="20"/>
      <c r="E579" s="20"/>
      <c r="F579" s="20"/>
      <c r="G579" s="20"/>
      <c r="H579" s="20"/>
      <c r="I579" s="20"/>
      <c r="N579" s="20"/>
      <c r="O579" s="20"/>
      <c r="P579" s="20"/>
      <c r="Q579" s="20"/>
      <c r="R579" s="20"/>
      <c r="S579" s="20"/>
    </row>
    <row r="580" spans="1:19" x14ac:dyDescent="0.25">
      <c r="A580" s="20"/>
      <c r="B580" s="20"/>
      <c r="C580" s="20"/>
      <c r="D580" s="20"/>
      <c r="E580" s="20"/>
      <c r="F580" s="20"/>
      <c r="G580" s="20"/>
      <c r="H580" s="20"/>
      <c r="I580" s="20"/>
      <c r="N580" s="20"/>
      <c r="O580" s="20"/>
      <c r="P580" s="20"/>
      <c r="Q580" s="20"/>
      <c r="R580" s="20"/>
      <c r="S580" s="20"/>
    </row>
    <row r="581" spans="1:19" x14ac:dyDescent="0.25">
      <c r="A581" s="20"/>
      <c r="B581" s="20"/>
      <c r="C581" s="20"/>
      <c r="D581" s="20"/>
      <c r="E581" s="20"/>
      <c r="F581" s="20"/>
      <c r="G581" s="20"/>
      <c r="H581" s="20"/>
      <c r="I581" s="20"/>
      <c r="N581" s="20"/>
      <c r="O581" s="20"/>
      <c r="P581" s="20"/>
      <c r="Q581" s="20"/>
      <c r="R581" s="20"/>
      <c r="S581" s="20"/>
    </row>
    <row r="582" spans="1:19" x14ac:dyDescent="0.25">
      <c r="A582" s="20"/>
      <c r="B582" s="20"/>
      <c r="C582" s="20"/>
      <c r="D582" s="20"/>
      <c r="E582" s="20"/>
      <c r="F582" s="20"/>
      <c r="G582" s="20"/>
      <c r="H582" s="20"/>
      <c r="I582" s="20"/>
      <c r="N582" s="20"/>
      <c r="O582" s="20"/>
      <c r="P582" s="20"/>
      <c r="Q582" s="20"/>
      <c r="R582" s="20"/>
      <c r="S582" s="20"/>
    </row>
    <row r="583" spans="1:19" x14ac:dyDescent="0.25">
      <c r="A583" s="20"/>
      <c r="B583" s="20"/>
      <c r="C583" s="20"/>
      <c r="D583" s="20"/>
      <c r="E583" s="20"/>
      <c r="F583" s="20"/>
      <c r="G583" s="20"/>
      <c r="H583" s="20"/>
      <c r="I583" s="20"/>
      <c r="N583" s="20"/>
      <c r="O583" s="20"/>
      <c r="P583" s="20"/>
      <c r="Q583" s="20"/>
      <c r="R583" s="20"/>
      <c r="S583" s="20"/>
    </row>
    <row r="584" spans="1:19" x14ac:dyDescent="0.25">
      <c r="A584" s="20"/>
      <c r="B584" s="20"/>
      <c r="C584" s="20"/>
      <c r="D584" s="20"/>
      <c r="E584" s="20"/>
      <c r="F584" s="20"/>
      <c r="G584" s="20"/>
      <c r="H584" s="20"/>
      <c r="I584" s="20"/>
      <c r="N584" s="20"/>
      <c r="O584" s="20"/>
      <c r="P584" s="20"/>
      <c r="Q584" s="20"/>
      <c r="R584" s="20"/>
      <c r="S584" s="20"/>
    </row>
    <row r="585" spans="1:19" x14ac:dyDescent="0.25">
      <c r="A585" s="20"/>
      <c r="B585" s="20"/>
      <c r="C585" s="20"/>
      <c r="D585" s="20"/>
      <c r="E585" s="20"/>
      <c r="F585" s="20"/>
      <c r="G585" s="20"/>
      <c r="H585" s="20"/>
      <c r="I585" s="20"/>
      <c r="N585" s="20"/>
      <c r="O585" s="20"/>
      <c r="P585" s="20"/>
      <c r="Q585" s="20"/>
      <c r="R585" s="20"/>
      <c r="S585" s="20"/>
    </row>
    <row r="586" spans="1:19" x14ac:dyDescent="0.25">
      <c r="A586" s="20"/>
      <c r="B586" s="20"/>
      <c r="C586" s="20"/>
      <c r="D586" s="20"/>
      <c r="E586" s="20"/>
      <c r="F586" s="20"/>
      <c r="G586" s="20"/>
      <c r="H586" s="20"/>
      <c r="I586" s="20"/>
      <c r="N586" s="20"/>
      <c r="O586" s="20"/>
      <c r="P586" s="20"/>
      <c r="Q586" s="20"/>
      <c r="R586" s="20"/>
      <c r="S586" s="20"/>
    </row>
    <row r="587" spans="1:19" x14ac:dyDescent="0.25">
      <c r="A587" s="20"/>
      <c r="B587" s="20"/>
      <c r="C587" s="20"/>
      <c r="D587" s="20"/>
      <c r="E587" s="20"/>
      <c r="F587" s="20"/>
      <c r="G587" s="20"/>
      <c r="H587" s="20"/>
      <c r="I587" s="20"/>
      <c r="N587" s="20"/>
      <c r="O587" s="20"/>
      <c r="P587" s="20"/>
      <c r="Q587" s="20"/>
      <c r="R587" s="20"/>
      <c r="S587" s="20"/>
    </row>
    <row r="588" spans="1:19" x14ac:dyDescent="0.25">
      <c r="A588" s="20"/>
      <c r="B588" s="20"/>
      <c r="C588" s="20"/>
      <c r="D588" s="20"/>
      <c r="E588" s="20"/>
      <c r="F588" s="20"/>
      <c r="G588" s="20"/>
      <c r="H588" s="20"/>
      <c r="I588" s="20"/>
      <c r="N588" s="20"/>
      <c r="O588" s="20"/>
      <c r="P588" s="20"/>
      <c r="Q588" s="20"/>
      <c r="R588" s="20"/>
      <c r="S588" s="20"/>
    </row>
    <row r="589" spans="1:19" x14ac:dyDescent="0.25">
      <c r="A589" s="20"/>
      <c r="B589" s="20"/>
      <c r="C589" s="20"/>
      <c r="D589" s="20"/>
      <c r="E589" s="20"/>
      <c r="F589" s="20"/>
      <c r="G589" s="20"/>
      <c r="H589" s="20"/>
      <c r="I589" s="20"/>
      <c r="N589" s="20"/>
      <c r="O589" s="20"/>
      <c r="P589" s="20"/>
      <c r="Q589" s="20"/>
      <c r="R589" s="20"/>
      <c r="S589" s="20"/>
    </row>
    <row r="590" spans="1:19" x14ac:dyDescent="0.25">
      <c r="A590" s="20"/>
      <c r="B590" s="20"/>
      <c r="C590" s="20"/>
      <c r="D590" s="20"/>
      <c r="E590" s="20"/>
      <c r="F590" s="20"/>
      <c r="G590" s="20"/>
      <c r="H590" s="20"/>
      <c r="I590" s="20"/>
      <c r="N590" s="20"/>
      <c r="O590" s="20"/>
      <c r="P590" s="20"/>
      <c r="Q590" s="20"/>
      <c r="R590" s="20"/>
      <c r="S590" s="20"/>
    </row>
    <row r="591" spans="1:19" x14ac:dyDescent="0.25">
      <c r="A591" s="20"/>
      <c r="B591" s="20"/>
      <c r="C591" s="20"/>
      <c r="D591" s="20"/>
      <c r="E591" s="20"/>
      <c r="F591" s="20"/>
      <c r="G591" s="20"/>
      <c r="H591" s="20"/>
      <c r="I591" s="20"/>
      <c r="N591" s="20"/>
      <c r="O591" s="20"/>
      <c r="P591" s="20"/>
      <c r="Q591" s="20"/>
      <c r="R591" s="20"/>
      <c r="S591" s="20"/>
    </row>
    <row r="592" spans="1:19" x14ac:dyDescent="0.25">
      <c r="A592" s="20"/>
      <c r="B592" s="20"/>
      <c r="C592" s="20"/>
      <c r="D592" s="20"/>
      <c r="E592" s="20"/>
      <c r="F592" s="20"/>
      <c r="G592" s="20"/>
      <c r="H592" s="20"/>
      <c r="I592" s="20"/>
      <c r="N592" s="20"/>
      <c r="O592" s="20"/>
      <c r="P592" s="20"/>
      <c r="Q592" s="20"/>
      <c r="R592" s="20"/>
      <c r="S592" s="20"/>
    </row>
    <row r="593" spans="1:19" x14ac:dyDescent="0.25">
      <c r="A593" s="20"/>
      <c r="B593" s="20"/>
      <c r="C593" s="20"/>
      <c r="D593" s="20"/>
      <c r="E593" s="20"/>
      <c r="F593" s="20"/>
      <c r="G593" s="20"/>
      <c r="H593" s="20"/>
      <c r="I593" s="20"/>
      <c r="N593" s="20"/>
      <c r="O593" s="20"/>
      <c r="P593" s="20"/>
      <c r="Q593" s="20"/>
      <c r="R593" s="20"/>
      <c r="S593" s="20"/>
    </row>
    <row r="594" spans="1:19" x14ac:dyDescent="0.25">
      <c r="A594" s="20"/>
      <c r="B594" s="20"/>
      <c r="C594" s="20"/>
      <c r="D594" s="20"/>
      <c r="E594" s="20"/>
      <c r="F594" s="20"/>
      <c r="G594" s="20"/>
      <c r="H594" s="20"/>
      <c r="I594" s="20"/>
      <c r="N594" s="20"/>
      <c r="O594" s="20"/>
      <c r="P594" s="20"/>
      <c r="Q594" s="20"/>
      <c r="R594" s="20"/>
      <c r="S594" s="20"/>
    </row>
    <row r="595" spans="1:19" x14ac:dyDescent="0.25">
      <c r="A595" s="20"/>
      <c r="B595" s="20"/>
      <c r="C595" s="20"/>
      <c r="D595" s="20"/>
      <c r="E595" s="20"/>
      <c r="F595" s="20"/>
      <c r="G595" s="20"/>
      <c r="H595" s="20"/>
      <c r="I595" s="20"/>
      <c r="N595" s="20"/>
      <c r="O595" s="20"/>
      <c r="P595" s="20"/>
      <c r="Q595" s="20"/>
      <c r="R595" s="20"/>
      <c r="S595" s="20"/>
    </row>
  </sheetData>
  <mergeCells count="1300">
    <mergeCell ref="R200:R201"/>
    <mergeCell ref="S200:S201"/>
    <mergeCell ref="Q157:Q158"/>
    <mergeCell ref="N222:N223"/>
    <mergeCell ref="O222:O223"/>
    <mergeCell ref="M205:M210"/>
    <mergeCell ref="N205:N210"/>
    <mergeCell ref="O205:O210"/>
    <mergeCell ref="K203:K204"/>
    <mergeCell ref="J198:J199"/>
    <mergeCell ref="G200:G201"/>
    <mergeCell ref="K198:K199"/>
    <mergeCell ref="L198:L199"/>
    <mergeCell ref="M198:M199"/>
    <mergeCell ref="N198:N199"/>
    <mergeCell ref="O198:O199"/>
    <mergeCell ref="H186:H187"/>
    <mergeCell ref="I186:I187"/>
    <mergeCell ref="K186:K187"/>
    <mergeCell ref="L186:L187"/>
    <mergeCell ref="M186:M187"/>
    <mergeCell ref="N186:N187"/>
    <mergeCell ref="K220:K221"/>
    <mergeCell ref="L220:L221"/>
    <mergeCell ref="P200:P201"/>
    <mergeCell ref="Q200:Q201"/>
    <mergeCell ref="Q179:Q180"/>
    <mergeCell ref="R177:R178"/>
    <mergeCell ref="S177:S178"/>
    <mergeCell ref="O157:O158"/>
    <mergeCell ref="J177:J178"/>
    <mergeCell ref="P177:P178"/>
    <mergeCell ref="D200:D201"/>
    <mergeCell ref="B211:B212"/>
    <mergeCell ref="D220:D221"/>
    <mergeCell ref="E220:E221"/>
    <mergeCell ref="F220:F221"/>
    <mergeCell ref="G220:G221"/>
    <mergeCell ref="H220:H221"/>
    <mergeCell ref="I220:I221"/>
    <mergeCell ref="M220:M221"/>
    <mergeCell ref="N220:N221"/>
    <mergeCell ref="O220:O221"/>
    <mergeCell ref="J186:J187"/>
    <mergeCell ref="K166:K170"/>
    <mergeCell ref="M213:M214"/>
    <mergeCell ref="L213:L214"/>
    <mergeCell ref="D188:D189"/>
    <mergeCell ref="E188:E189"/>
    <mergeCell ref="E200:E201"/>
    <mergeCell ref="F200:F201"/>
    <mergeCell ref="M203:M204"/>
    <mergeCell ref="N203:N204"/>
    <mergeCell ref="O203:O204"/>
    <mergeCell ref="N188:N189"/>
    <mergeCell ref="O188:O189"/>
    <mergeCell ref="I213:I214"/>
    <mergeCell ref="H213:H214"/>
    <mergeCell ref="G213:G214"/>
    <mergeCell ref="J205:J210"/>
    <mergeCell ref="K205:K210"/>
    <mergeCell ref="L205:L210"/>
    <mergeCell ref="D183:D185"/>
    <mergeCell ref="N183:N185"/>
    <mergeCell ref="O183:O185"/>
    <mergeCell ref="J183:J185"/>
    <mergeCell ref="D177:D178"/>
    <mergeCell ref="E177:E178"/>
    <mergeCell ref="F177:F178"/>
    <mergeCell ref="C157:C158"/>
    <mergeCell ref="D157:D158"/>
    <mergeCell ref="E157:E158"/>
    <mergeCell ref="F157:F158"/>
    <mergeCell ref="G157:G158"/>
    <mergeCell ref="D198:D199"/>
    <mergeCell ref="E198:E199"/>
    <mergeCell ref="F198:F199"/>
    <mergeCell ref="L179:L180"/>
    <mergeCell ref="N179:N180"/>
    <mergeCell ref="K179:K180"/>
    <mergeCell ref="G198:G199"/>
    <mergeCell ref="H198:H199"/>
    <mergeCell ref="I198:I199"/>
    <mergeCell ref="E183:E185"/>
    <mergeCell ref="F183:F185"/>
    <mergeCell ref="G183:G185"/>
    <mergeCell ref="L183:L185"/>
    <mergeCell ref="F188:F189"/>
    <mergeCell ref="G188:G189"/>
    <mergeCell ref="J181:J182"/>
    <mergeCell ref="D181:D182"/>
    <mergeCell ref="Q203:Q204"/>
    <mergeCell ref="A134:A135"/>
    <mergeCell ref="P157:P158"/>
    <mergeCell ref="B206:B210"/>
    <mergeCell ref="N213:N214"/>
    <mergeCell ref="H222:H223"/>
    <mergeCell ref="I222:I223"/>
    <mergeCell ref="J222:J223"/>
    <mergeCell ref="K222:K223"/>
    <mergeCell ref="H200:H201"/>
    <mergeCell ref="I200:I201"/>
    <mergeCell ref="J200:J201"/>
    <mergeCell ref="K200:K201"/>
    <mergeCell ref="L200:L201"/>
    <mergeCell ref="M200:M201"/>
    <mergeCell ref="N200:N201"/>
    <mergeCell ref="L222:L223"/>
    <mergeCell ref="M222:M223"/>
    <mergeCell ref="D203:D204"/>
    <mergeCell ref="E203:E204"/>
    <mergeCell ref="F203:F204"/>
    <mergeCell ref="G203:G204"/>
    <mergeCell ref="H203:H204"/>
    <mergeCell ref="I203:I204"/>
    <mergeCell ref="J203:J204"/>
    <mergeCell ref="D213:D214"/>
    <mergeCell ref="K213:K214"/>
    <mergeCell ref="J213:J214"/>
    <mergeCell ref="O200:O201"/>
    <mergeCell ref="M183:M185"/>
    <mergeCell ref="K183:K185"/>
    <mergeCell ref="H183:H185"/>
    <mergeCell ref="P18:P19"/>
    <mergeCell ref="Q1:S1"/>
    <mergeCell ref="B2:P2"/>
    <mergeCell ref="A252:A253"/>
    <mergeCell ref="A250:A251"/>
    <mergeCell ref="A236:A237"/>
    <mergeCell ref="A231:A232"/>
    <mergeCell ref="A229:A230"/>
    <mergeCell ref="A227:A228"/>
    <mergeCell ref="A222:A223"/>
    <mergeCell ref="A220:A221"/>
    <mergeCell ref="A215:A216"/>
    <mergeCell ref="A213:A214"/>
    <mergeCell ref="A211:A212"/>
    <mergeCell ref="A205:A210"/>
    <mergeCell ref="A203:A204"/>
    <mergeCell ref="A198:A199"/>
    <mergeCell ref="A188:A189"/>
    <mergeCell ref="A186:A187"/>
    <mergeCell ref="J220:J221"/>
    <mergeCell ref="A30:A31"/>
    <mergeCell ref="A28:A29"/>
    <mergeCell ref="A23:A25"/>
    <mergeCell ref="A20:A21"/>
    <mergeCell ref="A18:A19"/>
    <mergeCell ref="A3:A7"/>
    <mergeCell ref="A98:A99"/>
    <mergeCell ref="A96:A97"/>
    <mergeCell ref="A85:A86"/>
    <mergeCell ref="A78:A84"/>
    <mergeCell ref="A74:A77"/>
    <mergeCell ref="P188:P189"/>
    <mergeCell ref="A46:A50"/>
    <mergeCell ref="A43:A44"/>
    <mergeCell ref="A41:A42"/>
    <mergeCell ref="A34:A35"/>
    <mergeCell ref="A32:A33"/>
    <mergeCell ref="F78:F84"/>
    <mergeCell ref="E78:E84"/>
    <mergeCell ref="D78:D84"/>
    <mergeCell ref="C78:C84"/>
    <mergeCell ref="A72:A73"/>
    <mergeCell ref="A70:A71"/>
    <mergeCell ref="A68:A69"/>
    <mergeCell ref="A66:A67"/>
    <mergeCell ref="A64:A65"/>
    <mergeCell ref="A62:A63"/>
    <mergeCell ref="A60:A61"/>
    <mergeCell ref="A51:A52"/>
    <mergeCell ref="A58:A59"/>
    <mergeCell ref="A53:A54"/>
    <mergeCell ref="A56:A57"/>
    <mergeCell ref="L43:L44"/>
    <mergeCell ref="M43:M44"/>
    <mergeCell ref="E41:E42"/>
    <mergeCell ref="F41:F42"/>
    <mergeCell ref="G41:G42"/>
    <mergeCell ref="H41:H42"/>
    <mergeCell ref="I41:I42"/>
    <mergeCell ref="J41:J42"/>
    <mergeCell ref="A254:A258"/>
    <mergeCell ref="A245:A246"/>
    <mergeCell ref="A200:A201"/>
    <mergeCell ref="A183:A185"/>
    <mergeCell ref="A181:A182"/>
    <mergeCell ref="A177:A178"/>
    <mergeCell ref="A175:A176"/>
    <mergeCell ref="A159:A165"/>
    <mergeCell ref="M46:M50"/>
    <mergeCell ref="L46:L50"/>
    <mergeCell ref="K46:K50"/>
    <mergeCell ref="J46:J50"/>
    <mergeCell ref="I46:I50"/>
    <mergeCell ref="H46:H50"/>
    <mergeCell ref="G46:G50"/>
    <mergeCell ref="F46:F50"/>
    <mergeCell ref="E46:E50"/>
    <mergeCell ref="D46:D50"/>
    <mergeCell ref="C46:C50"/>
    <mergeCell ref="B46:B50"/>
    <mergeCell ref="K250:K251"/>
    <mergeCell ref="D236:D237"/>
    <mergeCell ref="L250:L251"/>
    <mergeCell ref="M250:M251"/>
    <mergeCell ref="Q288:Q289"/>
    <mergeCell ref="R288:R289"/>
    <mergeCell ref="S288:S289"/>
    <mergeCell ref="T290:T291"/>
    <mergeCell ref="L285:L286"/>
    <mergeCell ref="M285:M286"/>
    <mergeCell ref="Q283:Q284"/>
    <mergeCell ref="R283:R284"/>
    <mergeCell ref="S283:S284"/>
    <mergeCell ref="T285:T286"/>
    <mergeCell ref="L274:L275"/>
    <mergeCell ref="P20:P21"/>
    <mergeCell ref="Q20:Q21"/>
    <mergeCell ref="R20:R21"/>
    <mergeCell ref="O23:O25"/>
    <mergeCell ref="N23:N25"/>
    <mergeCell ref="M23:M25"/>
    <mergeCell ref="L23:L25"/>
    <mergeCell ref="O28:O29"/>
    <mergeCell ref="N28:N29"/>
    <mergeCell ref="M28:M29"/>
    <mergeCell ref="L28:L29"/>
    <mergeCell ref="O46:O50"/>
    <mergeCell ref="N46:N50"/>
    <mergeCell ref="M274:M275"/>
    <mergeCell ref="Q265:Q266"/>
    <mergeCell ref="R265:R266"/>
    <mergeCell ref="S265:S266"/>
    <mergeCell ref="T267:T268"/>
    <mergeCell ref="L263:L264"/>
    <mergeCell ref="L58:L59"/>
    <mergeCell ref="M58:M59"/>
    <mergeCell ref="T298:T299"/>
    <mergeCell ref="N296:N297"/>
    <mergeCell ref="O296:O297"/>
    <mergeCell ref="P296:P297"/>
    <mergeCell ref="Q296:Q297"/>
    <mergeCell ref="R296:R297"/>
    <mergeCell ref="S296:S297"/>
    <mergeCell ref="H296:H297"/>
    <mergeCell ref="I296:I297"/>
    <mergeCell ref="J296:J297"/>
    <mergeCell ref="K296:K297"/>
    <mergeCell ref="L296:L297"/>
    <mergeCell ref="M296:M297"/>
    <mergeCell ref="Q293:Q294"/>
    <mergeCell ref="R293:R294"/>
    <mergeCell ref="S293:S294"/>
    <mergeCell ref="T295:T296"/>
    <mergeCell ref="A296:A297"/>
    <mergeCell ref="D296:D297"/>
    <mergeCell ref="E296:E297"/>
    <mergeCell ref="F296:F297"/>
    <mergeCell ref="G296:G297"/>
    <mergeCell ref="K293:K294"/>
    <mergeCell ref="L293:L294"/>
    <mergeCell ref="M293:M294"/>
    <mergeCell ref="N293:N294"/>
    <mergeCell ref="O293:O294"/>
    <mergeCell ref="P293:P294"/>
    <mergeCell ref="T292:T293"/>
    <mergeCell ref="A293:A294"/>
    <mergeCell ref="D293:D294"/>
    <mergeCell ref="E293:E294"/>
    <mergeCell ref="F293:F294"/>
    <mergeCell ref="G293:G294"/>
    <mergeCell ref="H293:H294"/>
    <mergeCell ref="I293:I294"/>
    <mergeCell ref="J293:J294"/>
    <mergeCell ref="A290:A291"/>
    <mergeCell ref="D290:D291"/>
    <mergeCell ref="E290:E291"/>
    <mergeCell ref="F290:F291"/>
    <mergeCell ref="G290:G291"/>
    <mergeCell ref="K288:K289"/>
    <mergeCell ref="L288:L289"/>
    <mergeCell ref="M288:M289"/>
    <mergeCell ref="N288:N289"/>
    <mergeCell ref="O288:O289"/>
    <mergeCell ref="P288:P289"/>
    <mergeCell ref="T287:T288"/>
    <mergeCell ref="A288:A289"/>
    <mergeCell ref="D288:D289"/>
    <mergeCell ref="E288:E289"/>
    <mergeCell ref="F288:F289"/>
    <mergeCell ref="G288:G289"/>
    <mergeCell ref="H288:H289"/>
    <mergeCell ref="I288:I289"/>
    <mergeCell ref="J288:J289"/>
    <mergeCell ref="N290:N291"/>
    <mergeCell ref="O290:O291"/>
    <mergeCell ref="P290:P291"/>
    <mergeCell ref="Q290:Q291"/>
    <mergeCell ref="R290:R291"/>
    <mergeCell ref="S290:S291"/>
    <mergeCell ref="H290:H291"/>
    <mergeCell ref="I290:I291"/>
    <mergeCell ref="J290:J291"/>
    <mergeCell ref="K290:K291"/>
    <mergeCell ref="L290:L291"/>
    <mergeCell ref="M290:M291"/>
    <mergeCell ref="A274:A275"/>
    <mergeCell ref="D274:D275"/>
    <mergeCell ref="T276:T277"/>
    <mergeCell ref="A283:A284"/>
    <mergeCell ref="D283:D284"/>
    <mergeCell ref="E283:E284"/>
    <mergeCell ref="F283:F284"/>
    <mergeCell ref="G283:G284"/>
    <mergeCell ref="H283:H284"/>
    <mergeCell ref="I283:I284"/>
    <mergeCell ref="J283:J284"/>
    <mergeCell ref="N274:N275"/>
    <mergeCell ref="O274:O275"/>
    <mergeCell ref="P274:P275"/>
    <mergeCell ref="Q274:Q275"/>
    <mergeCell ref="R274:R275"/>
    <mergeCell ref="S274:S275"/>
    <mergeCell ref="H274:H275"/>
    <mergeCell ref="I274:I275"/>
    <mergeCell ref="J274:J275"/>
    <mergeCell ref="K274:K275"/>
    <mergeCell ref="E274:E275"/>
    <mergeCell ref="F274:F275"/>
    <mergeCell ref="G274:G275"/>
    <mergeCell ref="A285:A286"/>
    <mergeCell ref="D285:D286"/>
    <mergeCell ref="E285:E286"/>
    <mergeCell ref="F285:F286"/>
    <mergeCell ref="G285:G286"/>
    <mergeCell ref="K283:K284"/>
    <mergeCell ref="L283:L284"/>
    <mergeCell ref="M283:M284"/>
    <mergeCell ref="N283:N284"/>
    <mergeCell ref="O283:O284"/>
    <mergeCell ref="P283:P284"/>
    <mergeCell ref="N285:N286"/>
    <mergeCell ref="O285:O286"/>
    <mergeCell ref="P285:P286"/>
    <mergeCell ref="Q285:Q286"/>
    <mergeCell ref="R285:R286"/>
    <mergeCell ref="S285:S286"/>
    <mergeCell ref="H285:H286"/>
    <mergeCell ref="I285:I286"/>
    <mergeCell ref="J285:J286"/>
    <mergeCell ref="K285:K286"/>
    <mergeCell ref="K265:K266"/>
    <mergeCell ref="L265:L266"/>
    <mergeCell ref="M265:M266"/>
    <mergeCell ref="N265:N266"/>
    <mergeCell ref="O265:O266"/>
    <mergeCell ref="P265:P266"/>
    <mergeCell ref="T265:T266"/>
    <mergeCell ref="A265:A266"/>
    <mergeCell ref="D265:D266"/>
    <mergeCell ref="E265:E266"/>
    <mergeCell ref="F265:F266"/>
    <mergeCell ref="G265:G266"/>
    <mergeCell ref="H265:H266"/>
    <mergeCell ref="I265:I266"/>
    <mergeCell ref="J265:J266"/>
    <mergeCell ref="M263:M264"/>
    <mergeCell ref="R263:R264"/>
    <mergeCell ref="S263:S264"/>
    <mergeCell ref="H263:H264"/>
    <mergeCell ref="I263:I264"/>
    <mergeCell ref="J263:J264"/>
    <mergeCell ref="K263:K264"/>
    <mergeCell ref="A263:A264"/>
    <mergeCell ref="T253:T258"/>
    <mergeCell ref="D263:D264"/>
    <mergeCell ref="E263:E264"/>
    <mergeCell ref="F263:F264"/>
    <mergeCell ref="G263:G264"/>
    <mergeCell ref="K252:K253"/>
    <mergeCell ref="L252:L253"/>
    <mergeCell ref="M252:M253"/>
    <mergeCell ref="N252:N253"/>
    <mergeCell ref="O252:O253"/>
    <mergeCell ref="T251:T252"/>
    <mergeCell ref="D252:D253"/>
    <mergeCell ref="E252:E253"/>
    <mergeCell ref="F252:F253"/>
    <mergeCell ref="G252:G253"/>
    <mergeCell ref="H252:H253"/>
    <mergeCell ref="I252:I253"/>
    <mergeCell ref="J252:J253"/>
    <mergeCell ref="N250:N251"/>
    <mergeCell ref="O250:O251"/>
    <mergeCell ref="P250:P251"/>
    <mergeCell ref="Q250:Q251"/>
    <mergeCell ref="R250:R251"/>
    <mergeCell ref="S250:S251"/>
    <mergeCell ref="H250:H251"/>
    <mergeCell ref="N263:N264"/>
    <mergeCell ref="O263:O264"/>
    <mergeCell ref="P263:P264"/>
    <mergeCell ref="Q263:Q264"/>
    <mergeCell ref="I250:I251"/>
    <mergeCell ref="J250:J251"/>
    <mergeCell ref="D250:D251"/>
    <mergeCell ref="T246:T247"/>
    <mergeCell ref="N245:N246"/>
    <mergeCell ref="O245:O246"/>
    <mergeCell ref="H245:H246"/>
    <mergeCell ref="I245:I246"/>
    <mergeCell ref="J245:J246"/>
    <mergeCell ref="K245:K246"/>
    <mergeCell ref="L245:L246"/>
    <mergeCell ref="M245:M246"/>
    <mergeCell ref="E231:E232"/>
    <mergeCell ref="F231:F232"/>
    <mergeCell ref="G231:G232"/>
    <mergeCell ref="H231:H232"/>
    <mergeCell ref="I231:I232"/>
    <mergeCell ref="Q238:Q239"/>
    <mergeCell ref="R238:R239"/>
    <mergeCell ref="S238:S239"/>
    <mergeCell ref="T238:T239"/>
    <mergeCell ref="E245:E246"/>
    <mergeCell ref="F245:F246"/>
    <mergeCell ref="G245:G246"/>
    <mergeCell ref="K238:K239"/>
    <mergeCell ref="L238:L239"/>
    <mergeCell ref="M238:M239"/>
    <mergeCell ref="O238:O239"/>
    <mergeCell ref="P238:P239"/>
    <mergeCell ref="T236:T237"/>
    <mergeCell ref="E238:E239"/>
    <mergeCell ref="F238:F239"/>
    <mergeCell ref="G238:G239"/>
    <mergeCell ref="H238:H239"/>
    <mergeCell ref="I238:I239"/>
    <mergeCell ref="T220:T221"/>
    <mergeCell ref="J238:J239"/>
    <mergeCell ref="N236:N237"/>
    <mergeCell ref="O236:O237"/>
    <mergeCell ref="L229:L230"/>
    <mergeCell ref="M229:M230"/>
    <mergeCell ref="T227:T228"/>
    <mergeCell ref="D229:D230"/>
    <mergeCell ref="E229:E230"/>
    <mergeCell ref="F229:F230"/>
    <mergeCell ref="G229:G230"/>
    <mergeCell ref="P231:P233"/>
    <mergeCell ref="Q231:Q233"/>
    <mergeCell ref="R231:R233"/>
    <mergeCell ref="S231:S233"/>
    <mergeCell ref="H236:H237"/>
    <mergeCell ref="I236:I237"/>
    <mergeCell ref="J236:J237"/>
    <mergeCell ref="K236:K237"/>
    <mergeCell ref="L236:L237"/>
    <mergeCell ref="M236:M237"/>
    <mergeCell ref="T231:T232"/>
    <mergeCell ref="P229:P230"/>
    <mergeCell ref="Q229:Q230"/>
    <mergeCell ref="R229:R230"/>
    <mergeCell ref="S229:S230"/>
    <mergeCell ref="N238:N239"/>
    <mergeCell ref="E236:E237"/>
    <mergeCell ref="F236:F237"/>
    <mergeCell ref="G236:G237"/>
    <mergeCell ref="K231:K232"/>
    <mergeCell ref="F222:F223"/>
    <mergeCell ref="T222:T223"/>
    <mergeCell ref="P222:P223"/>
    <mergeCell ref="Q222:Q223"/>
    <mergeCell ref="R222:R223"/>
    <mergeCell ref="S222:S223"/>
    <mergeCell ref="D227:D228"/>
    <mergeCell ref="E227:E228"/>
    <mergeCell ref="F227:F228"/>
    <mergeCell ref="G227:G228"/>
    <mergeCell ref="H227:H228"/>
    <mergeCell ref="I227:I228"/>
    <mergeCell ref="J227:J228"/>
    <mergeCell ref="L227:L228"/>
    <mergeCell ref="K227:K228"/>
    <mergeCell ref="M227:M228"/>
    <mergeCell ref="N227:N228"/>
    <mergeCell ref="O227:O228"/>
    <mergeCell ref="D222:D223"/>
    <mergeCell ref="G222:G223"/>
    <mergeCell ref="T213:T214"/>
    <mergeCell ref="C215:C216"/>
    <mergeCell ref="T229:T230"/>
    <mergeCell ref="L215:L216"/>
    <mergeCell ref="M215:M216"/>
    <mergeCell ref="N215:N216"/>
    <mergeCell ref="O215:O216"/>
    <mergeCell ref="K215:K216"/>
    <mergeCell ref="E222:E223"/>
    <mergeCell ref="C227:C298"/>
    <mergeCell ref="P245:P246"/>
    <mergeCell ref="Q245:Q246"/>
    <mergeCell ref="R245:R246"/>
    <mergeCell ref="J231:J232"/>
    <mergeCell ref="N229:N230"/>
    <mergeCell ref="O229:O230"/>
    <mergeCell ref="H229:H230"/>
    <mergeCell ref="I229:I230"/>
    <mergeCell ref="J229:J230"/>
    <mergeCell ref="K229:K230"/>
    <mergeCell ref="H215:H216"/>
    <mergeCell ref="I215:I216"/>
    <mergeCell ref="J215:J216"/>
    <mergeCell ref="F213:F214"/>
    <mergeCell ref="S257:S258"/>
    <mergeCell ref="E213:E214"/>
    <mergeCell ref="N231:N232"/>
    <mergeCell ref="O231:O232"/>
    <mergeCell ref="Q236:Q237"/>
    <mergeCell ref="R236:R237"/>
    <mergeCell ref="S236:S237"/>
    <mergeCell ref="P236:P237"/>
    <mergeCell ref="T205:T207"/>
    <mergeCell ref="C213:C214"/>
    <mergeCell ref="D211:D212"/>
    <mergeCell ref="E211:E212"/>
    <mergeCell ref="F211:F212"/>
    <mergeCell ref="G211:G212"/>
    <mergeCell ref="H211:H212"/>
    <mergeCell ref="I211:I212"/>
    <mergeCell ref="J211:J212"/>
    <mergeCell ref="T215:T216"/>
    <mergeCell ref="C211:C212"/>
    <mergeCell ref="D205:D210"/>
    <mergeCell ref="E205:E210"/>
    <mergeCell ref="F205:F210"/>
    <mergeCell ref="D215:D216"/>
    <mergeCell ref="E215:E216"/>
    <mergeCell ref="F215:F216"/>
    <mergeCell ref="G215:G216"/>
    <mergeCell ref="K211:K212"/>
    <mergeCell ref="L211:L212"/>
    <mergeCell ref="O213:O214"/>
    <mergeCell ref="M211:M212"/>
    <mergeCell ref="N211:N212"/>
    <mergeCell ref="G205:G210"/>
    <mergeCell ref="H205:H210"/>
    <mergeCell ref="I205:I210"/>
    <mergeCell ref="O211:O212"/>
    <mergeCell ref="P209:P210"/>
    <mergeCell ref="Q209:Q210"/>
    <mergeCell ref="R209:R210"/>
    <mergeCell ref="S209:S210"/>
    <mergeCell ref="P215:P216"/>
    <mergeCell ref="T175:T176"/>
    <mergeCell ref="O159:O165"/>
    <mergeCell ref="N175:N176"/>
    <mergeCell ref="O175:O176"/>
    <mergeCell ref="T203:T204"/>
    <mergeCell ref="C205:C210"/>
    <mergeCell ref="T198:T199"/>
    <mergeCell ref="T188:T189"/>
    <mergeCell ref="C198:C199"/>
    <mergeCell ref="H188:H189"/>
    <mergeCell ref="I188:I189"/>
    <mergeCell ref="J188:J189"/>
    <mergeCell ref="K188:K189"/>
    <mergeCell ref="L188:L189"/>
    <mergeCell ref="M188:M189"/>
    <mergeCell ref="T179:T180"/>
    <mergeCell ref="P181:P182"/>
    <mergeCell ref="Q181:Q182"/>
    <mergeCell ref="T186:T187"/>
    <mergeCell ref="C188:C189"/>
    <mergeCell ref="T183:T185"/>
    <mergeCell ref="C186:C187"/>
    <mergeCell ref="T181:T182"/>
    <mergeCell ref="C183:C185"/>
    <mergeCell ref="K181:K182"/>
    <mergeCell ref="L181:L182"/>
    <mergeCell ref="M181:M182"/>
    <mergeCell ref="N181:N182"/>
    <mergeCell ref="O181:O182"/>
    <mergeCell ref="O186:O187"/>
    <mergeCell ref="D186:D187"/>
    <mergeCell ref="E186:E187"/>
    <mergeCell ref="T177:T178"/>
    <mergeCell ref="R157:R158"/>
    <mergeCell ref="S157:S158"/>
    <mergeCell ref="P159:P161"/>
    <mergeCell ref="Q159:Q161"/>
    <mergeCell ref="R159:R161"/>
    <mergeCell ref="S159:S161"/>
    <mergeCell ref="C177:C178"/>
    <mergeCell ref="J175:J176"/>
    <mergeCell ref="K175:K176"/>
    <mergeCell ref="L175:L176"/>
    <mergeCell ref="M175:M176"/>
    <mergeCell ref="H175:H176"/>
    <mergeCell ref="T159:T160"/>
    <mergeCell ref="C175:C176"/>
    <mergeCell ref="D175:D176"/>
    <mergeCell ref="E175:E176"/>
    <mergeCell ref="F175:F176"/>
    <mergeCell ref="G175:G176"/>
    <mergeCell ref="D159:D165"/>
    <mergeCell ref="E159:E165"/>
    <mergeCell ref="F159:F165"/>
    <mergeCell ref="G159:G165"/>
    <mergeCell ref="C159:C165"/>
    <mergeCell ref="H159:H165"/>
    <mergeCell ref="I159:I165"/>
    <mergeCell ref="J159:J165"/>
    <mergeCell ref="K159:K165"/>
    <mergeCell ref="L159:L165"/>
    <mergeCell ref="M159:M165"/>
    <mergeCell ref="N159:N165"/>
    <mergeCell ref="I175:I176"/>
    <mergeCell ref="T134:T135"/>
    <mergeCell ref="K134:K135"/>
    <mergeCell ref="L134:L135"/>
    <mergeCell ref="M134:M135"/>
    <mergeCell ref="N134:N135"/>
    <mergeCell ref="O134:O135"/>
    <mergeCell ref="P134:P135"/>
    <mergeCell ref="N157:N158"/>
    <mergeCell ref="H157:H158"/>
    <mergeCell ref="I157:I158"/>
    <mergeCell ref="J157:J158"/>
    <mergeCell ref="K157:K158"/>
    <mergeCell ref="L157:L158"/>
    <mergeCell ref="M157:M158"/>
    <mergeCell ref="T136:T137"/>
    <mergeCell ref="H136:H138"/>
    <mergeCell ref="I136:I138"/>
    <mergeCell ref="J136:J138"/>
    <mergeCell ref="K136:K138"/>
    <mergeCell ref="L136:L138"/>
    <mergeCell ref="M136:M138"/>
    <mergeCell ref="N136:N138"/>
    <mergeCell ref="O136:O138"/>
    <mergeCell ref="P136:P138"/>
    <mergeCell ref="Q136:Q138"/>
    <mergeCell ref="R136:R138"/>
    <mergeCell ref="S136:S138"/>
    <mergeCell ref="T143:T145"/>
    <mergeCell ref="T157:T158"/>
    <mergeCell ref="T114:T115"/>
    <mergeCell ref="Q112:Q113"/>
    <mergeCell ref="T123:T124"/>
    <mergeCell ref="R112:R113"/>
    <mergeCell ref="S112:S113"/>
    <mergeCell ref="T112:T113"/>
    <mergeCell ref="P112:P113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Q123:Q124"/>
    <mergeCell ref="R123:R124"/>
    <mergeCell ref="S123:S124"/>
    <mergeCell ref="K123:K124"/>
    <mergeCell ref="L123:L124"/>
    <mergeCell ref="P123:P124"/>
    <mergeCell ref="H112:H113"/>
    <mergeCell ref="I112:I113"/>
    <mergeCell ref="H114:H115"/>
    <mergeCell ref="I114:I115"/>
    <mergeCell ref="O123:O124"/>
    <mergeCell ref="E112:E113"/>
    <mergeCell ref="R114:R115"/>
    <mergeCell ref="S114:S115"/>
    <mergeCell ref="C112:C113"/>
    <mergeCell ref="D112:D113"/>
    <mergeCell ref="C114:C115"/>
    <mergeCell ref="R105:R106"/>
    <mergeCell ref="S105:S106"/>
    <mergeCell ref="P105:P106"/>
    <mergeCell ref="P107:P108"/>
    <mergeCell ref="Q107:Q108"/>
    <mergeCell ref="N125:N127"/>
    <mergeCell ref="M125:M127"/>
    <mergeCell ref="L125:L127"/>
    <mergeCell ref="K125:K127"/>
    <mergeCell ref="J125:J127"/>
    <mergeCell ref="P114:P115"/>
    <mergeCell ref="Q114:Q115"/>
    <mergeCell ref="N114:N115"/>
    <mergeCell ref="O114:O115"/>
    <mergeCell ref="M114:M115"/>
    <mergeCell ref="L114:L115"/>
    <mergeCell ref="K114:K115"/>
    <mergeCell ref="J114:J115"/>
    <mergeCell ref="K105:K106"/>
    <mergeCell ref="L105:L106"/>
    <mergeCell ref="M105:M106"/>
    <mergeCell ref="N105:N106"/>
    <mergeCell ref="O105:O106"/>
    <mergeCell ref="L112:L113"/>
    <mergeCell ref="N123:N124"/>
    <mergeCell ref="K112:K113"/>
    <mergeCell ref="T107:T108"/>
    <mergeCell ref="T98:T99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N98:N99"/>
    <mergeCell ref="O98:O99"/>
    <mergeCell ref="P98:P99"/>
    <mergeCell ref="Q98:Q99"/>
    <mergeCell ref="R98:R99"/>
    <mergeCell ref="S98:S99"/>
    <mergeCell ref="T85:T86"/>
    <mergeCell ref="K85:K86"/>
    <mergeCell ref="L85:L86"/>
    <mergeCell ref="M85:M86"/>
    <mergeCell ref="N85:N86"/>
    <mergeCell ref="O85:O86"/>
    <mergeCell ref="P85:P86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G107:G108"/>
    <mergeCell ref="T74:T75"/>
    <mergeCell ref="C85:C86"/>
    <mergeCell ref="D85:D86"/>
    <mergeCell ref="E85:E86"/>
    <mergeCell ref="F85:F86"/>
    <mergeCell ref="G85:G86"/>
    <mergeCell ref="H85:H86"/>
    <mergeCell ref="I85:I86"/>
    <mergeCell ref="N78:N84"/>
    <mergeCell ref="D74:D77"/>
    <mergeCell ref="O74:O77"/>
    <mergeCell ref="N74:N77"/>
    <mergeCell ref="M74:M77"/>
    <mergeCell ref="L74:L77"/>
    <mergeCell ref="K74:K77"/>
    <mergeCell ref="J74:J77"/>
    <mergeCell ref="I74:I77"/>
    <mergeCell ref="H74:H77"/>
    <mergeCell ref="M78:M84"/>
    <mergeCell ref="L78:L84"/>
    <mergeCell ref="K78:K84"/>
    <mergeCell ref="J78:J84"/>
    <mergeCell ref="I78:I84"/>
    <mergeCell ref="H78:H84"/>
    <mergeCell ref="G78:G84"/>
    <mergeCell ref="R85:R86"/>
    <mergeCell ref="S85:S86"/>
    <mergeCell ref="Q85:Q86"/>
    <mergeCell ref="J85:J86"/>
    <mergeCell ref="G74:G77"/>
    <mergeCell ref="F74:F77"/>
    <mergeCell ref="T68:T69"/>
    <mergeCell ref="P68:P69"/>
    <mergeCell ref="Q68:Q69"/>
    <mergeCell ref="R68:R69"/>
    <mergeCell ref="T70:T71"/>
    <mergeCell ref="C72:C73"/>
    <mergeCell ref="D72:D73"/>
    <mergeCell ref="E72:E73"/>
    <mergeCell ref="F72:F73"/>
    <mergeCell ref="G72:G73"/>
    <mergeCell ref="H72:H73"/>
    <mergeCell ref="I72:I73"/>
    <mergeCell ref="J72:J73"/>
    <mergeCell ref="N70:N71"/>
    <mergeCell ref="O70:O71"/>
    <mergeCell ref="P70:P71"/>
    <mergeCell ref="Q70:Q71"/>
    <mergeCell ref="R70:R71"/>
    <mergeCell ref="R72:R73"/>
    <mergeCell ref="S72:S73"/>
    <mergeCell ref="H70:H71"/>
    <mergeCell ref="T72:T73"/>
    <mergeCell ref="K72:K73"/>
    <mergeCell ref="P72:P73"/>
    <mergeCell ref="J70:J71"/>
    <mergeCell ref="N72:N73"/>
    <mergeCell ref="O72:O73"/>
    <mergeCell ref="S70:S71"/>
    <mergeCell ref="S68:S69"/>
    <mergeCell ref="F70:F71"/>
    <mergeCell ref="I70:I71"/>
    <mergeCell ref="T62:T63"/>
    <mergeCell ref="P62:P63"/>
    <mergeCell ref="Q66:Q67"/>
    <mergeCell ref="R66:R67"/>
    <mergeCell ref="S66:S67"/>
    <mergeCell ref="T66:T67"/>
    <mergeCell ref="Q62:Q63"/>
    <mergeCell ref="R62:R63"/>
    <mergeCell ref="H60:H61"/>
    <mergeCell ref="I60:I61"/>
    <mergeCell ref="J60:J61"/>
    <mergeCell ref="K60:K61"/>
    <mergeCell ref="L60:L61"/>
    <mergeCell ref="M60:M61"/>
    <mergeCell ref="Q58:Q59"/>
    <mergeCell ref="R58:R59"/>
    <mergeCell ref="S58:S59"/>
    <mergeCell ref="T58:T59"/>
    <mergeCell ref="K58:K59"/>
    <mergeCell ref="T60:T61"/>
    <mergeCell ref="T64:T65"/>
    <mergeCell ref="P64:P65"/>
    <mergeCell ref="Q64:Q65"/>
    <mergeCell ref="R64:R65"/>
    <mergeCell ref="S64:S65"/>
    <mergeCell ref="N58:N59"/>
    <mergeCell ref="O58:O59"/>
    <mergeCell ref="S62:S63"/>
    <mergeCell ref="O60:O61"/>
    <mergeCell ref="N60:N61"/>
    <mergeCell ref="R60:R61"/>
    <mergeCell ref="S60:S61"/>
    <mergeCell ref="T43:T44"/>
    <mergeCell ref="N43:N44"/>
    <mergeCell ref="O43:O44"/>
    <mergeCell ref="P43:P44"/>
    <mergeCell ref="Q43:Q44"/>
    <mergeCell ref="R43:R44"/>
    <mergeCell ref="S43:S44"/>
    <mergeCell ref="N34:N35"/>
    <mergeCell ref="O34:O35"/>
    <mergeCell ref="P34:P35"/>
    <mergeCell ref="Q34:Q35"/>
    <mergeCell ref="Q41:Q42"/>
    <mergeCell ref="R41:R42"/>
    <mergeCell ref="S41:S42"/>
    <mergeCell ref="T56:T57"/>
    <mergeCell ref="N51:N52"/>
    <mergeCell ref="O51:O52"/>
    <mergeCell ref="Q53:Q54"/>
    <mergeCell ref="R53:R54"/>
    <mergeCell ref="S53:S54"/>
    <mergeCell ref="R56:R57"/>
    <mergeCell ref="S56:S57"/>
    <mergeCell ref="T51:T52"/>
    <mergeCell ref="Q51:Q52"/>
    <mergeCell ref="R51:R52"/>
    <mergeCell ref="S51:S52"/>
    <mergeCell ref="N53:N54"/>
    <mergeCell ref="O53:O54"/>
    <mergeCell ref="P53:P54"/>
    <mergeCell ref="T53:T54"/>
    <mergeCell ref="P51:P52"/>
    <mergeCell ref="T20:T21"/>
    <mergeCell ref="C32:C33"/>
    <mergeCell ref="I51:I52"/>
    <mergeCell ref="J51:J52"/>
    <mergeCell ref="K51:K52"/>
    <mergeCell ref="L51:L52"/>
    <mergeCell ref="M51:M52"/>
    <mergeCell ref="F30:F31"/>
    <mergeCell ref="E30:E31"/>
    <mergeCell ref="D30:D31"/>
    <mergeCell ref="D51:D52"/>
    <mergeCell ref="E51:E52"/>
    <mergeCell ref="F28:F29"/>
    <mergeCell ref="E28:E29"/>
    <mergeCell ref="D28:D29"/>
    <mergeCell ref="H30:H31"/>
    <mergeCell ref="G30:G31"/>
    <mergeCell ref="C28:C29"/>
    <mergeCell ref="O30:O31"/>
    <mergeCell ref="N30:N31"/>
    <mergeCell ref="T41:T42"/>
    <mergeCell ref="K41:K42"/>
    <mergeCell ref="L41:L42"/>
    <mergeCell ref="M41:M42"/>
    <mergeCell ref="N41:N42"/>
    <mergeCell ref="O41:O42"/>
    <mergeCell ref="P41:P42"/>
    <mergeCell ref="T34:T35"/>
    <mergeCell ref="R34:R35"/>
    <mergeCell ref="S34:S35"/>
    <mergeCell ref="H32:H33"/>
    <mergeCell ref="I32:I33"/>
    <mergeCell ref="T18:T19"/>
    <mergeCell ref="C20:C21"/>
    <mergeCell ref="D20:D21"/>
    <mergeCell ref="Q32:Q33"/>
    <mergeCell ref="R32:R33"/>
    <mergeCell ref="S32:S33"/>
    <mergeCell ref="T32:T33"/>
    <mergeCell ref="K23:K25"/>
    <mergeCell ref="J23:J25"/>
    <mergeCell ref="I23:I25"/>
    <mergeCell ref="H23:H25"/>
    <mergeCell ref="G23:G25"/>
    <mergeCell ref="F23:F25"/>
    <mergeCell ref="E23:E25"/>
    <mergeCell ref="D23:D25"/>
    <mergeCell ref="C23:C25"/>
    <mergeCell ref="M30:M31"/>
    <mergeCell ref="L30:L31"/>
    <mergeCell ref="K30:K31"/>
    <mergeCell ref="N20:N21"/>
    <mergeCell ref="O20:O21"/>
    <mergeCell ref="S20:S21"/>
    <mergeCell ref="K32:K33"/>
    <mergeCell ref="L32:L33"/>
    <mergeCell ref="M32:M33"/>
    <mergeCell ref="N32:N33"/>
    <mergeCell ref="O32:O33"/>
    <mergeCell ref="P32:P33"/>
    <mergeCell ref="K28:K29"/>
    <mergeCell ref="E32:E33"/>
    <mergeCell ref="F32:F33"/>
    <mergeCell ref="J28:J29"/>
    <mergeCell ref="S3:S7"/>
    <mergeCell ref="D4:E6"/>
    <mergeCell ref="F4:M4"/>
    <mergeCell ref="F5:G6"/>
    <mergeCell ref="H5:I6"/>
    <mergeCell ref="J5:K6"/>
    <mergeCell ref="L5:M6"/>
    <mergeCell ref="C3:C7"/>
    <mergeCell ref="D3:M3"/>
    <mergeCell ref="N3:O6"/>
    <mergeCell ref="P3:P7"/>
    <mergeCell ref="Q3:Q7"/>
    <mergeCell ref="R3:R7"/>
    <mergeCell ref="Q18:Q19"/>
    <mergeCell ref="R18:R19"/>
    <mergeCell ref="N18:N19"/>
    <mergeCell ref="C60:C61"/>
    <mergeCell ref="F60:F61"/>
    <mergeCell ref="G60:G61"/>
    <mergeCell ref="E20:E21"/>
    <mergeCell ref="F20:F21"/>
    <mergeCell ref="K18:K19"/>
    <mergeCell ref="I28:I29"/>
    <mergeCell ref="J32:J33"/>
    <mergeCell ref="H51:H52"/>
    <mergeCell ref="L53:L54"/>
    <mergeCell ref="M53:M54"/>
    <mergeCell ref="K53:K54"/>
    <mergeCell ref="H53:H54"/>
    <mergeCell ref="I53:I54"/>
    <mergeCell ref="J53:J54"/>
    <mergeCell ref="O18:O19"/>
    <mergeCell ref="S18:S19"/>
    <mergeCell ref="C134:C135"/>
    <mergeCell ref="D134:D135"/>
    <mergeCell ref="E134:E135"/>
    <mergeCell ref="F134:F135"/>
    <mergeCell ref="G134:G135"/>
    <mergeCell ref="H134:H135"/>
    <mergeCell ref="I134:I135"/>
    <mergeCell ref="J134:J135"/>
    <mergeCell ref="L18:L19"/>
    <mergeCell ref="M18:M19"/>
    <mergeCell ref="F51:F52"/>
    <mergeCell ref="G51:G52"/>
    <mergeCell ref="J30:J31"/>
    <mergeCell ref="I30:I31"/>
    <mergeCell ref="D32:D33"/>
    <mergeCell ref="C125:C127"/>
    <mergeCell ref="G32:G33"/>
    <mergeCell ref="H28:H29"/>
    <mergeCell ref="O78:O84"/>
    <mergeCell ref="C98:C99"/>
    <mergeCell ref="D98:D99"/>
    <mergeCell ref="E98:E99"/>
    <mergeCell ref="F98:F99"/>
    <mergeCell ref="G98:G99"/>
    <mergeCell ref="K96:K97"/>
    <mergeCell ref="L96:L97"/>
    <mergeCell ref="M96:M97"/>
    <mergeCell ref="N96:N97"/>
    <mergeCell ref="O96:O97"/>
    <mergeCell ref="P96:P97"/>
    <mergeCell ref="C96:C97"/>
    <mergeCell ref="L20:L21"/>
    <mergeCell ref="M20:M21"/>
    <mergeCell ref="H34:H35"/>
    <mergeCell ref="I34:I35"/>
    <mergeCell ref="J34:J35"/>
    <mergeCell ref="K34:K35"/>
    <mergeCell ref="L34:L35"/>
    <mergeCell ref="M34:M35"/>
    <mergeCell ref="C34:C35"/>
    <mergeCell ref="C18:C19"/>
    <mergeCell ref="D18:D19"/>
    <mergeCell ref="C43:C44"/>
    <mergeCell ref="D43:D44"/>
    <mergeCell ref="E43:E44"/>
    <mergeCell ref="F43:F44"/>
    <mergeCell ref="G43:G44"/>
    <mergeCell ref="C30:C31"/>
    <mergeCell ref="E18:E19"/>
    <mergeCell ref="F18:F19"/>
    <mergeCell ref="G18:G19"/>
    <mergeCell ref="H18:H19"/>
    <mergeCell ref="I18:I19"/>
    <mergeCell ref="J18:J19"/>
    <mergeCell ref="G20:G21"/>
    <mergeCell ref="G28:G29"/>
    <mergeCell ref="D34:D35"/>
    <mergeCell ref="E34:E35"/>
    <mergeCell ref="F34:F35"/>
    <mergeCell ref="G34:G35"/>
    <mergeCell ref="C41:C42"/>
    <mergeCell ref="D41:D42"/>
    <mergeCell ref="H43:H44"/>
    <mergeCell ref="B3:B7"/>
    <mergeCell ref="H20:H21"/>
    <mergeCell ref="I20:I21"/>
    <mergeCell ref="J20:J21"/>
    <mergeCell ref="K20:K21"/>
    <mergeCell ref="B30:B31"/>
    <mergeCell ref="B23:B25"/>
    <mergeCell ref="D96:D97"/>
    <mergeCell ref="E96:E97"/>
    <mergeCell ref="G96:G97"/>
    <mergeCell ref="H96:H97"/>
    <mergeCell ref="I96:I97"/>
    <mergeCell ref="J96:J97"/>
    <mergeCell ref="F96:F97"/>
    <mergeCell ref="H98:H99"/>
    <mergeCell ref="I98:I99"/>
    <mergeCell ref="J98:J99"/>
    <mergeCell ref="K98:K99"/>
    <mergeCell ref="B28:B29"/>
    <mergeCell ref="I43:I44"/>
    <mergeCell ref="J43:J44"/>
    <mergeCell ref="K43:K44"/>
    <mergeCell ref="C74:C77"/>
    <mergeCell ref="D56:D57"/>
    <mergeCell ref="B70:B71"/>
    <mergeCell ref="D70:D71"/>
    <mergeCell ref="E70:E71"/>
    <mergeCell ref="C70:C71"/>
    <mergeCell ref="B60:B61"/>
    <mergeCell ref="B78:B84"/>
    <mergeCell ref="I56:I57"/>
    <mergeCell ref="E56:E57"/>
    <mergeCell ref="A179:A180"/>
    <mergeCell ref="C107:C108"/>
    <mergeCell ref="D107:D108"/>
    <mergeCell ref="L56:L57"/>
    <mergeCell ref="M56:M57"/>
    <mergeCell ref="Q60:Q61"/>
    <mergeCell ref="E74:E77"/>
    <mergeCell ref="L72:L73"/>
    <mergeCell ref="C56:C57"/>
    <mergeCell ref="D60:D61"/>
    <mergeCell ref="E60:E61"/>
    <mergeCell ref="C58:C59"/>
    <mergeCell ref="H58:H59"/>
    <mergeCell ref="Q105:Q106"/>
    <mergeCell ref="P60:P61"/>
    <mergeCell ref="M70:M71"/>
    <mergeCell ref="M72:M73"/>
    <mergeCell ref="H56:H57"/>
    <mergeCell ref="G70:G71"/>
    <mergeCell ref="D58:D59"/>
    <mergeCell ref="E58:E59"/>
    <mergeCell ref="A105:A106"/>
    <mergeCell ref="A123:A124"/>
    <mergeCell ref="B75:B77"/>
    <mergeCell ref="B137:B138"/>
    <mergeCell ref="D136:D138"/>
    <mergeCell ref="G136:G138"/>
    <mergeCell ref="D125:D127"/>
    <mergeCell ref="B126:B127"/>
    <mergeCell ref="A259:A262"/>
    <mergeCell ref="B259:B262"/>
    <mergeCell ref="D259:D262"/>
    <mergeCell ref="B254:B258"/>
    <mergeCell ref="P257:P258"/>
    <mergeCell ref="Q257:Q258"/>
    <mergeCell ref="C166:C170"/>
    <mergeCell ref="D179:D180"/>
    <mergeCell ref="C200:C201"/>
    <mergeCell ref="J171:J174"/>
    <mergeCell ref="M179:M180"/>
    <mergeCell ref="C179:C180"/>
    <mergeCell ref="E179:E180"/>
    <mergeCell ref="F179:F180"/>
    <mergeCell ref="M123:M124"/>
    <mergeCell ref="C136:C138"/>
    <mergeCell ref="G179:G180"/>
    <mergeCell ref="K177:K178"/>
    <mergeCell ref="Q215:Q216"/>
    <mergeCell ref="P213:P214"/>
    <mergeCell ref="E250:E251"/>
    <mergeCell ref="F250:F251"/>
    <mergeCell ref="G250:G251"/>
    <mergeCell ref="D245:D246"/>
    <mergeCell ref="A238:A239"/>
    <mergeCell ref="D238:D239"/>
    <mergeCell ref="A166:A170"/>
    <mergeCell ref="A171:A174"/>
    <mergeCell ref="A140:A156"/>
    <mergeCell ref="A157:A158"/>
    <mergeCell ref="A136:A138"/>
    <mergeCell ref="C140:C156"/>
    <mergeCell ref="C222:C223"/>
    <mergeCell ref="C220:C221"/>
    <mergeCell ref="B227:B228"/>
    <mergeCell ref="C203:C204"/>
    <mergeCell ref="B183:B185"/>
    <mergeCell ref="O179:O180"/>
    <mergeCell ref="P183:P185"/>
    <mergeCell ref="Q183:Q185"/>
    <mergeCell ref="F56:F57"/>
    <mergeCell ref="P66:P67"/>
    <mergeCell ref="Q72:Q73"/>
    <mergeCell ref="P58:P59"/>
    <mergeCell ref="I58:I59"/>
    <mergeCell ref="J58:J59"/>
    <mergeCell ref="N56:N57"/>
    <mergeCell ref="O56:O57"/>
    <mergeCell ref="P56:P57"/>
    <mergeCell ref="Q56:Q57"/>
    <mergeCell ref="K70:K71"/>
    <mergeCell ref="L70:L71"/>
    <mergeCell ref="F58:F59"/>
    <mergeCell ref="G58:G59"/>
    <mergeCell ref="Q96:Q97"/>
    <mergeCell ref="L98:L99"/>
    <mergeCell ref="M98:M99"/>
    <mergeCell ref="G56:G57"/>
    <mergeCell ref="J56:J57"/>
    <mergeCell ref="K56:K57"/>
    <mergeCell ref="F112:F113"/>
    <mergeCell ref="G112:G113"/>
    <mergeCell ref="J112:J113"/>
    <mergeCell ref="E136:E138"/>
    <mergeCell ref="R257:R258"/>
    <mergeCell ref="L177:L178"/>
    <mergeCell ref="M177:M178"/>
    <mergeCell ref="B166:B170"/>
    <mergeCell ref="B171:B174"/>
    <mergeCell ref="C171:C174"/>
    <mergeCell ref="D171:D174"/>
    <mergeCell ref="E171:E174"/>
    <mergeCell ref="F171:F174"/>
    <mergeCell ref="G171:G174"/>
    <mergeCell ref="O171:O174"/>
    <mergeCell ref="H177:H178"/>
    <mergeCell ref="I177:I178"/>
    <mergeCell ref="D166:D170"/>
    <mergeCell ref="E166:E170"/>
    <mergeCell ref="F166:F170"/>
    <mergeCell ref="G166:G170"/>
    <mergeCell ref="H166:H170"/>
    <mergeCell ref="R179:R180"/>
    <mergeCell ref="I171:I174"/>
    <mergeCell ref="I166:I170"/>
    <mergeCell ref="C181:C182"/>
    <mergeCell ref="F186:F187"/>
    <mergeCell ref="G186:G187"/>
    <mergeCell ref="I183:I185"/>
    <mergeCell ref="R215:R216"/>
    <mergeCell ref="D231:D232"/>
    <mergeCell ref="L231:L232"/>
    <mergeCell ref="M231:M232"/>
    <mergeCell ref="Q188:Q189"/>
    <mergeCell ref="L203:L204"/>
    <mergeCell ref="P203:P204"/>
    <mergeCell ref="G53:G54"/>
    <mergeCell ref="C53:C54"/>
    <mergeCell ref="D53:D54"/>
    <mergeCell ref="E53:E54"/>
    <mergeCell ref="F53:F54"/>
    <mergeCell ref="Q213:Q214"/>
    <mergeCell ref="E181:E182"/>
    <mergeCell ref="D114:D115"/>
    <mergeCell ref="E114:E115"/>
    <mergeCell ref="A11:A17"/>
    <mergeCell ref="B11:B17"/>
    <mergeCell ref="C11:C17"/>
    <mergeCell ref="D11:D17"/>
    <mergeCell ref="E11:E17"/>
    <mergeCell ref="F11:F17"/>
    <mergeCell ref="G11:G17"/>
    <mergeCell ref="H11:H17"/>
    <mergeCell ref="I11:I17"/>
    <mergeCell ref="J11:J17"/>
    <mergeCell ref="K11:K17"/>
    <mergeCell ref="L11:L17"/>
    <mergeCell ref="M11:M17"/>
    <mergeCell ref="N11:N17"/>
    <mergeCell ref="O11:O17"/>
    <mergeCell ref="K171:K174"/>
    <mergeCell ref="L171:L174"/>
    <mergeCell ref="A114:A115"/>
    <mergeCell ref="A112:A113"/>
    <mergeCell ref="A107:A108"/>
    <mergeCell ref="B160:B165"/>
    <mergeCell ref="B140:B156"/>
    <mergeCell ref="E125:E127"/>
    <mergeCell ref="R213:R214"/>
    <mergeCell ref="S213:S214"/>
    <mergeCell ref="P220:P221"/>
    <mergeCell ref="Q220:Q221"/>
    <mergeCell ref="R220:R221"/>
    <mergeCell ref="S220:S221"/>
    <mergeCell ref="F114:F115"/>
    <mergeCell ref="G114:G115"/>
    <mergeCell ref="M171:M174"/>
    <mergeCell ref="R183:R185"/>
    <mergeCell ref="S183:S185"/>
    <mergeCell ref="P186:P187"/>
    <mergeCell ref="Q186:Q187"/>
    <mergeCell ref="R186:R187"/>
    <mergeCell ref="S186:S187"/>
    <mergeCell ref="P198:S199"/>
    <mergeCell ref="R188:R189"/>
    <mergeCell ref="S188:S189"/>
    <mergeCell ref="F181:F182"/>
    <mergeCell ref="G181:G182"/>
    <mergeCell ref="H181:H182"/>
    <mergeCell ref="I181:I182"/>
    <mergeCell ref="R203:R204"/>
    <mergeCell ref="S203:S204"/>
    <mergeCell ref="G177:G178"/>
    <mergeCell ref="Q177:Q178"/>
    <mergeCell ref="F136:F138"/>
    <mergeCell ref="P179:P180"/>
    <mergeCell ref="O177:O178"/>
    <mergeCell ref="N166:N170"/>
    <mergeCell ref="O166:O170"/>
    <mergeCell ref="S215:S216"/>
    <mergeCell ref="R181:R182"/>
    <mergeCell ref="S181:S182"/>
    <mergeCell ref="H179:H180"/>
    <mergeCell ref="I179:I180"/>
    <mergeCell ref="J179:J180"/>
    <mergeCell ref="E107:E108"/>
    <mergeCell ref="F107:F108"/>
    <mergeCell ref="S179:S180"/>
    <mergeCell ref="N177:N178"/>
    <mergeCell ref="Q134:Q135"/>
    <mergeCell ref="R107:R108"/>
    <mergeCell ref="S107:S108"/>
    <mergeCell ref="R134:R135"/>
    <mergeCell ref="S134:S135"/>
    <mergeCell ref="H171:H174"/>
    <mergeCell ref="J166:J170"/>
    <mergeCell ref="N171:N174"/>
    <mergeCell ref="L166:L170"/>
    <mergeCell ref="M166:M170"/>
    <mergeCell ref="M112:M113"/>
    <mergeCell ref="N112:N113"/>
    <mergeCell ref="O112:O113"/>
    <mergeCell ref="I125:I127"/>
    <mergeCell ref="F125:F127"/>
    <mergeCell ref="T125:T126"/>
    <mergeCell ref="O125:O127"/>
    <mergeCell ref="H125:H127"/>
    <mergeCell ref="G125:G127"/>
    <mergeCell ref="A301:P301"/>
    <mergeCell ref="T96:T97"/>
    <mergeCell ref="T87:T95"/>
    <mergeCell ref="T105:T106"/>
    <mergeCell ref="A87:A88"/>
    <mergeCell ref="D87:D88"/>
    <mergeCell ref="E87:E88"/>
    <mergeCell ref="F87:F88"/>
    <mergeCell ref="G87:G88"/>
    <mergeCell ref="H87:H88"/>
    <mergeCell ref="I87:I88"/>
    <mergeCell ref="J87:J88"/>
    <mergeCell ref="K87:K88"/>
    <mergeCell ref="L87:L88"/>
    <mergeCell ref="M87:M88"/>
    <mergeCell ref="N87:N88"/>
    <mergeCell ref="O87:O88"/>
    <mergeCell ref="P87:P89"/>
    <mergeCell ref="Q87:Q88"/>
    <mergeCell ref="R87:R88"/>
    <mergeCell ref="S87:S88"/>
    <mergeCell ref="R96:R97"/>
    <mergeCell ref="S96:S97"/>
    <mergeCell ref="A125:A127"/>
    <mergeCell ref="P125:P127"/>
    <mergeCell ref="Q125:Q127"/>
    <mergeCell ref="R125:R127"/>
    <mergeCell ref="S125:S127"/>
  </mergeCells>
  <pageMargins left="0.11811023622047245" right="0.11811023622047245" top="0.19685039370078741" bottom="0.15748031496062992" header="0.19685039370078741" footer="0.19685039370078741"/>
  <pageSetup paperSize="9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1"/>
  <sheetViews>
    <sheetView topLeftCell="A11" workbookViewId="0">
      <selection activeCell="A14" sqref="A14:J19"/>
    </sheetView>
  </sheetViews>
  <sheetFormatPr defaultRowHeight="15.75" x14ac:dyDescent="0.25"/>
  <cols>
    <col min="1" max="1" width="4.625" customWidth="1"/>
    <col min="2" max="2" width="39" customWidth="1"/>
    <col min="3" max="3" width="23.375" customWidth="1"/>
    <col min="4" max="4" width="29.875" customWidth="1"/>
    <col min="5" max="5" width="22.75" customWidth="1"/>
    <col min="6" max="6" width="18.5" customWidth="1"/>
    <col min="7" max="7" width="19.125" customWidth="1"/>
  </cols>
  <sheetData>
    <row r="1" spans="1:41" ht="23.25" x14ac:dyDescent="0.35">
      <c r="A1" s="192"/>
      <c r="B1" s="192"/>
      <c r="C1" s="192"/>
      <c r="D1" s="192"/>
      <c r="E1" s="192"/>
      <c r="F1" s="192"/>
      <c r="G1" s="197" t="s">
        <v>374</v>
      </c>
      <c r="H1" s="69"/>
      <c r="I1" s="69"/>
      <c r="J1" s="69"/>
    </row>
    <row r="2" spans="1:41" ht="18.75" x14ac:dyDescent="0.25">
      <c r="A2" s="354" t="s">
        <v>333</v>
      </c>
      <c r="B2" s="354"/>
      <c r="C2" s="354"/>
      <c r="D2" s="354"/>
      <c r="E2" s="354"/>
      <c r="F2" s="354"/>
      <c r="G2" s="354"/>
      <c r="H2" s="69"/>
      <c r="I2" s="69"/>
      <c r="J2" s="69"/>
    </row>
    <row r="3" spans="1:41" ht="24" thickBot="1" x14ac:dyDescent="0.4">
      <c r="A3" s="194"/>
      <c r="B3" s="192"/>
      <c r="C3" s="192"/>
      <c r="D3" s="192"/>
      <c r="E3" s="192"/>
      <c r="F3" s="192"/>
      <c r="G3" s="192"/>
      <c r="H3" s="69"/>
      <c r="I3" s="69"/>
      <c r="J3" s="69"/>
    </row>
    <row r="4" spans="1:41" x14ac:dyDescent="0.25">
      <c r="A4" s="357" t="s">
        <v>0</v>
      </c>
      <c r="B4" s="355" t="s">
        <v>334</v>
      </c>
      <c r="C4" s="355" t="s">
        <v>335</v>
      </c>
      <c r="D4" s="355" t="s">
        <v>344</v>
      </c>
      <c r="E4" s="355" t="s">
        <v>336</v>
      </c>
      <c r="F4" s="355" t="s">
        <v>337</v>
      </c>
      <c r="G4" s="355" t="s">
        <v>338</v>
      </c>
      <c r="H4" s="69"/>
      <c r="I4" s="69"/>
      <c r="J4" s="69"/>
    </row>
    <row r="5" spans="1:41" ht="95.25" customHeight="1" thickBot="1" x14ac:dyDescent="0.3">
      <c r="A5" s="358"/>
      <c r="B5" s="356"/>
      <c r="C5" s="356"/>
      <c r="D5" s="356"/>
      <c r="E5" s="356"/>
      <c r="F5" s="356"/>
      <c r="G5" s="356"/>
      <c r="H5" s="69"/>
      <c r="I5" s="69"/>
      <c r="J5" s="69"/>
    </row>
    <row r="6" spans="1:41" x14ac:dyDescent="0.25">
      <c r="A6" s="115">
        <v>1</v>
      </c>
      <c r="B6" s="116">
        <v>2</v>
      </c>
      <c r="C6" s="116">
        <v>3</v>
      </c>
      <c r="D6" s="116">
        <v>4</v>
      </c>
      <c r="E6" s="116">
        <v>5</v>
      </c>
      <c r="F6" s="117">
        <v>6</v>
      </c>
      <c r="G6" s="116">
        <v>7</v>
      </c>
      <c r="H6" s="69"/>
      <c r="I6" s="69"/>
      <c r="J6" s="69"/>
    </row>
    <row r="7" spans="1:41" s="16" customFormat="1" ht="168" customHeight="1" x14ac:dyDescent="0.25">
      <c r="A7" s="90" t="s">
        <v>18</v>
      </c>
      <c r="B7" s="118" t="s">
        <v>443</v>
      </c>
      <c r="C7" s="118" t="s">
        <v>341</v>
      </c>
      <c r="D7" s="118" t="s">
        <v>444</v>
      </c>
      <c r="E7" s="118" t="s">
        <v>339</v>
      </c>
      <c r="F7" s="119">
        <v>440845.9</v>
      </c>
      <c r="G7" s="118"/>
      <c r="H7" s="69"/>
      <c r="I7" s="69"/>
      <c r="J7" s="69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</row>
    <row r="8" spans="1:41" ht="110.25" x14ac:dyDescent="0.25">
      <c r="A8" s="4" t="s">
        <v>57</v>
      </c>
      <c r="B8" s="90" t="s">
        <v>488</v>
      </c>
      <c r="C8" s="111" t="s">
        <v>393</v>
      </c>
      <c r="D8" s="90" t="s">
        <v>425</v>
      </c>
      <c r="E8" s="90" t="s">
        <v>340</v>
      </c>
      <c r="F8" s="113">
        <v>43969.01</v>
      </c>
      <c r="G8" s="114"/>
      <c r="H8" s="69"/>
      <c r="I8" s="69"/>
      <c r="J8" s="69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</row>
    <row r="9" spans="1:41" s="20" customFormat="1" ht="135.75" customHeight="1" x14ac:dyDescent="0.25">
      <c r="A9" s="4" t="s">
        <v>69</v>
      </c>
      <c r="B9" s="56" t="s">
        <v>487</v>
      </c>
      <c r="C9" s="114" t="s">
        <v>341</v>
      </c>
      <c r="D9" s="56" t="s">
        <v>420</v>
      </c>
      <c r="E9" s="120" t="s">
        <v>342</v>
      </c>
      <c r="F9" s="121">
        <v>10365.700000000001</v>
      </c>
      <c r="G9" s="114"/>
      <c r="H9" s="69"/>
      <c r="I9" s="69"/>
      <c r="J9" s="69"/>
    </row>
    <row r="10" spans="1:41" s="16" customFormat="1" ht="132.75" customHeight="1" x14ac:dyDescent="0.25">
      <c r="A10" s="4" t="s">
        <v>85</v>
      </c>
      <c r="B10" s="110" t="s">
        <v>404</v>
      </c>
      <c r="C10" s="111" t="s">
        <v>341</v>
      </c>
      <c r="D10" s="120" t="s">
        <v>489</v>
      </c>
      <c r="E10" s="56" t="s">
        <v>343</v>
      </c>
      <c r="F10" s="121">
        <v>3647602.7</v>
      </c>
      <c r="G10" s="114"/>
      <c r="H10" s="69"/>
      <c r="I10" s="69"/>
      <c r="J10" s="69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</row>
    <row r="11" spans="1:41" ht="129.75" customHeight="1" x14ac:dyDescent="0.25">
      <c r="A11" s="4" t="s">
        <v>135</v>
      </c>
      <c r="B11" s="120" t="s">
        <v>474</v>
      </c>
      <c r="C11" s="111" t="s">
        <v>341</v>
      </c>
      <c r="D11" s="90" t="s">
        <v>475</v>
      </c>
      <c r="E11" s="56" t="s">
        <v>345</v>
      </c>
      <c r="F11" s="113">
        <v>415908.3</v>
      </c>
      <c r="G11" s="114"/>
      <c r="H11" s="69"/>
      <c r="I11" s="69"/>
      <c r="J11" s="69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</row>
    <row r="12" spans="1:41" s="16" customFormat="1" ht="135" customHeight="1" x14ac:dyDescent="0.25">
      <c r="A12" s="4" t="s">
        <v>153</v>
      </c>
      <c r="B12" s="110" t="s">
        <v>486</v>
      </c>
      <c r="C12" s="111" t="s">
        <v>341</v>
      </c>
      <c r="D12" s="112" t="s">
        <v>485</v>
      </c>
      <c r="E12" s="90" t="s">
        <v>346</v>
      </c>
      <c r="F12" s="113">
        <v>291005.5</v>
      </c>
      <c r="G12" s="114"/>
      <c r="H12" s="69"/>
      <c r="I12" s="69"/>
      <c r="J12" s="6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</row>
    <row r="13" spans="1:41" s="16" customFormat="1" ht="160.5" customHeight="1" x14ac:dyDescent="0.25">
      <c r="A13" s="4" t="s">
        <v>189</v>
      </c>
      <c r="B13" s="110" t="s">
        <v>463</v>
      </c>
      <c r="C13" s="111" t="s">
        <v>341</v>
      </c>
      <c r="D13" s="90" t="s">
        <v>464</v>
      </c>
      <c r="E13" s="90" t="s">
        <v>347</v>
      </c>
      <c r="F13" s="121">
        <v>172491.2</v>
      </c>
      <c r="G13" s="114"/>
      <c r="H13" s="69"/>
      <c r="I13" s="69"/>
      <c r="J13" s="6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</row>
    <row r="14" spans="1:41" ht="18.75" x14ac:dyDescent="0.3">
      <c r="A14" s="69"/>
      <c r="B14" s="196"/>
      <c r="C14" s="197"/>
      <c r="D14" s="198"/>
      <c r="E14" s="197"/>
      <c r="F14" s="197"/>
      <c r="G14" s="197"/>
      <c r="H14" s="69"/>
      <c r="I14" s="69"/>
      <c r="J14" s="69"/>
    </row>
    <row r="15" spans="1:41" ht="18.75" x14ac:dyDescent="0.3">
      <c r="A15" s="69"/>
      <c r="B15" s="197"/>
      <c r="C15" s="197"/>
      <c r="D15" s="197"/>
      <c r="E15" s="197"/>
      <c r="F15" s="197"/>
      <c r="G15" s="197"/>
      <c r="H15" s="69"/>
      <c r="I15" s="69"/>
      <c r="J15" s="69"/>
    </row>
    <row r="16" spans="1:41" ht="18.75" x14ac:dyDescent="0.3">
      <c r="A16" s="69"/>
      <c r="B16" s="197"/>
      <c r="C16" s="197"/>
      <c r="D16" s="197"/>
      <c r="E16" s="197"/>
      <c r="F16" s="197"/>
      <c r="G16" s="197"/>
      <c r="H16" s="69"/>
      <c r="I16" s="69"/>
      <c r="J16" s="69"/>
    </row>
    <row r="17" spans="1:10" ht="18.75" x14ac:dyDescent="0.3">
      <c r="A17" s="69"/>
      <c r="B17" s="197"/>
      <c r="C17" s="197"/>
      <c r="D17" s="197"/>
      <c r="E17" s="197"/>
      <c r="F17" s="197"/>
      <c r="G17" s="197"/>
      <c r="H17" s="69"/>
      <c r="I17" s="69"/>
      <c r="J17" s="69"/>
    </row>
    <row r="18" spans="1:10" ht="18.75" x14ac:dyDescent="0.3">
      <c r="A18" s="69"/>
      <c r="B18" s="197"/>
      <c r="C18" s="197"/>
      <c r="D18" s="197"/>
      <c r="E18" s="197"/>
      <c r="F18" s="197"/>
      <c r="G18" s="197"/>
      <c r="H18" s="69"/>
      <c r="I18" s="69"/>
      <c r="J18" s="69"/>
    </row>
    <row r="19" spans="1:10" ht="18.75" x14ac:dyDescent="0.3">
      <c r="A19" s="69"/>
      <c r="B19" s="197"/>
      <c r="C19" s="197"/>
      <c r="D19" s="197"/>
      <c r="E19" s="197"/>
      <c r="F19" s="197"/>
      <c r="G19" s="197"/>
      <c r="H19" s="69"/>
      <c r="I19" s="69"/>
      <c r="J19" s="69"/>
    </row>
    <row r="20" spans="1:10" ht="23.25" x14ac:dyDescent="0.35">
      <c r="A20" s="69"/>
      <c r="B20" s="192"/>
      <c r="C20" s="192"/>
      <c r="D20" s="192"/>
      <c r="E20" s="192"/>
      <c r="F20" s="192"/>
      <c r="G20" s="192"/>
      <c r="H20" s="69"/>
      <c r="I20" s="69"/>
      <c r="J20" s="69"/>
    </row>
    <row r="21" spans="1:10" ht="23.25" x14ac:dyDescent="0.35">
      <c r="B21" s="195"/>
      <c r="C21" s="195"/>
      <c r="D21" s="195"/>
      <c r="E21" s="195"/>
      <c r="F21" s="195"/>
      <c r="G21" s="195"/>
    </row>
  </sheetData>
  <mergeCells count="8">
    <mergeCell ref="A2:G2"/>
    <mergeCell ref="D4:D5"/>
    <mergeCell ref="A4:A5"/>
    <mergeCell ref="B4:B5"/>
    <mergeCell ref="C4:C5"/>
    <mergeCell ref="E4:E5"/>
    <mergeCell ref="F4:F5"/>
    <mergeCell ref="G4:G5"/>
  </mergeCells>
  <pageMargins left="0.31496062992125984" right="0.51181102362204722" top="0.35433070866141736" bottom="0.55118110236220474" header="0.19685039370078741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workbookViewId="0">
      <selection activeCell="A25" sqref="A25:D29"/>
    </sheetView>
  </sheetViews>
  <sheetFormatPr defaultRowHeight="15.75" x14ac:dyDescent="0.25"/>
  <cols>
    <col min="1" max="1" width="5.125" customWidth="1"/>
    <col min="2" max="2" width="34.625" customWidth="1"/>
    <col min="3" max="3" width="18.75" customWidth="1"/>
    <col min="4" max="4" width="33.25" customWidth="1"/>
    <col min="5" max="5" width="26.5" customWidth="1"/>
    <col min="6" max="6" width="18.375" customWidth="1"/>
    <col min="7" max="7" width="22.75" customWidth="1"/>
  </cols>
  <sheetData>
    <row r="1" spans="1:7" x14ac:dyDescent="0.25">
      <c r="G1" t="s">
        <v>581</v>
      </c>
    </row>
    <row r="2" spans="1:7" ht="28.5" customHeight="1" x14ac:dyDescent="0.25">
      <c r="A2" s="359" t="s">
        <v>384</v>
      </c>
      <c r="B2" s="359"/>
      <c r="C2" s="359"/>
      <c r="D2" s="359"/>
      <c r="E2" s="359"/>
      <c r="F2" s="359"/>
      <c r="G2" s="359"/>
    </row>
    <row r="3" spans="1:7" ht="16.5" thickBot="1" x14ac:dyDescent="0.3">
      <c r="A3" s="7"/>
    </row>
    <row r="4" spans="1:7" ht="15.75" customHeight="1" x14ac:dyDescent="0.25">
      <c r="A4" s="84" t="s">
        <v>0</v>
      </c>
      <c r="B4" s="82" t="s">
        <v>334</v>
      </c>
      <c r="C4" s="82" t="s">
        <v>335</v>
      </c>
      <c r="D4" s="82" t="s">
        <v>344</v>
      </c>
      <c r="E4" s="82" t="s">
        <v>336</v>
      </c>
      <c r="F4" s="82" t="s">
        <v>337</v>
      </c>
      <c r="G4" s="82" t="s">
        <v>338</v>
      </c>
    </row>
    <row r="5" spans="1:7" ht="62.25" customHeight="1" thickBot="1" x14ac:dyDescent="0.3">
      <c r="A5" s="85"/>
      <c r="B5" s="83"/>
      <c r="C5" s="83"/>
      <c r="D5" s="83"/>
      <c r="E5" s="83"/>
      <c r="F5" s="83"/>
      <c r="G5" s="83"/>
    </row>
    <row r="6" spans="1:7" x14ac:dyDescent="0.25">
      <c r="A6" s="82">
        <v>1</v>
      </c>
      <c r="B6" s="8">
        <v>2</v>
      </c>
      <c r="C6" s="8">
        <v>3</v>
      </c>
      <c r="D6" s="8">
        <v>4</v>
      </c>
      <c r="E6" s="8">
        <v>5</v>
      </c>
      <c r="F6" s="9">
        <v>6</v>
      </c>
      <c r="G6" s="8">
        <v>7</v>
      </c>
    </row>
    <row r="7" spans="1:7" x14ac:dyDescent="0.25">
      <c r="A7" s="86"/>
      <c r="B7" s="52" t="s">
        <v>390</v>
      </c>
      <c r="C7" s="86"/>
      <c r="D7" s="86"/>
      <c r="E7" s="86"/>
      <c r="F7" s="86"/>
      <c r="G7" s="86"/>
    </row>
    <row r="8" spans="1:7" ht="156" customHeight="1" x14ac:dyDescent="0.25">
      <c r="A8" s="88">
        <v>1</v>
      </c>
      <c r="B8" s="61" t="s">
        <v>548</v>
      </c>
      <c r="C8" s="53" t="s">
        <v>393</v>
      </c>
      <c r="D8" s="86" t="s">
        <v>549</v>
      </c>
      <c r="E8" s="89" t="s">
        <v>392</v>
      </c>
      <c r="F8" s="62">
        <v>414790.3</v>
      </c>
      <c r="G8" s="86"/>
    </row>
    <row r="9" spans="1:7" x14ac:dyDescent="0.25">
      <c r="A9" s="86"/>
      <c r="B9" s="52" t="s">
        <v>391</v>
      </c>
      <c r="C9" s="86"/>
      <c r="D9" s="86"/>
      <c r="E9" s="86"/>
      <c r="F9" s="62"/>
      <c r="G9" s="86"/>
    </row>
    <row r="10" spans="1:7" ht="129" customHeight="1" x14ac:dyDescent="0.25">
      <c r="A10" s="87">
        <v>2</v>
      </c>
      <c r="B10" s="58" t="s">
        <v>579</v>
      </c>
      <c r="C10" s="53" t="s">
        <v>580</v>
      </c>
      <c r="D10" s="90" t="s">
        <v>550</v>
      </c>
      <c r="E10" s="86" t="s">
        <v>396</v>
      </c>
      <c r="F10" s="63">
        <v>339445</v>
      </c>
      <c r="G10" s="44"/>
    </row>
    <row r="11" spans="1:7" ht="124.5" customHeight="1" x14ac:dyDescent="0.25">
      <c r="A11" s="64">
        <v>3</v>
      </c>
      <c r="B11" s="45" t="s">
        <v>551</v>
      </c>
      <c r="C11" s="46" t="s">
        <v>393</v>
      </c>
      <c r="D11" s="108" t="s">
        <v>578</v>
      </c>
      <c r="E11" s="50" t="s">
        <v>385</v>
      </c>
      <c r="F11" s="199">
        <v>44802.1</v>
      </c>
      <c r="G11" s="44"/>
    </row>
    <row r="12" spans="1:7" ht="126" customHeight="1" x14ac:dyDescent="0.25">
      <c r="A12" s="64">
        <v>4</v>
      </c>
      <c r="B12" s="45" t="s">
        <v>552</v>
      </c>
      <c r="C12" s="46" t="s">
        <v>393</v>
      </c>
      <c r="D12" s="56" t="s">
        <v>553</v>
      </c>
      <c r="E12" s="50" t="s">
        <v>394</v>
      </c>
      <c r="F12" s="63">
        <v>25815.4</v>
      </c>
      <c r="G12" s="44"/>
    </row>
    <row r="13" spans="1:7" ht="125.25" customHeight="1" x14ac:dyDescent="0.25">
      <c r="A13" s="64">
        <v>5</v>
      </c>
      <c r="B13" s="45" t="s">
        <v>554</v>
      </c>
      <c r="C13" s="46" t="s">
        <v>393</v>
      </c>
      <c r="D13" s="47" t="s">
        <v>555</v>
      </c>
      <c r="E13" s="50" t="s">
        <v>386</v>
      </c>
      <c r="F13" s="63">
        <v>157658.79999999999</v>
      </c>
      <c r="G13" s="44"/>
    </row>
    <row r="14" spans="1:7" ht="125.25" customHeight="1" x14ac:dyDescent="0.25">
      <c r="A14" s="64">
        <v>6</v>
      </c>
      <c r="B14" s="55" t="s">
        <v>556</v>
      </c>
      <c r="C14" s="46" t="s">
        <v>393</v>
      </c>
      <c r="D14" s="57" t="s">
        <v>557</v>
      </c>
      <c r="E14" s="50" t="s">
        <v>395</v>
      </c>
      <c r="F14" s="63">
        <v>24427.89</v>
      </c>
      <c r="G14" s="44"/>
    </row>
    <row r="15" spans="1:7" ht="129.75" customHeight="1" x14ac:dyDescent="0.25">
      <c r="A15" s="64">
        <v>7</v>
      </c>
      <c r="B15" s="48" t="s">
        <v>558</v>
      </c>
      <c r="C15" s="46" t="s">
        <v>393</v>
      </c>
      <c r="D15" s="50" t="s">
        <v>559</v>
      </c>
      <c r="E15" s="50" t="s">
        <v>387</v>
      </c>
      <c r="F15" s="199">
        <v>52167.6</v>
      </c>
      <c r="G15" s="44"/>
    </row>
    <row r="16" spans="1:7" ht="114.75" customHeight="1" x14ac:dyDescent="0.25">
      <c r="A16" s="64">
        <v>8</v>
      </c>
      <c r="B16" s="45" t="s">
        <v>560</v>
      </c>
      <c r="C16" s="46" t="s">
        <v>393</v>
      </c>
      <c r="D16" s="50" t="s">
        <v>561</v>
      </c>
      <c r="E16" s="50" t="s">
        <v>388</v>
      </c>
      <c r="F16" s="199">
        <v>8819.4</v>
      </c>
      <c r="G16" s="44"/>
    </row>
    <row r="17" spans="1:7" ht="141.75" customHeight="1" x14ac:dyDescent="0.25">
      <c r="A17" s="64">
        <v>9</v>
      </c>
      <c r="B17" s="45" t="s">
        <v>562</v>
      </c>
      <c r="C17" s="46" t="s">
        <v>393</v>
      </c>
      <c r="D17" s="50" t="s">
        <v>563</v>
      </c>
      <c r="E17" s="50" t="s">
        <v>397</v>
      </c>
      <c r="F17" s="199">
        <v>21192.400000000001</v>
      </c>
      <c r="G17" s="44"/>
    </row>
    <row r="18" spans="1:7" ht="144.75" customHeight="1" x14ac:dyDescent="0.25">
      <c r="A18" s="64">
        <v>10</v>
      </c>
      <c r="B18" s="45" t="s">
        <v>564</v>
      </c>
      <c r="C18" s="46" t="s">
        <v>393</v>
      </c>
      <c r="D18" s="56" t="s">
        <v>565</v>
      </c>
      <c r="E18" s="50" t="s">
        <v>398</v>
      </c>
      <c r="F18" s="199">
        <v>4697.6000000000004</v>
      </c>
      <c r="G18" s="44"/>
    </row>
    <row r="19" spans="1:7" ht="130.5" customHeight="1" x14ac:dyDescent="0.25">
      <c r="A19" s="64">
        <v>11</v>
      </c>
      <c r="B19" s="45" t="s">
        <v>566</v>
      </c>
      <c r="C19" s="46" t="s">
        <v>393</v>
      </c>
      <c r="D19" s="50" t="s">
        <v>567</v>
      </c>
      <c r="E19" s="50" t="s">
        <v>399</v>
      </c>
      <c r="F19" s="199">
        <v>30150</v>
      </c>
      <c r="G19" s="44"/>
    </row>
    <row r="20" spans="1:7" ht="122.25" customHeight="1" x14ac:dyDescent="0.25">
      <c r="A20" s="64">
        <v>12</v>
      </c>
      <c r="B20" s="45" t="s">
        <v>568</v>
      </c>
      <c r="C20" s="46" t="s">
        <v>393</v>
      </c>
      <c r="D20" s="56" t="s">
        <v>569</v>
      </c>
      <c r="E20" s="50" t="s">
        <v>401</v>
      </c>
      <c r="F20" s="199">
        <v>12430.1</v>
      </c>
      <c r="G20" s="44"/>
    </row>
    <row r="21" spans="1:7" ht="136.5" customHeight="1" x14ac:dyDescent="0.25">
      <c r="A21" s="64">
        <v>13</v>
      </c>
      <c r="B21" s="45" t="s">
        <v>570</v>
      </c>
      <c r="C21" s="46" t="s">
        <v>393</v>
      </c>
      <c r="D21" s="18" t="s">
        <v>571</v>
      </c>
      <c r="E21" s="50" t="s">
        <v>400</v>
      </c>
      <c r="F21" s="63">
        <v>9029.9</v>
      </c>
      <c r="G21" s="44"/>
    </row>
    <row r="22" spans="1:7" ht="143.25" customHeight="1" x14ac:dyDescent="0.25">
      <c r="A22" s="64">
        <v>14</v>
      </c>
      <c r="B22" s="49" t="s">
        <v>572</v>
      </c>
      <c r="C22" s="46" t="s">
        <v>393</v>
      </c>
      <c r="D22" s="56" t="s">
        <v>582</v>
      </c>
      <c r="E22" s="50" t="s">
        <v>389</v>
      </c>
      <c r="F22" s="199">
        <v>15022.3</v>
      </c>
      <c r="G22" s="44"/>
    </row>
    <row r="23" spans="1:7" ht="125.25" customHeight="1" x14ac:dyDescent="0.25">
      <c r="A23" s="64">
        <v>15</v>
      </c>
      <c r="B23" s="60" t="s">
        <v>573</v>
      </c>
      <c r="C23" s="59" t="s">
        <v>393</v>
      </c>
      <c r="D23" s="50" t="s">
        <v>574</v>
      </c>
      <c r="E23" s="54" t="s">
        <v>402</v>
      </c>
      <c r="F23" s="200">
        <v>13993.7</v>
      </c>
      <c r="G23" s="44"/>
    </row>
    <row r="24" spans="1:7" ht="96" customHeight="1" x14ac:dyDescent="0.25">
      <c r="A24" s="64">
        <v>16</v>
      </c>
      <c r="B24" s="60" t="s">
        <v>575</v>
      </c>
      <c r="C24" s="51" t="s">
        <v>393</v>
      </c>
      <c r="D24" s="56" t="s">
        <v>576</v>
      </c>
      <c r="E24" s="50" t="s">
        <v>403</v>
      </c>
      <c r="F24" s="63">
        <v>319094</v>
      </c>
      <c r="G24" s="44"/>
    </row>
    <row r="25" spans="1:7" ht="42" customHeight="1" x14ac:dyDescent="0.25"/>
    <row r="26" spans="1:7" ht="18.75" x14ac:dyDescent="0.3">
      <c r="B26" s="201"/>
      <c r="C26" s="202"/>
      <c r="D26" s="202"/>
    </row>
    <row r="27" spans="1:7" ht="58.5" customHeight="1" x14ac:dyDescent="0.25">
      <c r="B27" s="65"/>
    </row>
    <row r="28" spans="1:7" ht="19.5" customHeight="1" x14ac:dyDescent="0.25">
      <c r="B28" s="109"/>
    </row>
  </sheetData>
  <mergeCells count="1">
    <mergeCell ref="A2:G2"/>
  </mergeCells>
  <pageMargins left="0.11811023622047245" right="0.11811023622047245" top="0.15748031496062992" bottom="0.19685039370078741" header="0.11811023622047245" footer="0.11811023622047245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</vt:lpstr>
      <vt:lpstr>Реестр</vt:lpstr>
      <vt:lpstr>Реестр поселений</vt:lpstr>
      <vt:lpstr>Свод!_GoBack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Goloshubov</dc:creator>
  <cp:lastModifiedBy>Говорова Л. М.</cp:lastModifiedBy>
  <cp:lastPrinted>2018-01-29T13:33:14Z</cp:lastPrinted>
  <dcterms:created xsi:type="dcterms:W3CDTF">2015-01-22T12:24:33Z</dcterms:created>
  <dcterms:modified xsi:type="dcterms:W3CDTF">2018-02-05T07:05:02Z</dcterms:modified>
</cp:coreProperties>
</file>