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Муниципальные программы\2023\1 кв 2023\сводный 1 кв\"/>
    </mc:Choice>
  </mc:AlternateContent>
  <bookViews>
    <workbookView xWindow="0" yWindow="0" windowWidth="28800" windowHeight="11430"/>
  </bookViews>
  <sheets>
    <sheet name="Лист1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1" i="1" l="1"/>
  <c r="F652" i="1" l="1"/>
  <c r="F651" i="1"/>
  <c r="Q11" i="1" l="1"/>
  <c r="P11" i="1"/>
  <c r="O11" i="1"/>
  <c r="G11" i="1"/>
  <c r="H11" i="1"/>
  <c r="I11" i="1"/>
  <c r="J11" i="1"/>
  <c r="K11" i="1"/>
  <c r="L11" i="1"/>
  <c r="M11" i="1"/>
  <c r="F11" i="1"/>
  <c r="J958" i="1" l="1"/>
  <c r="M958" i="1" s="1"/>
  <c r="I958" i="1"/>
  <c r="J957" i="1"/>
  <c r="M957" i="1" s="1"/>
  <c r="M954" i="1"/>
  <c r="I954" i="1"/>
  <c r="M953" i="1"/>
  <c r="J952" i="1"/>
  <c r="M952" i="1" s="1"/>
  <c r="M925" i="1"/>
  <c r="M926" i="1" s="1"/>
  <c r="J925" i="1"/>
  <c r="J926" i="1" s="1"/>
  <c r="I925" i="1"/>
  <c r="I926" i="1" s="1"/>
  <c r="F925" i="1"/>
  <c r="F926" i="1" s="1"/>
  <c r="J956" i="1" l="1"/>
  <c r="M956" i="1" s="1"/>
  <c r="Q907" i="1" l="1"/>
  <c r="J907" i="1"/>
  <c r="N907" i="1" s="1"/>
  <c r="F907" i="1"/>
  <c r="Q906" i="1"/>
  <c r="J906" i="1"/>
  <c r="N906" i="1" s="1"/>
  <c r="F906" i="1"/>
  <c r="Q905" i="1"/>
  <c r="J905" i="1"/>
  <c r="F905" i="1"/>
  <c r="M904" i="1"/>
  <c r="Q904" i="1" s="1"/>
  <c r="L904" i="1"/>
  <c r="L903" i="1" s="1"/>
  <c r="K904" i="1"/>
  <c r="K903" i="1" s="1"/>
  <c r="I904" i="1"/>
  <c r="H904" i="1"/>
  <c r="G904" i="1"/>
  <c r="F904" i="1" s="1"/>
  <c r="F903" i="1" s="1"/>
  <c r="M903" i="1"/>
  <c r="Q903" i="1" s="1"/>
  <c r="I903" i="1"/>
  <c r="H903" i="1"/>
  <c r="M896" i="1"/>
  <c r="J896" i="1"/>
  <c r="J891" i="1" s="1"/>
  <c r="I896" i="1"/>
  <c r="Q896" i="1" s="1"/>
  <c r="F896" i="1"/>
  <c r="F891" i="1" s="1"/>
  <c r="M895" i="1"/>
  <c r="M890" i="1" s="1"/>
  <c r="Q890" i="1" s="1"/>
  <c r="L895" i="1"/>
  <c r="K895" i="1"/>
  <c r="I895" i="1"/>
  <c r="H895" i="1"/>
  <c r="G895" i="1"/>
  <c r="G890" i="1" s="1"/>
  <c r="M894" i="1"/>
  <c r="M889" i="1" s="1"/>
  <c r="L894" i="1"/>
  <c r="L889" i="1" s="1"/>
  <c r="K894" i="1"/>
  <c r="K893" i="1" s="1"/>
  <c r="K888" i="1" s="1"/>
  <c r="K887" i="1" s="1"/>
  <c r="I894" i="1"/>
  <c r="H894" i="1"/>
  <c r="G894" i="1"/>
  <c r="G893" i="1" s="1"/>
  <c r="H893" i="1"/>
  <c r="H892" i="1" s="1"/>
  <c r="M891" i="1"/>
  <c r="L890" i="1"/>
  <c r="K890" i="1"/>
  <c r="I890" i="1"/>
  <c r="H890" i="1"/>
  <c r="H889" i="1"/>
  <c r="H888" i="1"/>
  <c r="H887" i="1" s="1"/>
  <c r="F886" i="1"/>
  <c r="M885" i="1"/>
  <c r="L885" i="1"/>
  <c r="K885" i="1"/>
  <c r="K884" i="1" s="1"/>
  <c r="K883" i="1" s="1"/>
  <c r="J885" i="1"/>
  <c r="I885" i="1"/>
  <c r="I884" i="1" s="1"/>
  <c r="I883" i="1" s="1"/>
  <c r="I882" i="1" s="1"/>
  <c r="I881" i="1" s="1"/>
  <c r="H885" i="1"/>
  <c r="G885" i="1"/>
  <c r="G884" i="1" s="1"/>
  <c r="G883" i="1" s="1"/>
  <c r="G882" i="1" s="1"/>
  <c r="G881" i="1" s="1"/>
  <c r="F885" i="1"/>
  <c r="M884" i="1"/>
  <c r="M883" i="1" s="1"/>
  <c r="M882" i="1" s="1"/>
  <c r="M881" i="1" s="1"/>
  <c r="L884" i="1"/>
  <c r="J884" i="1"/>
  <c r="H884" i="1"/>
  <c r="H883" i="1" s="1"/>
  <c r="F884" i="1"/>
  <c r="L883" i="1"/>
  <c r="L882" i="1" s="1"/>
  <c r="L881" i="1" s="1"/>
  <c r="J880" i="1"/>
  <c r="F880" i="1"/>
  <c r="J879" i="1"/>
  <c r="F879" i="1"/>
  <c r="J878" i="1"/>
  <c r="F878" i="1"/>
  <c r="F869" i="1" s="1"/>
  <c r="J877" i="1"/>
  <c r="F877" i="1"/>
  <c r="J876" i="1"/>
  <c r="F876" i="1"/>
  <c r="P875" i="1"/>
  <c r="N875" i="1"/>
  <c r="J875" i="1"/>
  <c r="F875" i="1"/>
  <c r="J874" i="1"/>
  <c r="F874" i="1"/>
  <c r="J873" i="1"/>
  <c r="F873" i="1"/>
  <c r="F871" i="1" s="1"/>
  <c r="J872" i="1"/>
  <c r="F872" i="1"/>
  <c r="M871" i="1"/>
  <c r="L871" i="1"/>
  <c r="L870" i="1" s="1"/>
  <c r="K871" i="1"/>
  <c r="K870" i="1" s="1"/>
  <c r="I871" i="1"/>
  <c r="I870" i="1" s="1"/>
  <c r="H871" i="1"/>
  <c r="G871" i="1"/>
  <c r="G870" i="1" s="1"/>
  <c r="M870" i="1"/>
  <c r="H870" i="1"/>
  <c r="M869" i="1"/>
  <c r="L869" i="1"/>
  <c r="K869" i="1"/>
  <c r="K820" i="1" s="1"/>
  <c r="H869" i="1"/>
  <c r="M868" i="1"/>
  <c r="L868" i="1"/>
  <c r="L819" i="1" s="1"/>
  <c r="K868" i="1"/>
  <c r="K819" i="1" s="1"/>
  <c r="I868" i="1"/>
  <c r="G868" i="1"/>
  <c r="M867" i="1"/>
  <c r="M818" i="1" s="1"/>
  <c r="L867" i="1"/>
  <c r="L818" i="1" s="1"/>
  <c r="K867" i="1"/>
  <c r="I867" i="1"/>
  <c r="H867" i="1"/>
  <c r="G867" i="1"/>
  <c r="L866" i="1"/>
  <c r="H866" i="1"/>
  <c r="F866" i="1" s="1"/>
  <c r="L865" i="1"/>
  <c r="J865" i="1" s="1"/>
  <c r="H865" i="1"/>
  <c r="F865" i="1"/>
  <c r="M864" i="1"/>
  <c r="M863" i="1" s="1"/>
  <c r="M862" i="1" s="1"/>
  <c r="L864" i="1"/>
  <c r="K864" i="1"/>
  <c r="J864" i="1" s="1"/>
  <c r="N864" i="1" s="1"/>
  <c r="I864" i="1"/>
  <c r="H864" i="1"/>
  <c r="F864" i="1"/>
  <c r="K863" i="1"/>
  <c r="K862" i="1" s="1"/>
  <c r="Q861" i="1"/>
  <c r="J861" i="1"/>
  <c r="J855" i="1" s="1"/>
  <c r="F861" i="1"/>
  <c r="F855" i="1" s="1"/>
  <c r="M860" i="1"/>
  <c r="L860" i="1"/>
  <c r="L859" i="1" s="1"/>
  <c r="K860" i="1"/>
  <c r="K854" i="1" s="1"/>
  <c r="K853" i="1" s="1"/>
  <c r="I860" i="1"/>
  <c r="I859" i="1" s="1"/>
  <c r="H860" i="1"/>
  <c r="H859" i="1" s="1"/>
  <c r="G860" i="1"/>
  <c r="G859" i="1"/>
  <c r="M855" i="1"/>
  <c r="Q855" i="1" s="1"/>
  <c r="L855" i="1"/>
  <c r="L814" i="1" s="1"/>
  <c r="K855" i="1"/>
  <c r="K814" i="1" s="1"/>
  <c r="I855" i="1"/>
  <c r="H855" i="1"/>
  <c r="G855" i="1"/>
  <c r="G814" i="1" s="1"/>
  <c r="L854" i="1"/>
  <c r="L853" i="1" s="1"/>
  <c r="G854" i="1"/>
  <c r="G853" i="1" s="1"/>
  <c r="Q846" i="1"/>
  <c r="J846" i="1"/>
  <c r="J840" i="1" s="1"/>
  <c r="F846" i="1"/>
  <c r="F840" i="1" s="1"/>
  <c r="F838" i="1" s="1"/>
  <c r="M845" i="1"/>
  <c r="L845" i="1"/>
  <c r="K845" i="1"/>
  <c r="K839" i="1" s="1"/>
  <c r="I845" i="1"/>
  <c r="H845" i="1"/>
  <c r="H839" i="1" s="1"/>
  <c r="G845" i="1"/>
  <c r="G844" i="1" s="1"/>
  <c r="M844" i="1"/>
  <c r="L844" i="1"/>
  <c r="M840" i="1"/>
  <c r="M838" i="1" s="1"/>
  <c r="L840" i="1"/>
  <c r="K840" i="1"/>
  <c r="K838" i="1" s="1"/>
  <c r="I840" i="1"/>
  <c r="I813" i="1" s="1"/>
  <c r="H840" i="1"/>
  <c r="H838" i="1" s="1"/>
  <c r="G840" i="1"/>
  <c r="G838" i="1" s="1"/>
  <c r="M839" i="1"/>
  <c r="L839" i="1"/>
  <c r="G839" i="1"/>
  <c r="L838" i="1"/>
  <c r="I838" i="1"/>
  <c r="Q837" i="1"/>
  <c r="J837" i="1"/>
  <c r="F837" i="1"/>
  <c r="P836" i="1"/>
  <c r="J836" i="1"/>
  <c r="J829" i="1" s="1"/>
  <c r="F836" i="1"/>
  <c r="M835" i="1"/>
  <c r="L835" i="1"/>
  <c r="L834" i="1" s="1"/>
  <c r="K835" i="1"/>
  <c r="K834" i="1" s="1"/>
  <c r="I835" i="1"/>
  <c r="Q835" i="1" s="1"/>
  <c r="H835" i="1"/>
  <c r="H834" i="1" s="1"/>
  <c r="G835" i="1"/>
  <c r="G834" i="1" s="1"/>
  <c r="M834" i="1"/>
  <c r="M830" i="1"/>
  <c r="L830" i="1"/>
  <c r="K830" i="1"/>
  <c r="J830" i="1" s="1"/>
  <c r="I830" i="1"/>
  <c r="I812" i="1" s="1"/>
  <c r="F812" i="1" s="1"/>
  <c r="P829" i="1"/>
  <c r="M829" i="1"/>
  <c r="L829" i="1"/>
  <c r="K829" i="1"/>
  <c r="I829" i="1"/>
  <c r="H829" i="1"/>
  <c r="H811" i="1" s="1"/>
  <c r="P811" i="1" s="1"/>
  <c r="G829" i="1"/>
  <c r="G828" i="1" s="1"/>
  <c r="M828" i="1"/>
  <c r="M827" i="1" s="1"/>
  <c r="K828" i="1"/>
  <c r="K827" i="1" s="1"/>
  <c r="H828" i="1"/>
  <c r="H827" i="1" s="1"/>
  <c r="M820" i="1"/>
  <c r="L820" i="1"/>
  <c r="I820" i="1"/>
  <c r="F820" i="1" s="1"/>
  <c r="H820" i="1"/>
  <c r="H819" i="1"/>
  <c r="K818" i="1"/>
  <c r="H818" i="1"/>
  <c r="G818" i="1"/>
  <c r="L817" i="1"/>
  <c r="P817" i="1" s="1"/>
  <c r="I817" i="1"/>
  <c r="H817" i="1"/>
  <c r="F817" i="1" s="1"/>
  <c r="M816" i="1"/>
  <c r="H816" i="1"/>
  <c r="F816" i="1" s="1"/>
  <c r="M815" i="1"/>
  <c r="L815" i="1"/>
  <c r="H815" i="1"/>
  <c r="F815" i="1" s="1"/>
  <c r="I814" i="1"/>
  <c r="H814" i="1"/>
  <c r="L813" i="1"/>
  <c r="K813" i="1"/>
  <c r="G813" i="1"/>
  <c r="M812" i="1"/>
  <c r="L812" i="1"/>
  <c r="K812" i="1"/>
  <c r="M811" i="1"/>
  <c r="J811" i="1" s="1"/>
  <c r="L811" i="1"/>
  <c r="K811" i="1"/>
  <c r="O810" i="1"/>
  <c r="J748" i="1"/>
  <c r="F748" i="1"/>
  <c r="J747" i="1"/>
  <c r="F747" i="1"/>
  <c r="J746" i="1"/>
  <c r="F746" i="1"/>
  <c r="Q745" i="1"/>
  <c r="J745" i="1"/>
  <c r="J744" i="1" s="1"/>
  <c r="J743" i="1" s="1"/>
  <c r="F745" i="1"/>
  <c r="N745" i="1" s="1"/>
  <c r="M744" i="1"/>
  <c r="M743" i="1" s="1"/>
  <c r="Q743" i="1" s="1"/>
  <c r="L744" i="1"/>
  <c r="L743" i="1" s="1"/>
  <c r="K744" i="1"/>
  <c r="I744" i="1"/>
  <c r="H744" i="1"/>
  <c r="H743" i="1" s="1"/>
  <c r="G744" i="1"/>
  <c r="G743" i="1" s="1"/>
  <c r="K743" i="1"/>
  <c r="I743" i="1"/>
  <c r="J739" i="1"/>
  <c r="I739" i="1"/>
  <c r="F739" i="1" s="1"/>
  <c r="J738" i="1"/>
  <c r="I738" i="1"/>
  <c r="F738" i="1" s="1"/>
  <c r="J737" i="1"/>
  <c r="I737" i="1"/>
  <c r="F737" i="1" s="1"/>
  <c r="M736" i="1"/>
  <c r="L736" i="1"/>
  <c r="L735" i="1" s="1"/>
  <c r="L734" i="1" s="1"/>
  <c r="K736" i="1"/>
  <c r="K735" i="1" s="1"/>
  <c r="I736" i="1"/>
  <c r="I735" i="1" s="1"/>
  <c r="I734" i="1" s="1"/>
  <c r="H736" i="1"/>
  <c r="H735" i="1" s="1"/>
  <c r="H734" i="1" s="1"/>
  <c r="G736" i="1"/>
  <c r="F736" i="1" s="1"/>
  <c r="F655" i="1" s="1"/>
  <c r="J658" i="1"/>
  <c r="I658" i="1"/>
  <c r="F658" i="1" s="1"/>
  <c r="H658" i="1"/>
  <c r="G658" i="1"/>
  <c r="J657" i="1"/>
  <c r="H657" i="1"/>
  <c r="G657" i="1"/>
  <c r="J656" i="1"/>
  <c r="I656" i="1"/>
  <c r="H656" i="1"/>
  <c r="G656" i="1"/>
  <c r="L655" i="1"/>
  <c r="H655" i="1"/>
  <c r="H654" i="1" s="1"/>
  <c r="G655" i="1"/>
  <c r="G654" i="1" s="1"/>
  <c r="L654" i="1"/>
  <c r="F883" i="1" l="1"/>
  <c r="H882" i="1"/>
  <c r="I655" i="1"/>
  <c r="I654" i="1" s="1"/>
  <c r="I653" i="1" s="1"/>
  <c r="I657" i="1"/>
  <c r="Q860" i="1"/>
  <c r="J736" i="1"/>
  <c r="F813" i="1"/>
  <c r="M814" i="1"/>
  <c r="Q814" i="1" s="1"/>
  <c r="F829" i="1"/>
  <c r="N829" i="1" s="1"/>
  <c r="H844" i="1"/>
  <c r="Q867" i="1"/>
  <c r="K889" i="1"/>
  <c r="F657" i="1"/>
  <c r="G735" i="1"/>
  <c r="F735" i="1" s="1"/>
  <c r="F734" i="1" s="1"/>
  <c r="G811" i="1"/>
  <c r="F811" i="1" s="1"/>
  <c r="N811" i="1" s="1"/>
  <c r="Q838" i="1"/>
  <c r="P870" i="1"/>
  <c r="F656" i="1"/>
  <c r="H813" i="1"/>
  <c r="H810" i="1" s="1"/>
  <c r="H809" i="1" s="1"/>
  <c r="K844" i="1"/>
  <c r="M859" i="1"/>
  <c r="Q859" i="1" s="1"/>
  <c r="P871" i="1"/>
  <c r="I891" i="1"/>
  <c r="Q891" i="1" s="1"/>
  <c r="F894" i="1"/>
  <c r="J812" i="1"/>
  <c r="J815" i="1"/>
  <c r="K817" i="1"/>
  <c r="K810" i="1" s="1"/>
  <c r="K809" i="1" s="1"/>
  <c r="F860" i="1"/>
  <c r="F859" i="1" s="1"/>
  <c r="J818" i="1"/>
  <c r="J894" i="1"/>
  <c r="J889" i="1" s="1"/>
  <c r="J895" i="1"/>
  <c r="G903" i="1"/>
  <c r="F870" i="1"/>
  <c r="M893" i="1"/>
  <c r="M892" i="1" s="1"/>
  <c r="M817" i="1"/>
  <c r="H863" i="1"/>
  <c r="H862" i="1" s="1"/>
  <c r="L863" i="1"/>
  <c r="P863" i="1" s="1"/>
  <c r="J866" i="1"/>
  <c r="F868" i="1"/>
  <c r="J820" i="1"/>
  <c r="Q895" i="1"/>
  <c r="L816" i="1"/>
  <c r="J816" i="1" s="1"/>
  <c r="N837" i="1"/>
  <c r="F845" i="1"/>
  <c r="F839" i="1" s="1"/>
  <c r="I854" i="1"/>
  <c r="I853" i="1" s="1"/>
  <c r="P864" i="1"/>
  <c r="J819" i="1"/>
  <c r="G889" i="1"/>
  <c r="N905" i="1"/>
  <c r="G653" i="1"/>
  <c r="K882" i="1"/>
  <c r="K881" i="1" s="1"/>
  <c r="J883" i="1"/>
  <c r="J882" i="1" s="1"/>
  <c r="J881" i="1" s="1"/>
  <c r="F889" i="1"/>
  <c r="N840" i="1"/>
  <c r="J838" i="1"/>
  <c r="N838" i="1" s="1"/>
  <c r="N889" i="1"/>
  <c r="J890" i="1"/>
  <c r="K734" i="1"/>
  <c r="G827" i="1"/>
  <c r="F844" i="1"/>
  <c r="N812" i="1"/>
  <c r="J814" i="1"/>
  <c r="G892" i="1"/>
  <c r="G888" i="1"/>
  <c r="G887" i="1" s="1"/>
  <c r="H653" i="1"/>
  <c r="H652" i="1"/>
  <c r="H651" i="1" s="1"/>
  <c r="N736" i="1"/>
  <c r="P834" i="1"/>
  <c r="F814" i="1"/>
  <c r="G810" i="1"/>
  <c r="G809" i="1" s="1"/>
  <c r="J870" i="1"/>
  <c r="N870" i="1" s="1"/>
  <c r="N855" i="1"/>
  <c r="G734" i="1"/>
  <c r="M735" i="1"/>
  <c r="F744" i="1"/>
  <c r="J817" i="1"/>
  <c r="N817" i="1" s="1"/>
  <c r="Q830" i="1"/>
  <c r="J835" i="1"/>
  <c r="I844" i="1"/>
  <c r="Q844" i="1" s="1"/>
  <c r="Q845" i="1"/>
  <c r="K859" i="1"/>
  <c r="I863" i="1"/>
  <c r="I862" i="1" s="1"/>
  <c r="J867" i="1"/>
  <c r="K892" i="1"/>
  <c r="I893" i="1"/>
  <c r="Q894" i="1"/>
  <c r="L653" i="1"/>
  <c r="Q744" i="1"/>
  <c r="I818" i="1"/>
  <c r="G819" i="1"/>
  <c r="F819" i="1" s="1"/>
  <c r="F830" i="1"/>
  <c r="N830" i="1" s="1"/>
  <c r="N836" i="1"/>
  <c r="H854" i="1"/>
  <c r="H853" i="1" s="1"/>
  <c r="J860" i="1"/>
  <c r="N861" i="1"/>
  <c r="J868" i="1"/>
  <c r="J869" i="1"/>
  <c r="F895" i="1"/>
  <c r="F890" i="1" s="1"/>
  <c r="L828" i="1"/>
  <c r="K655" i="1"/>
  <c r="J845" i="1"/>
  <c r="N846" i="1"/>
  <c r="J871" i="1"/>
  <c r="N871" i="1" s="1"/>
  <c r="L893" i="1"/>
  <c r="Q736" i="1"/>
  <c r="Q812" i="1"/>
  <c r="M813" i="1"/>
  <c r="Q813" i="1" s="1"/>
  <c r="I834" i="1"/>
  <c r="F834" i="1" s="1"/>
  <c r="F835" i="1"/>
  <c r="I839" i="1"/>
  <c r="Q839" i="1" s="1"/>
  <c r="Q840" i="1"/>
  <c r="F867" i="1"/>
  <c r="F863" i="1" s="1"/>
  <c r="M655" i="1"/>
  <c r="P835" i="1"/>
  <c r="I889" i="1"/>
  <c r="Q889" i="1" s="1"/>
  <c r="I811" i="1"/>
  <c r="M854" i="1"/>
  <c r="G863" i="1"/>
  <c r="G862" i="1" s="1"/>
  <c r="J904" i="1"/>
  <c r="I828" i="1"/>
  <c r="F828" i="1" s="1"/>
  <c r="F827" i="1" s="1"/>
  <c r="L862" i="1" l="1"/>
  <c r="P862" i="1" s="1"/>
  <c r="F882" i="1"/>
  <c r="F881" i="1" s="1"/>
  <c r="H881" i="1"/>
  <c r="Q893" i="1"/>
  <c r="F854" i="1"/>
  <c r="F853" i="1" s="1"/>
  <c r="L810" i="1"/>
  <c r="F654" i="1"/>
  <c r="N894" i="1"/>
  <c r="F862" i="1"/>
  <c r="M888" i="1"/>
  <c r="M887" i="1" s="1"/>
  <c r="Q887" i="1" s="1"/>
  <c r="J893" i="1"/>
  <c r="J892" i="1" s="1"/>
  <c r="M734" i="1"/>
  <c r="Q734" i="1" s="1"/>
  <c r="Q735" i="1"/>
  <c r="N890" i="1"/>
  <c r="Q834" i="1"/>
  <c r="N904" i="1"/>
  <c r="J903" i="1"/>
  <c r="N903" i="1" s="1"/>
  <c r="J888" i="1"/>
  <c r="F743" i="1"/>
  <c r="N743" i="1" s="1"/>
  <c r="N744" i="1"/>
  <c r="J863" i="1"/>
  <c r="N863" i="1" s="1"/>
  <c r="J735" i="1"/>
  <c r="N895" i="1"/>
  <c r="L827" i="1"/>
  <c r="P827" i="1" s="1"/>
  <c r="P828" i="1"/>
  <c r="Q828" i="1"/>
  <c r="I827" i="1"/>
  <c r="Q827" i="1" s="1"/>
  <c r="L888" i="1"/>
  <c r="L892" i="1"/>
  <c r="M853" i="1"/>
  <c r="Q853" i="1" s="1"/>
  <c r="Q854" i="1"/>
  <c r="F893" i="1"/>
  <c r="G652" i="1"/>
  <c r="G651" i="1" s="1"/>
  <c r="I810" i="1"/>
  <c r="N845" i="1"/>
  <c r="J839" i="1"/>
  <c r="N839" i="1" s="1"/>
  <c r="J844" i="1"/>
  <c r="N844" i="1" s="1"/>
  <c r="J859" i="1"/>
  <c r="N859" i="1" s="1"/>
  <c r="N860" i="1"/>
  <c r="J854" i="1"/>
  <c r="J834" i="1"/>
  <c r="N834" i="1" s="1"/>
  <c r="N835" i="1"/>
  <c r="J828" i="1"/>
  <c r="N814" i="1"/>
  <c r="J813" i="1"/>
  <c r="J862" i="1"/>
  <c r="N862" i="1" s="1"/>
  <c r="Q655" i="1"/>
  <c r="M654" i="1"/>
  <c r="M810" i="1"/>
  <c r="J655" i="1"/>
  <c r="K654" i="1"/>
  <c r="I892" i="1"/>
  <c r="Q892" i="1" s="1"/>
  <c r="I888" i="1"/>
  <c r="I887" i="1" s="1"/>
  <c r="F818" i="1"/>
  <c r="F653" i="1"/>
  <c r="Q888" i="1" l="1"/>
  <c r="L809" i="1"/>
  <c r="P809" i="1" s="1"/>
  <c r="P810" i="1"/>
  <c r="K653" i="1"/>
  <c r="K652" i="1"/>
  <c r="K651" i="1" s="1"/>
  <c r="L887" i="1"/>
  <c r="L652" i="1"/>
  <c r="I809" i="1"/>
  <c r="F809" i="1" s="1"/>
  <c r="I652" i="1"/>
  <c r="I651" i="1" s="1"/>
  <c r="N813" i="1"/>
  <c r="J810" i="1"/>
  <c r="Q810" i="1"/>
  <c r="M809" i="1"/>
  <c r="F892" i="1"/>
  <c r="F888" i="1"/>
  <c r="F887" i="1" s="1"/>
  <c r="J887" i="1"/>
  <c r="N887" i="1" s="1"/>
  <c r="N888" i="1"/>
  <c r="J827" i="1"/>
  <c r="N827" i="1" s="1"/>
  <c r="N828" i="1"/>
  <c r="M652" i="1"/>
  <c r="Q654" i="1"/>
  <c r="M653" i="1"/>
  <c r="Q653" i="1" s="1"/>
  <c r="N854" i="1"/>
  <c r="J853" i="1"/>
  <c r="N853" i="1" s="1"/>
  <c r="F810" i="1"/>
  <c r="N893" i="1"/>
  <c r="J654" i="1"/>
  <c r="J734" i="1"/>
  <c r="N734" i="1" s="1"/>
  <c r="N735" i="1"/>
  <c r="N892" i="1"/>
  <c r="N810" i="1" l="1"/>
  <c r="P652" i="1"/>
  <c r="L651" i="1"/>
  <c r="P651" i="1" s="1"/>
  <c r="Q809" i="1"/>
  <c r="J809" i="1"/>
  <c r="N809" i="1" s="1"/>
  <c r="J653" i="1"/>
  <c r="N653" i="1" s="1"/>
  <c r="N654" i="1"/>
  <c r="J652" i="1"/>
  <c r="M651" i="1"/>
  <c r="Q651" i="1" s="1"/>
  <c r="Q652" i="1"/>
  <c r="J651" i="1" l="1"/>
  <c r="N651" i="1" s="1"/>
  <c r="N652" i="1"/>
  <c r="N649" i="1" l="1"/>
  <c r="N648" i="1"/>
  <c r="P647" i="1"/>
  <c r="O647" i="1"/>
  <c r="M647" i="1"/>
  <c r="L647" i="1"/>
  <c r="K647" i="1"/>
  <c r="J647" i="1"/>
  <c r="I647" i="1"/>
  <c r="Q647" i="1" s="1"/>
  <c r="H647" i="1"/>
  <c r="G647" i="1"/>
  <c r="F647" i="1"/>
  <c r="Q645" i="1"/>
  <c r="Q644" i="1" s="1"/>
  <c r="N645" i="1"/>
  <c r="N644" i="1" s="1"/>
  <c r="P644" i="1"/>
  <c r="O644" i="1"/>
  <c r="M644" i="1"/>
  <c r="L644" i="1"/>
  <c r="K644" i="1"/>
  <c r="J644" i="1"/>
  <c r="I644" i="1"/>
  <c r="H644" i="1"/>
  <c r="G644" i="1"/>
  <c r="F644" i="1"/>
  <c r="Q641" i="1"/>
  <c r="N641" i="1"/>
  <c r="M639" i="1"/>
  <c r="J639" i="1"/>
  <c r="I639" i="1"/>
  <c r="F639" i="1"/>
  <c r="Q638" i="1"/>
  <c r="N638" i="1"/>
  <c r="Q637" i="1"/>
  <c r="N637" i="1"/>
  <c r="M635" i="1"/>
  <c r="L635" i="1"/>
  <c r="K635" i="1"/>
  <c r="J635" i="1"/>
  <c r="I635" i="1"/>
  <c r="H635" i="1"/>
  <c r="G635" i="1"/>
  <c r="F635" i="1"/>
  <c r="Q633" i="1"/>
  <c r="N633" i="1"/>
  <c r="Q632" i="1"/>
  <c r="N632" i="1"/>
  <c r="M631" i="1"/>
  <c r="L631" i="1"/>
  <c r="K631" i="1"/>
  <c r="J631" i="1"/>
  <c r="I631" i="1"/>
  <c r="H631" i="1"/>
  <c r="G631" i="1"/>
  <c r="F631" i="1"/>
  <c r="Q630" i="1"/>
  <c r="N630" i="1"/>
  <c r="Q629" i="1"/>
  <c r="N629" i="1"/>
  <c r="M628" i="1"/>
  <c r="L628" i="1"/>
  <c r="J628" i="1"/>
  <c r="I628" i="1"/>
  <c r="Q628" i="1" s="1"/>
  <c r="H628" i="1"/>
  <c r="G628" i="1"/>
  <c r="F628" i="1"/>
  <c r="Q627" i="1"/>
  <c r="N627" i="1"/>
  <c r="Q626" i="1"/>
  <c r="N626" i="1"/>
  <c r="Q625" i="1"/>
  <c r="N625" i="1"/>
  <c r="Q624" i="1"/>
  <c r="N624" i="1"/>
  <c r="Q623" i="1"/>
  <c r="N623" i="1"/>
  <c r="M622" i="1"/>
  <c r="L622" i="1"/>
  <c r="K622" i="1"/>
  <c r="K620" i="1" s="1"/>
  <c r="J622" i="1"/>
  <c r="J620" i="1" s="1"/>
  <c r="I622" i="1"/>
  <c r="H622" i="1"/>
  <c r="G622" i="1"/>
  <c r="F622" i="1"/>
  <c r="Q618" i="1"/>
  <c r="N618" i="1"/>
  <c r="Q617" i="1"/>
  <c r="N617" i="1"/>
  <c r="P616" i="1"/>
  <c r="O616" i="1"/>
  <c r="M616" i="1"/>
  <c r="L616" i="1"/>
  <c r="K616" i="1"/>
  <c r="J616" i="1"/>
  <c r="I616" i="1"/>
  <c r="H616" i="1"/>
  <c r="G616" i="1"/>
  <c r="F616" i="1"/>
  <c r="Q615" i="1"/>
  <c r="N615" i="1"/>
  <c r="Q614" i="1"/>
  <c r="N614" i="1"/>
  <c r="M613" i="1"/>
  <c r="L613" i="1"/>
  <c r="K613" i="1"/>
  <c r="J613" i="1"/>
  <c r="I613" i="1"/>
  <c r="H613" i="1"/>
  <c r="G613" i="1"/>
  <c r="F613" i="1"/>
  <c r="Q612" i="1"/>
  <c r="N612" i="1"/>
  <c r="Q611" i="1"/>
  <c r="N611" i="1"/>
  <c r="Q610" i="1"/>
  <c r="N610" i="1"/>
  <c r="Q609" i="1"/>
  <c r="N609" i="1"/>
  <c r="Q608" i="1"/>
  <c r="N608" i="1"/>
  <c r="L608" i="1"/>
  <c r="L607" i="1" s="1"/>
  <c r="K608" i="1"/>
  <c r="K607" i="1" s="1"/>
  <c r="P607" i="1"/>
  <c r="O607" i="1"/>
  <c r="M607" i="1"/>
  <c r="J607" i="1"/>
  <c r="J606" i="1" s="1"/>
  <c r="I607" i="1"/>
  <c r="F607" i="1"/>
  <c r="F590" i="1"/>
  <c r="Q589" i="1"/>
  <c r="J589" i="1"/>
  <c r="F589" i="1"/>
  <c r="L587" i="1"/>
  <c r="K587" i="1"/>
  <c r="H587" i="1"/>
  <c r="G587" i="1"/>
  <c r="Q566" i="1"/>
  <c r="N566" i="1"/>
  <c r="Q565" i="1"/>
  <c r="N565" i="1"/>
  <c r="Q564" i="1"/>
  <c r="N564" i="1"/>
  <c r="M563" i="1"/>
  <c r="L563" i="1"/>
  <c r="K563" i="1"/>
  <c r="J563" i="1"/>
  <c r="I563" i="1"/>
  <c r="H563" i="1"/>
  <c r="G563" i="1"/>
  <c r="F563" i="1"/>
  <c r="Q558" i="1"/>
  <c r="N558" i="1"/>
  <c r="Q557" i="1"/>
  <c r="N557" i="1"/>
  <c r="Q556" i="1"/>
  <c r="N556" i="1"/>
  <c r="M555" i="1"/>
  <c r="L555" i="1"/>
  <c r="K555" i="1"/>
  <c r="J555" i="1"/>
  <c r="I555" i="1"/>
  <c r="H555" i="1"/>
  <c r="G555" i="1"/>
  <c r="F555" i="1"/>
  <c r="L513" i="1"/>
  <c r="K513" i="1"/>
  <c r="J513" i="1"/>
  <c r="I513" i="1"/>
  <c r="H513" i="1"/>
  <c r="G513" i="1"/>
  <c r="F513" i="1"/>
  <c r="M510" i="1"/>
  <c r="L510" i="1"/>
  <c r="K510" i="1"/>
  <c r="J510" i="1"/>
  <c r="I510" i="1"/>
  <c r="H510" i="1"/>
  <c r="G510" i="1"/>
  <c r="F510" i="1"/>
  <c r="Q508" i="1"/>
  <c r="N508" i="1"/>
  <c r="L507" i="1"/>
  <c r="K507" i="1"/>
  <c r="I507" i="1"/>
  <c r="Q507" i="1" s="1"/>
  <c r="H507" i="1"/>
  <c r="G507" i="1"/>
  <c r="F507" i="1"/>
  <c r="N507" i="1" s="1"/>
  <c r="Q506" i="1"/>
  <c r="N506" i="1"/>
  <c r="Q505" i="1"/>
  <c r="N505" i="1"/>
  <c r="P503" i="1"/>
  <c r="O503" i="1"/>
  <c r="M503" i="1"/>
  <c r="L503" i="1"/>
  <c r="K503" i="1"/>
  <c r="J503" i="1"/>
  <c r="I503" i="1"/>
  <c r="H503" i="1"/>
  <c r="G503" i="1"/>
  <c r="F503" i="1"/>
  <c r="Q502" i="1"/>
  <c r="N502" i="1"/>
  <c r="Q501" i="1"/>
  <c r="N501" i="1"/>
  <c r="Q499" i="1"/>
  <c r="N499" i="1"/>
  <c r="Q497" i="1"/>
  <c r="N497" i="1"/>
  <c r="N496" i="1"/>
  <c r="M494" i="1"/>
  <c r="L494" i="1"/>
  <c r="K494" i="1"/>
  <c r="J494" i="1"/>
  <c r="I494" i="1"/>
  <c r="H494" i="1"/>
  <c r="G494" i="1"/>
  <c r="P483" i="1"/>
  <c r="N483" i="1"/>
  <c r="Q482" i="1"/>
  <c r="O482" i="1"/>
  <c r="M482" i="1"/>
  <c r="L482" i="1"/>
  <c r="K482" i="1"/>
  <c r="J482" i="1"/>
  <c r="I482" i="1"/>
  <c r="H482" i="1"/>
  <c r="G482" i="1"/>
  <c r="F482" i="1"/>
  <c r="P480" i="1"/>
  <c r="N480" i="1"/>
  <c r="M479" i="1"/>
  <c r="L479" i="1"/>
  <c r="K479" i="1"/>
  <c r="I479" i="1"/>
  <c r="H479" i="1"/>
  <c r="G479" i="1"/>
  <c r="F479" i="1"/>
  <c r="N479" i="1" s="1"/>
  <c r="Q474" i="1"/>
  <c r="N474" i="1"/>
  <c r="Q472" i="1"/>
  <c r="N472" i="1"/>
  <c r="Q471" i="1"/>
  <c r="N471" i="1"/>
  <c r="Q469" i="1"/>
  <c r="N469" i="1"/>
  <c r="Q468" i="1"/>
  <c r="N468" i="1"/>
  <c r="Q466" i="1"/>
  <c r="J466" i="1"/>
  <c r="N466" i="1" s="1"/>
  <c r="J465" i="1"/>
  <c r="N465" i="1" s="1"/>
  <c r="P463" i="1"/>
  <c r="N463" i="1"/>
  <c r="P461" i="1"/>
  <c r="N461" i="1"/>
  <c r="M459" i="1"/>
  <c r="L459" i="1"/>
  <c r="K459" i="1"/>
  <c r="I459" i="1"/>
  <c r="H459" i="1"/>
  <c r="G459" i="1"/>
  <c r="F459" i="1"/>
  <c r="Q457" i="1"/>
  <c r="N457" i="1"/>
  <c r="Q456" i="1"/>
  <c r="N456" i="1"/>
  <c r="Q455" i="1"/>
  <c r="N455" i="1"/>
  <c r="M454" i="1"/>
  <c r="M453" i="1" s="1"/>
  <c r="I453" i="1"/>
  <c r="H453" i="1"/>
  <c r="F453" i="1"/>
  <c r="Q459" i="1" l="1"/>
  <c r="I606" i="1"/>
  <c r="N555" i="1"/>
  <c r="P479" i="1"/>
  <c r="G620" i="1"/>
  <c r="G608" i="1" s="1"/>
  <c r="G607" i="1" s="1"/>
  <c r="P459" i="1"/>
  <c r="P482" i="1"/>
  <c r="N503" i="1"/>
  <c r="Q555" i="1"/>
  <c r="M620" i="1"/>
  <c r="N639" i="1"/>
  <c r="Q635" i="1"/>
  <c r="N482" i="1"/>
  <c r="Q494" i="1"/>
  <c r="N589" i="1"/>
  <c r="K606" i="1"/>
  <c r="H620" i="1"/>
  <c r="H608" i="1" s="1"/>
  <c r="H607" i="1" s="1"/>
  <c r="H606" i="1" s="1"/>
  <c r="N607" i="1"/>
  <c r="N616" i="1"/>
  <c r="K454" i="1"/>
  <c r="K453" i="1" s="1"/>
  <c r="O453" i="1" s="1"/>
  <c r="L454" i="1"/>
  <c r="P454" i="1" s="1"/>
  <c r="Q631" i="1"/>
  <c r="N613" i="1"/>
  <c r="N563" i="1"/>
  <c r="L620" i="1"/>
  <c r="Q453" i="1"/>
  <c r="O459" i="1"/>
  <c r="F494" i="1"/>
  <c r="N494" i="1" s="1"/>
  <c r="Q454" i="1"/>
  <c r="Q616" i="1"/>
  <c r="N628" i="1"/>
  <c r="N647" i="1"/>
  <c r="F620" i="1"/>
  <c r="N620" i="1" s="1"/>
  <c r="Q563" i="1"/>
  <c r="M606" i="1"/>
  <c r="Q606" i="1" s="1"/>
  <c r="N631" i="1"/>
  <c r="N635" i="1"/>
  <c r="Q639" i="1"/>
  <c r="L606" i="1"/>
  <c r="Q607" i="1"/>
  <c r="I620" i="1"/>
  <c r="G606" i="1"/>
  <c r="G454" i="1"/>
  <c r="Q613" i="1"/>
  <c r="Q622" i="1"/>
  <c r="N622" i="1"/>
  <c r="J459" i="1"/>
  <c r="F606" i="1"/>
  <c r="N606" i="1" s="1"/>
  <c r="L453" i="1" l="1"/>
  <c r="P453" i="1" s="1"/>
  <c r="Q620" i="1"/>
  <c r="O454" i="1"/>
  <c r="N459" i="1"/>
  <c r="J454" i="1"/>
  <c r="J453" i="1" l="1"/>
  <c r="N453" i="1" s="1"/>
  <c r="N454" i="1"/>
  <c r="Q452" i="1" l="1"/>
  <c r="J452" i="1"/>
  <c r="F452" i="1"/>
  <c r="Q451" i="1"/>
  <c r="J451" i="1"/>
  <c r="F451" i="1"/>
  <c r="Q450" i="1"/>
  <c r="J450" i="1"/>
  <c r="F450" i="1"/>
  <c r="M449" i="1"/>
  <c r="L449" i="1"/>
  <c r="K449" i="1"/>
  <c r="I449" i="1"/>
  <c r="H449" i="1"/>
  <c r="G449" i="1"/>
  <c r="Q448" i="1"/>
  <c r="J448" i="1"/>
  <c r="F448" i="1"/>
  <c r="Q447" i="1"/>
  <c r="J447" i="1"/>
  <c r="F447" i="1"/>
  <c r="Q446" i="1"/>
  <c r="J446" i="1"/>
  <c r="N446" i="1" s="1"/>
  <c r="F446" i="1"/>
  <c r="M445" i="1"/>
  <c r="L445" i="1"/>
  <c r="L444" i="1" s="1"/>
  <c r="L443" i="1" s="1"/>
  <c r="K445" i="1"/>
  <c r="I445" i="1"/>
  <c r="H445" i="1"/>
  <c r="G445" i="1"/>
  <c r="M444" i="1"/>
  <c r="M443" i="1" s="1"/>
  <c r="Q442" i="1"/>
  <c r="P442" i="1"/>
  <c r="J442" i="1"/>
  <c r="F442" i="1"/>
  <c r="Q441" i="1"/>
  <c r="J441" i="1"/>
  <c r="F441" i="1"/>
  <c r="M440" i="1"/>
  <c r="L440" i="1"/>
  <c r="K440" i="1"/>
  <c r="I440" i="1"/>
  <c r="H440" i="1"/>
  <c r="G440" i="1"/>
  <c r="Q439" i="1"/>
  <c r="J439" i="1"/>
  <c r="F439" i="1"/>
  <c r="Q438" i="1"/>
  <c r="J438" i="1"/>
  <c r="F438" i="1"/>
  <c r="M437" i="1"/>
  <c r="L437" i="1"/>
  <c r="K437" i="1"/>
  <c r="I437" i="1"/>
  <c r="H437" i="1"/>
  <c r="G437" i="1"/>
  <c r="Q436" i="1"/>
  <c r="P436" i="1"/>
  <c r="J436" i="1"/>
  <c r="F436" i="1"/>
  <c r="Q435" i="1"/>
  <c r="J435" i="1"/>
  <c r="F435" i="1"/>
  <c r="Q434" i="1"/>
  <c r="J434" i="1"/>
  <c r="F434" i="1"/>
  <c r="M433" i="1"/>
  <c r="L433" i="1"/>
  <c r="K433" i="1"/>
  <c r="I433" i="1"/>
  <c r="H433" i="1"/>
  <c r="G433" i="1"/>
  <c r="Q432" i="1"/>
  <c r="J432" i="1"/>
  <c r="F432" i="1"/>
  <c r="M431" i="1"/>
  <c r="L431" i="1"/>
  <c r="K431" i="1"/>
  <c r="I431" i="1"/>
  <c r="H431" i="1"/>
  <c r="G431" i="1"/>
  <c r="Q430" i="1"/>
  <c r="J430" i="1"/>
  <c r="F430" i="1"/>
  <c r="M429" i="1"/>
  <c r="L429" i="1"/>
  <c r="K429" i="1"/>
  <c r="I429" i="1"/>
  <c r="H429" i="1"/>
  <c r="G429" i="1"/>
  <c r="P428" i="1"/>
  <c r="J428" i="1"/>
  <c r="F428" i="1"/>
  <c r="Q427" i="1"/>
  <c r="P427" i="1"/>
  <c r="J427" i="1"/>
  <c r="F427" i="1"/>
  <c r="Q426" i="1"/>
  <c r="J426" i="1"/>
  <c r="F426" i="1"/>
  <c r="Q425" i="1"/>
  <c r="J425" i="1"/>
  <c r="F425" i="1"/>
  <c r="Q424" i="1"/>
  <c r="J424" i="1"/>
  <c r="F424" i="1"/>
  <c r="M423" i="1"/>
  <c r="L423" i="1"/>
  <c r="K423" i="1"/>
  <c r="I423" i="1"/>
  <c r="H423" i="1"/>
  <c r="G423" i="1"/>
  <c r="Q420" i="1"/>
  <c r="J420" i="1"/>
  <c r="F420" i="1"/>
  <c r="Q419" i="1"/>
  <c r="J419" i="1"/>
  <c r="F419" i="1"/>
  <c r="Q418" i="1"/>
  <c r="J418" i="1"/>
  <c r="F418" i="1"/>
  <c r="M417" i="1"/>
  <c r="L417" i="1"/>
  <c r="K417" i="1"/>
  <c r="I417" i="1"/>
  <c r="H417" i="1"/>
  <c r="G417" i="1"/>
  <c r="Q416" i="1"/>
  <c r="J416" i="1"/>
  <c r="F416" i="1"/>
  <c r="Q415" i="1"/>
  <c r="J415" i="1"/>
  <c r="N415" i="1" s="1"/>
  <c r="F415" i="1"/>
  <c r="Q414" i="1"/>
  <c r="J414" i="1"/>
  <c r="F414" i="1"/>
  <c r="M413" i="1"/>
  <c r="L413" i="1"/>
  <c r="K413" i="1"/>
  <c r="I413" i="1"/>
  <c r="H413" i="1"/>
  <c r="G413" i="1"/>
  <c r="Q412" i="1"/>
  <c r="P412" i="1"/>
  <c r="J412" i="1"/>
  <c r="F412" i="1"/>
  <c r="M411" i="1"/>
  <c r="L411" i="1"/>
  <c r="K411" i="1"/>
  <c r="I411" i="1"/>
  <c r="H411" i="1"/>
  <c r="G411" i="1"/>
  <c r="J410" i="1"/>
  <c r="F410" i="1"/>
  <c r="M409" i="1"/>
  <c r="L409" i="1"/>
  <c r="K409" i="1"/>
  <c r="I409" i="1"/>
  <c r="H409" i="1"/>
  <c r="G409" i="1"/>
  <c r="Q408" i="1"/>
  <c r="P408" i="1"/>
  <c r="J408" i="1"/>
  <c r="F408" i="1"/>
  <c r="Q407" i="1"/>
  <c r="P407" i="1"/>
  <c r="F407" i="1"/>
  <c r="M406" i="1"/>
  <c r="L406" i="1"/>
  <c r="K406" i="1"/>
  <c r="I406" i="1"/>
  <c r="H406" i="1"/>
  <c r="G406" i="1"/>
  <c r="Q405" i="1"/>
  <c r="P405" i="1"/>
  <c r="J405" i="1"/>
  <c r="F405" i="1"/>
  <c r="Q404" i="1"/>
  <c r="J404" i="1"/>
  <c r="F404" i="1"/>
  <c r="M403" i="1"/>
  <c r="L403" i="1"/>
  <c r="K403" i="1"/>
  <c r="I403" i="1"/>
  <c r="H403" i="1"/>
  <c r="G403" i="1"/>
  <c r="Q400" i="1"/>
  <c r="J400" i="1"/>
  <c r="F400" i="1"/>
  <c r="M399" i="1"/>
  <c r="L399" i="1"/>
  <c r="L398" i="1" s="1"/>
  <c r="L397" i="1" s="1"/>
  <c r="K399" i="1"/>
  <c r="K398" i="1" s="1"/>
  <c r="I399" i="1"/>
  <c r="I398" i="1" s="1"/>
  <c r="I397" i="1" s="1"/>
  <c r="H399" i="1"/>
  <c r="H398" i="1" s="1"/>
  <c r="H397" i="1" s="1"/>
  <c r="G399" i="1"/>
  <c r="Q396" i="1"/>
  <c r="J396" i="1"/>
  <c r="F396" i="1"/>
  <c r="Q395" i="1"/>
  <c r="J395" i="1"/>
  <c r="F395" i="1"/>
  <c r="Q394" i="1"/>
  <c r="J394" i="1"/>
  <c r="F394" i="1"/>
  <c r="M393" i="1"/>
  <c r="L393" i="1"/>
  <c r="K393" i="1"/>
  <c r="I393" i="1"/>
  <c r="H393" i="1"/>
  <c r="G393" i="1"/>
  <c r="Q392" i="1"/>
  <c r="J392" i="1"/>
  <c r="F392" i="1"/>
  <c r="M391" i="1"/>
  <c r="L391" i="1"/>
  <c r="K391" i="1"/>
  <c r="I391" i="1"/>
  <c r="H391" i="1"/>
  <c r="G391" i="1"/>
  <c r="J390" i="1"/>
  <c r="F390" i="1"/>
  <c r="M389" i="1"/>
  <c r="L389" i="1"/>
  <c r="K389" i="1"/>
  <c r="I389" i="1"/>
  <c r="H389" i="1"/>
  <c r="G389" i="1"/>
  <c r="P386" i="1"/>
  <c r="J386" i="1"/>
  <c r="F386" i="1"/>
  <c r="P385" i="1"/>
  <c r="J385" i="1"/>
  <c r="F385" i="1"/>
  <c r="M384" i="1"/>
  <c r="L384" i="1"/>
  <c r="K384" i="1"/>
  <c r="I384" i="1"/>
  <c r="H384" i="1"/>
  <c r="G384" i="1"/>
  <c r="P383" i="1"/>
  <c r="J383" i="1"/>
  <c r="F383" i="1"/>
  <c r="M382" i="1"/>
  <c r="L382" i="1"/>
  <c r="K382" i="1"/>
  <c r="I382" i="1"/>
  <c r="H382" i="1"/>
  <c r="G382" i="1"/>
  <c r="P381" i="1"/>
  <c r="J381" i="1"/>
  <c r="F381" i="1"/>
  <c r="M380" i="1"/>
  <c r="L380" i="1"/>
  <c r="K380" i="1"/>
  <c r="I380" i="1"/>
  <c r="H380" i="1"/>
  <c r="G380" i="1"/>
  <c r="P379" i="1"/>
  <c r="J379" i="1"/>
  <c r="F379" i="1"/>
  <c r="M378" i="1"/>
  <c r="L378" i="1"/>
  <c r="K378" i="1"/>
  <c r="I378" i="1"/>
  <c r="H378" i="1"/>
  <c r="G378" i="1"/>
  <c r="P377" i="1"/>
  <c r="J377" i="1"/>
  <c r="F377" i="1"/>
  <c r="P376" i="1"/>
  <c r="J376" i="1"/>
  <c r="F376" i="1"/>
  <c r="M375" i="1"/>
  <c r="L375" i="1"/>
  <c r="K375" i="1"/>
  <c r="I375" i="1"/>
  <c r="H375" i="1"/>
  <c r="G375" i="1"/>
  <c r="J374" i="1"/>
  <c r="F374" i="1"/>
  <c r="M373" i="1"/>
  <c r="L373" i="1"/>
  <c r="K373" i="1"/>
  <c r="I373" i="1"/>
  <c r="H373" i="1"/>
  <c r="G373" i="1"/>
  <c r="P370" i="1"/>
  <c r="O370" i="1"/>
  <c r="J370" i="1"/>
  <c r="F370" i="1"/>
  <c r="P369" i="1"/>
  <c r="O369" i="1"/>
  <c r="J369" i="1"/>
  <c r="F369" i="1"/>
  <c r="Q368" i="1"/>
  <c r="P368" i="1"/>
  <c r="O368" i="1"/>
  <c r="J368" i="1"/>
  <c r="F368" i="1"/>
  <c r="Q367" i="1"/>
  <c r="J367" i="1"/>
  <c r="F367" i="1"/>
  <c r="Q366" i="1"/>
  <c r="J366" i="1"/>
  <c r="F366" i="1"/>
  <c r="Q365" i="1"/>
  <c r="J365" i="1"/>
  <c r="F365" i="1"/>
  <c r="Q364" i="1"/>
  <c r="P364" i="1"/>
  <c r="J364" i="1"/>
  <c r="F364" i="1"/>
  <c r="Q363" i="1"/>
  <c r="J363" i="1"/>
  <c r="F363" i="1"/>
  <c r="Q362" i="1"/>
  <c r="P362" i="1"/>
  <c r="J362" i="1"/>
  <c r="F362" i="1"/>
  <c r="Q361" i="1"/>
  <c r="P361" i="1"/>
  <c r="J361" i="1"/>
  <c r="F361" i="1"/>
  <c r="Q360" i="1"/>
  <c r="P360" i="1"/>
  <c r="J360" i="1"/>
  <c r="F360" i="1"/>
  <c r="Q359" i="1"/>
  <c r="P359" i="1"/>
  <c r="O359" i="1"/>
  <c r="J359" i="1"/>
  <c r="F359" i="1"/>
  <c r="Q358" i="1"/>
  <c r="P358" i="1"/>
  <c r="O358" i="1"/>
  <c r="J358" i="1"/>
  <c r="F358" i="1"/>
  <c r="P357" i="1"/>
  <c r="J357" i="1"/>
  <c r="F357" i="1"/>
  <c r="P356" i="1"/>
  <c r="J356" i="1"/>
  <c r="F356" i="1"/>
  <c r="P355" i="1"/>
  <c r="J355" i="1"/>
  <c r="F355" i="1"/>
  <c r="O354" i="1"/>
  <c r="J354" i="1"/>
  <c r="F354" i="1"/>
  <c r="O353" i="1"/>
  <c r="J353" i="1"/>
  <c r="F353" i="1"/>
  <c r="Q352" i="1"/>
  <c r="J352" i="1"/>
  <c r="F352" i="1"/>
  <c r="Q351" i="1"/>
  <c r="J351" i="1"/>
  <c r="F351" i="1"/>
  <c r="Q350" i="1"/>
  <c r="P350" i="1"/>
  <c r="J350" i="1"/>
  <c r="F350" i="1"/>
  <c r="Q349" i="1"/>
  <c r="J349" i="1"/>
  <c r="F349" i="1"/>
  <c r="M348" i="1"/>
  <c r="L348" i="1"/>
  <c r="K348" i="1"/>
  <c r="I348" i="1"/>
  <c r="H348" i="1"/>
  <c r="G348" i="1"/>
  <c r="Q347" i="1"/>
  <c r="J347" i="1"/>
  <c r="F347" i="1"/>
  <c r="Q346" i="1"/>
  <c r="P346" i="1"/>
  <c r="J346" i="1"/>
  <c r="F346" i="1"/>
  <c r="Q345" i="1"/>
  <c r="P345" i="1"/>
  <c r="O345" i="1"/>
  <c r="J345" i="1"/>
  <c r="F345" i="1"/>
  <c r="M344" i="1"/>
  <c r="L344" i="1"/>
  <c r="K344" i="1"/>
  <c r="I344" i="1"/>
  <c r="H344" i="1"/>
  <c r="G344" i="1"/>
  <c r="Q342" i="1"/>
  <c r="J342" i="1"/>
  <c r="F342" i="1"/>
  <c r="M341" i="1"/>
  <c r="L341" i="1"/>
  <c r="K341" i="1"/>
  <c r="I341" i="1"/>
  <c r="H341" i="1"/>
  <c r="G341" i="1"/>
  <c r="P340" i="1"/>
  <c r="J340" i="1"/>
  <c r="F340" i="1"/>
  <c r="P339" i="1"/>
  <c r="J339" i="1"/>
  <c r="N339" i="1" s="1"/>
  <c r="F339" i="1"/>
  <c r="Q338" i="1"/>
  <c r="J338" i="1"/>
  <c r="F338" i="1"/>
  <c r="Q337" i="1"/>
  <c r="J337" i="1"/>
  <c r="N337" i="1" s="1"/>
  <c r="F337" i="1"/>
  <c r="Q336" i="1"/>
  <c r="P336" i="1"/>
  <c r="J336" i="1"/>
  <c r="F336" i="1"/>
  <c r="Q335" i="1"/>
  <c r="J335" i="1"/>
  <c r="F335" i="1"/>
  <c r="M334" i="1"/>
  <c r="L334" i="1"/>
  <c r="K334" i="1"/>
  <c r="I334" i="1"/>
  <c r="H334" i="1"/>
  <c r="G334" i="1"/>
  <c r="G331" i="1" l="1"/>
  <c r="G328" i="1" s="1"/>
  <c r="N347" i="1"/>
  <c r="N439" i="1"/>
  <c r="K332" i="1"/>
  <c r="I331" i="1"/>
  <c r="I328" i="1" s="1"/>
  <c r="N359" i="1"/>
  <c r="M332" i="1"/>
  <c r="N416" i="1"/>
  <c r="G333" i="1"/>
  <c r="N338" i="1"/>
  <c r="N362" i="1"/>
  <c r="J393" i="1"/>
  <c r="N369" i="1"/>
  <c r="N450" i="1"/>
  <c r="N394" i="1"/>
  <c r="G343" i="1"/>
  <c r="L333" i="1"/>
  <c r="N346" i="1"/>
  <c r="N430" i="1"/>
  <c r="N395" i="1"/>
  <c r="N448" i="1"/>
  <c r="N335" i="1"/>
  <c r="N340" i="1"/>
  <c r="N350" i="1"/>
  <c r="N383" i="1"/>
  <c r="N404" i="1"/>
  <c r="Q406" i="1"/>
  <c r="N408" i="1"/>
  <c r="P423" i="1"/>
  <c r="J431" i="1"/>
  <c r="J348" i="1"/>
  <c r="G402" i="1"/>
  <c r="G401" i="1" s="1"/>
  <c r="J413" i="1"/>
  <c r="N432" i="1"/>
  <c r="J445" i="1"/>
  <c r="H402" i="1"/>
  <c r="H401" i="1" s="1"/>
  <c r="F403" i="1"/>
  <c r="P406" i="1"/>
  <c r="Q413" i="1"/>
  <c r="N364" i="1"/>
  <c r="J391" i="1"/>
  <c r="J440" i="1"/>
  <c r="P378" i="1"/>
  <c r="F431" i="1"/>
  <c r="N441" i="1"/>
  <c r="H331" i="1"/>
  <c r="H328" i="1" s="1"/>
  <c r="N349" i="1"/>
  <c r="N354" i="1"/>
  <c r="J433" i="1"/>
  <c r="H343" i="1"/>
  <c r="N352" i="1"/>
  <c r="N377" i="1"/>
  <c r="P380" i="1"/>
  <c r="F384" i="1"/>
  <c r="N386" i="1"/>
  <c r="Q393" i="1"/>
  <c r="N414" i="1"/>
  <c r="F429" i="1"/>
  <c r="Q433" i="1"/>
  <c r="Q437" i="1"/>
  <c r="M372" i="1"/>
  <c r="M371" i="1" s="1"/>
  <c r="Q399" i="1"/>
  <c r="G422" i="1"/>
  <c r="G421" i="1" s="1"/>
  <c r="P334" i="1"/>
  <c r="N358" i="1"/>
  <c r="N363" i="1"/>
  <c r="N368" i="1"/>
  <c r="L372" i="1"/>
  <c r="L371" i="1" s="1"/>
  <c r="P375" i="1"/>
  <c r="F378" i="1"/>
  <c r="J384" i="1"/>
  <c r="F411" i="1"/>
  <c r="J429" i="1"/>
  <c r="Q344" i="1"/>
  <c r="P382" i="1"/>
  <c r="M343" i="1"/>
  <c r="N345" i="1"/>
  <c r="N370" i="1"/>
  <c r="M402" i="1"/>
  <c r="F406" i="1"/>
  <c r="J411" i="1"/>
  <c r="I422" i="1"/>
  <c r="I421" i="1" s="1"/>
  <c r="F433" i="1"/>
  <c r="F437" i="1"/>
  <c r="N412" i="1"/>
  <c r="I343" i="1"/>
  <c r="K333" i="1"/>
  <c r="N356" i="1"/>
  <c r="N366" i="1"/>
  <c r="I388" i="1"/>
  <c r="I387" i="1" s="1"/>
  <c r="F391" i="1"/>
  <c r="H388" i="1"/>
  <c r="H387" i="1" s="1"/>
  <c r="N419" i="1"/>
  <c r="Q429" i="1"/>
  <c r="J341" i="1"/>
  <c r="G444" i="1"/>
  <c r="G443" i="1" s="1"/>
  <c r="L331" i="1"/>
  <c r="L330" i="1" s="1"/>
  <c r="H333" i="1"/>
  <c r="F344" i="1"/>
  <c r="N355" i="1"/>
  <c r="N361" i="1"/>
  <c r="N367" i="1"/>
  <c r="J375" i="1"/>
  <c r="N381" i="1"/>
  <c r="M388" i="1"/>
  <c r="J399" i="1"/>
  <c r="J409" i="1"/>
  <c r="J407" i="1" s="1"/>
  <c r="N407" i="1" s="1"/>
  <c r="Q417" i="1"/>
  <c r="N420" i="1"/>
  <c r="J423" i="1"/>
  <c r="N425" i="1"/>
  <c r="N434" i="1"/>
  <c r="N438" i="1"/>
  <c r="N442" i="1"/>
  <c r="G332" i="1"/>
  <c r="O332" i="1" s="1"/>
  <c r="N431" i="1"/>
  <c r="H444" i="1"/>
  <c r="H443" i="1" s="1"/>
  <c r="H332" i="1"/>
  <c r="H330" i="1" s="1"/>
  <c r="J334" i="1"/>
  <c r="N336" i="1"/>
  <c r="Q341" i="1"/>
  <c r="N353" i="1"/>
  <c r="N365" i="1"/>
  <c r="N376" i="1"/>
  <c r="J378" i="1"/>
  <c r="F380" i="1"/>
  <c r="F382" i="1"/>
  <c r="N392" i="1"/>
  <c r="N396" i="1"/>
  <c r="P411" i="1"/>
  <c r="F413" i="1"/>
  <c r="N418" i="1"/>
  <c r="N426" i="1"/>
  <c r="N428" i="1"/>
  <c r="N435" i="1"/>
  <c r="P440" i="1"/>
  <c r="K444" i="1"/>
  <c r="K443" i="1" s="1"/>
  <c r="J443" i="1" s="1"/>
  <c r="N447" i="1"/>
  <c r="I444" i="1"/>
  <c r="I443" i="1" s="1"/>
  <c r="Q443" i="1" s="1"/>
  <c r="F389" i="1"/>
  <c r="Q411" i="1"/>
  <c r="F417" i="1"/>
  <c r="Q423" i="1"/>
  <c r="Q440" i="1"/>
  <c r="Q334" i="1"/>
  <c r="J344" i="1"/>
  <c r="N344" i="1" s="1"/>
  <c r="F373" i="1"/>
  <c r="N342" i="1"/>
  <c r="P344" i="1"/>
  <c r="O348" i="1"/>
  <c r="N351" i="1"/>
  <c r="N360" i="1"/>
  <c r="F375" i="1"/>
  <c r="N385" i="1"/>
  <c r="F393" i="1"/>
  <c r="M398" i="1"/>
  <c r="J398" i="1" s="1"/>
  <c r="J403" i="1"/>
  <c r="K422" i="1"/>
  <c r="K421" i="1" s="1"/>
  <c r="N424" i="1"/>
  <c r="Q431" i="1"/>
  <c r="J437" i="1"/>
  <c r="Q445" i="1"/>
  <c r="I372" i="1"/>
  <c r="I371" i="1" s="1"/>
  <c r="J382" i="1"/>
  <c r="F399" i="1"/>
  <c r="F409" i="1"/>
  <c r="F440" i="1"/>
  <c r="F334" i="1"/>
  <c r="F341" i="1"/>
  <c r="N341" i="1" s="1"/>
  <c r="N357" i="1"/>
  <c r="J373" i="1"/>
  <c r="N379" i="1"/>
  <c r="J380" i="1"/>
  <c r="J389" i="1"/>
  <c r="L402" i="1"/>
  <c r="P402" i="1" s="1"/>
  <c r="J417" i="1"/>
  <c r="F423" i="1"/>
  <c r="N427" i="1"/>
  <c r="N436" i="1"/>
  <c r="F445" i="1"/>
  <c r="N451" i="1"/>
  <c r="Q449" i="1"/>
  <c r="N452" i="1"/>
  <c r="F449" i="1"/>
  <c r="J449" i="1"/>
  <c r="Q343" i="1"/>
  <c r="M401" i="1"/>
  <c r="N384" i="1"/>
  <c r="P348" i="1"/>
  <c r="M331" i="1"/>
  <c r="I332" i="1"/>
  <c r="M333" i="1"/>
  <c r="Q348" i="1"/>
  <c r="I402" i="1"/>
  <c r="I401" i="1" s="1"/>
  <c r="L422" i="1"/>
  <c r="G372" i="1"/>
  <c r="P384" i="1"/>
  <c r="K388" i="1"/>
  <c r="Q391" i="1"/>
  <c r="K397" i="1"/>
  <c r="P403" i="1"/>
  <c r="N405" i="1"/>
  <c r="M422" i="1"/>
  <c r="H372" i="1"/>
  <c r="H371" i="1" s="1"/>
  <c r="L388" i="1"/>
  <c r="L387" i="1" s="1"/>
  <c r="K402" i="1"/>
  <c r="Q403" i="1"/>
  <c r="P433" i="1"/>
  <c r="Q444" i="1"/>
  <c r="L332" i="1"/>
  <c r="K343" i="1"/>
  <c r="O344" i="1"/>
  <c r="I333" i="1"/>
  <c r="L343" i="1"/>
  <c r="H422" i="1"/>
  <c r="H421" i="1" s="1"/>
  <c r="F348" i="1"/>
  <c r="N348" i="1" s="1"/>
  <c r="K372" i="1"/>
  <c r="G388" i="1"/>
  <c r="K331" i="1"/>
  <c r="G398" i="1"/>
  <c r="N403" i="1" l="1"/>
  <c r="N393" i="1"/>
  <c r="N413" i="1"/>
  <c r="N391" i="1"/>
  <c r="P333" i="1"/>
  <c r="N437" i="1"/>
  <c r="F343" i="1"/>
  <c r="N440" i="1"/>
  <c r="Q388" i="1"/>
  <c r="N411" i="1"/>
  <c r="P371" i="1"/>
  <c r="N378" i="1"/>
  <c r="L328" i="1"/>
  <c r="P328" i="1" s="1"/>
  <c r="M387" i="1"/>
  <c r="Q387" i="1" s="1"/>
  <c r="N429" i="1"/>
  <c r="N433" i="1"/>
  <c r="L401" i="1"/>
  <c r="P401" i="1" s="1"/>
  <c r="P331" i="1"/>
  <c r="N417" i="1"/>
  <c r="N334" i="1"/>
  <c r="N375" i="1"/>
  <c r="N445" i="1"/>
  <c r="N423" i="1"/>
  <c r="F421" i="1"/>
  <c r="P343" i="1"/>
  <c r="F333" i="1"/>
  <c r="J444" i="1"/>
  <c r="F443" i="1"/>
  <c r="N443" i="1" s="1"/>
  <c r="J331" i="1"/>
  <c r="F444" i="1"/>
  <c r="N444" i="1" s="1"/>
  <c r="J406" i="1"/>
  <c r="N406" i="1" s="1"/>
  <c r="N382" i="1"/>
  <c r="Q398" i="1"/>
  <c r="M397" i="1"/>
  <c r="Q397" i="1" s="1"/>
  <c r="F401" i="1"/>
  <c r="F331" i="1"/>
  <c r="F328" i="1" s="1"/>
  <c r="Q402" i="1"/>
  <c r="J332" i="1"/>
  <c r="M329" i="1"/>
  <c r="P330" i="1"/>
  <c r="N380" i="1"/>
  <c r="G330" i="1"/>
  <c r="N449" i="1"/>
  <c r="F388" i="1"/>
  <c r="G387" i="1"/>
  <c r="F387" i="1" s="1"/>
  <c r="L421" i="1"/>
  <c r="P421" i="1" s="1"/>
  <c r="P422" i="1"/>
  <c r="K329" i="1"/>
  <c r="J372" i="1"/>
  <c r="K371" i="1"/>
  <c r="J371" i="1" s="1"/>
  <c r="H329" i="1"/>
  <c r="H327" i="1" s="1"/>
  <c r="F402" i="1"/>
  <c r="Q401" i="1"/>
  <c r="F332" i="1"/>
  <c r="K401" i="1"/>
  <c r="J401" i="1" s="1"/>
  <c r="J402" i="1"/>
  <c r="Q333" i="1"/>
  <c r="J422" i="1"/>
  <c r="J343" i="1"/>
  <c r="N343" i="1" s="1"/>
  <c r="O343" i="1"/>
  <c r="I329" i="1"/>
  <c r="I327" i="1" s="1"/>
  <c r="I330" i="1"/>
  <c r="Q332" i="1"/>
  <c r="O331" i="1"/>
  <c r="K328" i="1"/>
  <c r="K330" i="1"/>
  <c r="O330" i="1" s="1"/>
  <c r="P332" i="1"/>
  <c r="L329" i="1"/>
  <c r="P329" i="1" s="1"/>
  <c r="G329" i="1"/>
  <c r="G327" i="1" s="1"/>
  <c r="P372" i="1"/>
  <c r="M328" i="1"/>
  <c r="Q331" i="1"/>
  <c r="M330" i="1"/>
  <c r="K387" i="1"/>
  <c r="J387" i="1" s="1"/>
  <c r="J388" i="1"/>
  <c r="F398" i="1"/>
  <c r="G397" i="1"/>
  <c r="F397" i="1" s="1"/>
  <c r="M421" i="1"/>
  <c r="Q421" i="1" s="1"/>
  <c r="Q422" i="1"/>
  <c r="G371" i="1"/>
  <c r="F371" i="1" s="1"/>
  <c r="F372" i="1"/>
  <c r="J333" i="1"/>
  <c r="N333" i="1" s="1"/>
  <c r="F422" i="1"/>
  <c r="J330" i="1" l="1"/>
  <c r="J328" i="1"/>
  <c r="N328" i="1" s="1"/>
  <c r="J397" i="1"/>
  <c r="N401" i="1"/>
  <c r="N331" i="1"/>
  <c r="N388" i="1"/>
  <c r="N387" i="1"/>
  <c r="J421" i="1"/>
  <c r="N421" i="1" s="1"/>
  <c r="Q329" i="1"/>
  <c r="Q330" i="1"/>
  <c r="Q328" i="1"/>
  <c r="M327" i="1"/>
  <c r="Q327" i="1" s="1"/>
  <c r="O328" i="1"/>
  <c r="K327" i="1"/>
  <c r="O327" i="1" s="1"/>
  <c r="N422" i="1"/>
  <c r="N371" i="1"/>
  <c r="L327" i="1"/>
  <c r="P327" i="1" s="1"/>
  <c r="F329" i="1"/>
  <c r="F327" i="1" s="1"/>
  <c r="F330" i="1"/>
  <c r="N372" i="1"/>
  <c r="J329" i="1"/>
  <c r="N402" i="1"/>
  <c r="O329" i="1"/>
  <c r="N332" i="1"/>
  <c r="N330" i="1" l="1"/>
  <c r="N329" i="1"/>
  <c r="J327" i="1"/>
  <c r="N327" i="1" s="1"/>
  <c r="Q326" i="1" l="1"/>
  <c r="J326" i="1"/>
  <c r="F326" i="1"/>
  <c r="Q325" i="1"/>
  <c r="J325" i="1"/>
  <c r="F325" i="1"/>
  <c r="Q324" i="1"/>
  <c r="J324" i="1"/>
  <c r="F324" i="1"/>
  <c r="M322" i="1"/>
  <c r="M321" i="1" s="1"/>
  <c r="L322" i="1"/>
  <c r="L321" i="1" s="1"/>
  <c r="K322" i="1"/>
  <c r="K321" i="1" s="1"/>
  <c r="I322" i="1"/>
  <c r="I320" i="1" s="1"/>
  <c r="H322" i="1"/>
  <c r="H321" i="1" s="1"/>
  <c r="G322" i="1"/>
  <c r="G321" i="1" s="1"/>
  <c r="L318" i="1"/>
  <c r="K318" i="1"/>
  <c r="H318" i="1"/>
  <c r="G318" i="1"/>
  <c r="L317" i="1"/>
  <c r="K317" i="1"/>
  <c r="H317" i="1"/>
  <c r="G317" i="1"/>
  <c r="Q316" i="1"/>
  <c r="P316" i="1"/>
  <c r="O316" i="1"/>
  <c r="J316" i="1"/>
  <c r="J314" i="1" s="1"/>
  <c r="F316" i="1"/>
  <c r="F314" i="1" s="1"/>
  <c r="F313" i="1" s="1"/>
  <c r="M314" i="1"/>
  <c r="L314" i="1"/>
  <c r="K314" i="1"/>
  <c r="O314" i="1" s="1"/>
  <c r="I314" i="1"/>
  <c r="I313" i="1" s="1"/>
  <c r="H314" i="1"/>
  <c r="H313" i="1" s="1"/>
  <c r="G314" i="1"/>
  <c r="G313" i="1"/>
  <c r="Q312" i="1"/>
  <c r="J312" i="1"/>
  <c r="F312" i="1"/>
  <c r="F310" i="1" s="1"/>
  <c r="F309" i="1" s="1"/>
  <c r="M310" i="1"/>
  <c r="M309" i="1" s="1"/>
  <c r="L310" i="1"/>
  <c r="L309" i="1" s="1"/>
  <c r="K310" i="1"/>
  <c r="K309" i="1" s="1"/>
  <c r="I310" i="1"/>
  <c r="I309" i="1" s="1"/>
  <c r="H310" i="1"/>
  <c r="H309" i="1" s="1"/>
  <c r="G310" i="1"/>
  <c r="G309" i="1" s="1"/>
  <c r="Q308" i="1"/>
  <c r="J308" i="1"/>
  <c r="J306" i="1" s="1"/>
  <c r="J305" i="1" s="1"/>
  <c r="F308" i="1"/>
  <c r="F306" i="1" s="1"/>
  <c r="M306" i="1"/>
  <c r="M305" i="1" s="1"/>
  <c r="L306" i="1"/>
  <c r="L305" i="1" s="1"/>
  <c r="K306" i="1"/>
  <c r="K305" i="1" s="1"/>
  <c r="I306" i="1"/>
  <c r="I305" i="1" s="1"/>
  <c r="H306" i="1"/>
  <c r="G306" i="1"/>
  <c r="G305" i="1" s="1"/>
  <c r="P300" i="1"/>
  <c r="J300" i="1"/>
  <c r="F300" i="1"/>
  <c r="J299" i="1"/>
  <c r="F299" i="1"/>
  <c r="Q298" i="1"/>
  <c r="P298" i="1"/>
  <c r="O298" i="1"/>
  <c r="J298" i="1"/>
  <c r="F298" i="1"/>
  <c r="M296" i="1"/>
  <c r="M295" i="1" s="1"/>
  <c r="L296" i="1"/>
  <c r="K296" i="1"/>
  <c r="I296" i="1"/>
  <c r="H296" i="1"/>
  <c r="H295" i="1" s="1"/>
  <c r="G296" i="1"/>
  <c r="G295" i="1" s="1"/>
  <c r="J294" i="1"/>
  <c r="F294" i="1"/>
  <c r="J293" i="1"/>
  <c r="J291" i="1" s="1"/>
  <c r="J290" i="1" s="1"/>
  <c r="F293" i="1"/>
  <c r="M291" i="1"/>
  <c r="M290" i="1" s="1"/>
  <c r="L291" i="1"/>
  <c r="K291" i="1"/>
  <c r="K290" i="1" s="1"/>
  <c r="I291" i="1"/>
  <c r="I290" i="1" s="1"/>
  <c r="H291" i="1"/>
  <c r="H290" i="1" s="1"/>
  <c r="G291" i="1"/>
  <c r="G290" i="1" s="1"/>
  <c r="L290" i="1"/>
  <c r="Q289" i="1"/>
  <c r="J289" i="1"/>
  <c r="F289" i="1"/>
  <c r="Q288" i="1"/>
  <c r="J288" i="1"/>
  <c r="F288" i="1"/>
  <c r="Q287" i="1"/>
  <c r="J287" i="1"/>
  <c r="F287" i="1"/>
  <c r="M285" i="1"/>
  <c r="L285" i="1"/>
  <c r="L284" i="1" s="1"/>
  <c r="K285" i="1"/>
  <c r="K284" i="1" s="1"/>
  <c r="I285" i="1"/>
  <c r="I284" i="1" s="1"/>
  <c r="H285" i="1"/>
  <c r="H284" i="1" s="1"/>
  <c r="G285" i="1"/>
  <c r="G284" i="1" s="1"/>
  <c r="Q283" i="1"/>
  <c r="P283" i="1"/>
  <c r="O283" i="1"/>
  <c r="J283" i="1"/>
  <c r="F283" i="1"/>
  <c r="Q282" i="1"/>
  <c r="J282" i="1"/>
  <c r="F282" i="1"/>
  <c r="Q281" i="1"/>
  <c r="J281" i="1"/>
  <c r="N281" i="1" s="1"/>
  <c r="F281" i="1"/>
  <c r="Q280" i="1"/>
  <c r="J280" i="1"/>
  <c r="F280" i="1"/>
  <c r="M278" i="1"/>
  <c r="L278" i="1"/>
  <c r="L277" i="1" s="1"/>
  <c r="K278" i="1"/>
  <c r="I278" i="1"/>
  <c r="I277" i="1" s="1"/>
  <c r="H278" i="1"/>
  <c r="G278" i="1"/>
  <c r="G277" i="1" s="1"/>
  <c r="P276" i="1"/>
  <c r="J276" i="1"/>
  <c r="F276" i="1"/>
  <c r="J275" i="1"/>
  <c r="F275" i="1"/>
  <c r="Q274" i="1"/>
  <c r="J274" i="1"/>
  <c r="F274" i="1"/>
  <c r="Q273" i="1"/>
  <c r="J273" i="1"/>
  <c r="F273" i="1"/>
  <c r="Q272" i="1"/>
  <c r="J272" i="1"/>
  <c r="F272" i="1"/>
  <c r="M270" i="1"/>
  <c r="L270" i="1"/>
  <c r="K270" i="1"/>
  <c r="K269" i="1" s="1"/>
  <c r="I270" i="1"/>
  <c r="I269" i="1" s="1"/>
  <c r="H270" i="1"/>
  <c r="H269" i="1" s="1"/>
  <c r="G270" i="1"/>
  <c r="G269" i="1" s="1"/>
  <c r="M269" i="1"/>
  <c r="N288" i="1" l="1"/>
  <c r="F291" i="1"/>
  <c r="F290" i="1" s="1"/>
  <c r="I321" i="1"/>
  <c r="N324" i="1"/>
  <c r="N283" i="1"/>
  <c r="Q269" i="1"/>
  <c r="N314" i="1"/>
  <c r="J270" i="1"/>
  <c r="J269" i="1" s="1"/>
  <c r="I304" i="1"/>
  <c r="I302" i="1" s="1"/>
  <c r="I301" i="1" s="1"/>
  <c r="Q314" i="1"/>
  <c r="M302" i="1"/>
  <c r="Q302" i="1" s="1"/>
  <c r="P278" i="1"/>
  <c r="F278" i="1"/>
  <c r="F277" i="1" s="1"/>
  <c r="Q296" i="1"/>
  <c r="N273" i="1"/>
  <c r="N276" i="1"/>
  <c r="O278" i="1"/>
  <c r="O296" i="1"/>
  <c r="M313" i="1"/>
  <c r="M304" i="1" s="1"/>
  <c r="Q304" i="1" s="1"/>
  <c r="F322" i="1"/>
  <c r="F321" i="1" s="1"/>
  <c r="P296" i="1"/>
  <c r="N306" i="1"/>
  <c r="G268" i="1"/>
  <c r="G266" i="1" s="1"/>
  <c r="P270" i="1"/>
  <c r="Q278" i="1"/>
  <c r="F270" i="1"/>
  <c r="F269" i="1" s="1"/>
  <c r="N326" i="1"/>
  <c r="F320" i="1"/>
  <c r="I317" i="1"/>
  <c r="I318" i="1"/>
  <c r="H268" i="1"/>
  <c r="N272" i="1"/>
  <c r="K277" i="1"/>
  <c r="O277" i="1" s="1"/>
  <c r="G304" i="1"/>
  <c r="G302" i="1" s="1"/>
  <c r="G301" i="1" s="1"/>
  <c r="N308" i="1"/>
  <c r="K268" i="1"/>
  <c r="H304" i="1"/>
  <c r="P314" i="1"/>
  <c r="L268" i="1"/>
  <c r="P268" i="1" s="1"/>
  <c r="M277" i="1"/>
  <c r="Q277" i="1" s="1"/>
  <c r="N282" i="1"/>
  <c r="Q285" i="1"/>
  <c r="N289" i="1"/>
  <c r="F296" i="1"/>
  <c r="F295" i="1" s="1"/>
  <c r="N300" i="1"/>
  <c r="F305" i="1"/>
  <c r="N305" i="1" s="1"/>
  <c r="N325" i="1"/>
  <c r="G265" i="1"/>
  <c r="N280" i="1"/>
  <c r="F285" i="1"/>
  <c r="F284" i="1" s="1"/>
  <c r="N298" i="1"/>
  <c r="M284" i="1"/>
  <c r="Q284" i="1" s="1"/>
  <c r="N287" i="1"/>
  <c r="H305" i="1"/>
  <c r="Q309" i="1"/>
  <c r="N316" i="1"/>
  <c r="Q321" i="1"/>
  <c r="L269" i="1"/>
  <c r="P269" i="1" s="1"/>
  <c r="Q270" i="1"/>
  <c r="N274" i="1"/>
  <c r="J296" i="1"/>
  <c r="K302" i="1"/>
  <c r="K301" i="1" s="1"/>
  <c r="Q305" i="1"/>
  <c r="N312" i="1"/>
  <c r="J309" i="1"/>
  <c r="N309" i="1" s="1"/>
  <c r="I268" i="1"/>
  <c r="J278" i="1"/>
  <c r="J285" i="1"/>
  <c r="I295" i="1"/>
  <c r="Q295" i="1" s="1"/>
  <c r="M301" i="1"/>
  <c r="Q301" i="1" s="1"/>
  <c r="Q306" i="1"/>
  <c r="Q310" i="1"/>
  <c r="Q322" i="1"/>
  <c r="H277" i="1"/>
  <c r="P277" i="1" s="1"/>
  <c r="J295" i="1"/>
  <c r="N295" i="1" s="1"/>
  <c r="M268" i="1"/>
  <c r="K295" i="1"/>
  <c r="O295" i="1" s="1"/>
  <c r="K313" i="1"/>
  <c r="M320" i="1"/>
  <c r="L295" i="1"/>
  <c r="P295" i="1" s="1"/>
  <c r="L302" i="1"/>
  <c r="J310" i="1"/>
  <c r="N310" i="1" s="1"/>
  <c r="L313" i="1"/>
  <c r="P313" i="1" s="1"/>
  <c r="J322" i="1"/>
  <c r="N270" i="1" l="1"/>
  <c r="N269" i="1"/>
  <c r="F304" i="1"/>
  <c r="F302" i="1" s="1"/>
  <c r="F301" i="1" s="1"/>
  <c r="Q313" i="1"/>
  <c r="O302" i="1"/>
  <c r="G263" i="1"/>
  <c r="G264" i="1" s="1"/>
  <c r="H302" i="1"/>
  <c r="H301" i="1" s="1"/>
  <c r="O301" i="1"/>
  <c r="N296" i="1"/>
  <c r="L266" i="1"/>
  <c r="L265" i="1"/>
  <c r="H266" i="1"/>
  <c r="H265" i="1"/>
  <c r="F268" i="1"/>
  <c r="F265" i="1" s="1"/>
  <c r="F263" i="1" s="1"/>
  <c r="F264" i="1" s="1"/>
  <c r="J268" i="1"/>
  <c r="J266" i="1" s="1"/>
  <c r="O268" i="1"/>
  <c r="K266" i="1"/>
  <c r="O266" i="1" s="1"/>
  <c r="K265" i="1"/>
  <c r="F317" i="1"/>
  <c r="F318" i="1"/>
  <c r="J313" i="1"/>
  <c r="N313" i="1" s="1"/>
  <c r="O313" i="1"/>
  <c r="K304" i="1"/>
  <c r="N278" i="1"/>
  <c r="J277" i="1"/>
  <c r="N277" i="1" s="1"/>
  <c r="I266" i="1"/>
  <c r="I265" i="1"/>
  <c r="I263" i="1" s="1"/>
  <c r="I264" i="1" s="1"/>
  <c r="Q320" i="1"/>
  <c r="M318" i="1"/>
  <c r="Q318" i="1" s="1"/>
  <c r="M317" i="1"/>
  <c r="Q317" i="1" s="1"/>
  <c r="J320" i="1"/>
  <c r="J321" i="1"/>
  <c r="N321" i="1" s="1"/>
  <c r="N322" i="1"/>
  <c r="M265" i="1"/>
  <c r="Q268" i="1"/>
  <c r="M266" i="1"/>
  <c r="J284" i="1"/>
  <c r="N284" i="1" s="1"/>
  <c r="N285" i="1"/>
  <c r="P302" i="1"/>
  <c r="L301" i="1"/>
  <c r="L304" i="1"/>
  <c r="P304" i="1" s="1"/>
  <c r="H263" i="1" l="1"/>
  <c r="H264" i="1" s="1"/>
  <c r="Q266" i="1"/>
  <c r="F266" i="1"/>
  <c r="N266" i="1" s="1"/>
  <c r="J265" i="1"/>
  <c r="N265" i="1" s="1"/>
  <c r="N268" i="1"/>
  <c r="P265" i="1"/>
  <c r="O265" i="1"/>
  <c r="K263" i="1"/>
  <c r="P266" i="1"/>
  <c r="O304" i="1"/>
  <c r="J304" i="1"/>
  <c r="N320" i="1"/>
  <c r="J318" i="1"/>
  <c r="N318" i="1" s="1"/>
  <c r="J317" i="1"/>
  <c r="N317" i="1" s="1"/>
  <c r="M263" i="1"/>
  <c r="Q265" i="1"/>
  <c r="P301" i="1"/>
  <c r="L263" i="1"/>
  <c r="K264" i="1" l="1"/>
  <c r="O264" i="1" s="1"/>
  <c r="O263" i="1"/>
  <c r="M264" i="1"/>
  <c r="Q264" i="1" s="1"/>
  <c r="Q263" i="1"/>
  <c r="P263" i="1"/>
  <c r="L264" i="1"/>
  <c r="P264" i="1" s="1"/>
  <c r="N304" i="1"/>
  <c r="J302" i="1"/>
  <c r="J301" i="1" l="1"/>
  <c r="N302" i="1"/>
  <c r="N301" i="1" l="1"/>
  <c r="J263" i="1"/>
  <c r="J264" i="1" l="1"/>
  <c r="N264" i="1" s="1"/>
  <c r="N263" i="1"/>
  <c r="J262" i="1" l="1"/>
  <c r="F262" i="1"/>
  <c r="J261" i="1"/>
  <c r="F261" i="1"/>
  <c r="M260" i="1"/>
  <c r="L260" i="1"/>
  <c r="K260" i="1"/>
  <c r="I260" i="1"/>
  <c r="I256" i="1" s="1"/>
  <c r="H260" i="1"/>
  <c r="H256" i="1" s="1"/>
  <c r="G260" i="1"/>
  <c r="M258" i="1"/>
  <c r="L258" i="1"/>
  <c r="L256" i="1" s="1"/>
  <c r="K258" i="1"/>
  <c r="K256" i="1" s="1"/>
  <c r="I258" i="1"/>
  <c r="H258" i="1"/>
  <c r="G258" i="1"/>
  <c r="M257" i="1"/>
  <c r="I257" i="1"/>
  <c r="F257" i="1" s="1"/>
  <c r="J254" i="1"/>
  <c r="F254" i="1"/>
  <c r="M253" i="1"/>
  <c r="J253" i="1" s="1"/>
  <c r="I253" i="1"/>
  <c r="H253" i="1"/>
  <c r="G253" i="1"/>
  <c r="Q251" i="1"/>
  <c r="J251" i="1"/>
  <c r="F251" i="1"/>
  <c r="M250" i="1"/>
  <c r="L250" i="1"/>
  <c r="I250" i="1"/>
  <c r="H250" i="1"/>
  <c r="G250" i="1"/>
  <c r="G246" i="1" s="1"/>
  <c r="M248" i="1"/>
  <c r="J248" i="1" s="1"/>
  <c r="I248" i="1"/>
  <c r="F248" i="1" s="1"/>
  <c r="M247" i="1"/>
  <c r="I247" i="1"/>
  <c r="H247" i="1"/>
  <c r="G247" i="1"/>
  <c r="L246" i="1"/>
  <c r="K246" i="1"/>
  <c r="Q244" i="1"/>
  <c r="J244" i="1"/>
  <c r="F244" i="1"/>
  <c r="M243" i="1"/>
  <c r="J243" i="1" s="1"/>
  <c r="I243" i="1"/>
  <c r="H243" i="1"/>
  <c r="G243" i="1"/>
  <c r="Q241" i="1"/>
  <c r="J241" i="1"/>
  <c r="F241" i="1"/>
  <c r="M240" i="1"/>
  <c r="J240" i="1" s="1"/>
  <c r="I240" i="1"/>
  <c r="H240" i="1"/>
  <c r="G240" i="1"/>
  <c r="J238" i="1"/>
  <c r="J237" i="1" s="1"/>
  <c r="F238" i="1"/>
  <c r="F237" i="1" s="1"/>
  <c r="M237" i="1"/>
  <c r="L237" i="1"/>
  <c r="K237" i="1"/>
  <c r="I237" i="1"/>
  <c r="H237" i="1"/>
  <c r="G237" i="1"/>
  <c r="Q235" i="1"/>
  <c r="J235" i="1"/>
  <c r="F235" i="1"/>
  <c r="F234" i="1" s="1"/>
  <c r="M234" i="1"/>
  <c r="J234" i="1" s="1"/>
  <c r="I234" i="1"/>
  <c r="H234" i="1"/>
  <c r="G234" i="1"/>
  <c r="Q232" i="1"/>
  <c r="J232" i="1"/>
  <c r="F232" i="1"/>
  <c r="F231" i="1" s="1"/>
  <c r="M231" i="1"/>
  <c r="I231" i="1"/>
  <c r="H231" i="1"/>
  <c r="G231" i="1"/>
  <c r="Q229" i="1"/>
  <c r="J229" i="1"/>
  <c r="F229" i="1"/>
  <c r="F228" i="1" s="1"/>
  <c r="M228" i="1"/>
  <c r="Q228" i="1" s="1"/>
  <c r="L228" i="1"/>
  <c r="K228" i="1"/>
  <c r="I228" i="1"/>
  <c r="H228" i="1"/>
  <c r="G228" i="1"/>
  <c r="Q226" i="1"/>
  <c r="J226" i="1"/>
  <c r="J225" i="1" s="1"/>
  <c r="F226" i="1"/>
  <c r="F225" i="1" s="1"/>
  <c r="M225" i="1"/>
  <c r="L225" i="1"/>
  <c r="K225" i="1"/>
  <c r="I225" i="1"/>
  <c r="H225" i="1"/>
  <c r="G225" i="1"/>
  <c r="M223" i="1"/>
  <c r="J223" i="1"/>
  <c r="I223" i="1"/>
  <c r="M222" i="1"/>
  <c r="J222" i="1" s="1"/>
  <c r="I222" i="1"/>
  <c r="F222" i="1" s="1"/>
  <c r="M221" i="1"/>
  <c r="J221" i="1" s="1"/>
  <c r="I221" i="1"/>
  <c r="F221" i="1" s="1"/>
  <c r="M220" i="1"/>
  <c r="J220" i="1" s="1"/>
  <c r="I220" i="1"/>
  <c r="F220" i="1" s="1"/>
  <c r="M219" i="1"/>
  <c r="J219" i="1" s="1"/>
  <c r="I219" i="1"/>
  <c r="F219" i="1" s="1"/>
  <c r="M218" i="1"/>
  <c r="I218" i="1"/>
  <c r="F218" i="1" s="1"/>
  <c r="M217" i="1"/>
  <c r="J217" i="1" s="1"/>
  <c r="I217" i="1"/>
  <c r="F217" i="1" s="1"/>
  <c r="Q214" i="1"/>
  <c r="J214" i="1"/>
  <c r="F214" i="1"/>
  <c r="F213" i="1"/>
  <c r="M212" i="1"/>
  <c r="L212" i="1"/>
  <c r="K212" i="1"/>
  <c r="I212" i="1"/>
  <c r="H212" i="1"/>
  <c r="G212" i="1"/>
  <c r="M210" i="1"/>
  <c r="M208" i="1" s="1"/>
  <c r="M209" i="1"/>
  <c r="L209" i="1"/>
  <c r="K209" i="1"/>
  <c r="I209" i="1"/>
  <c r="I208" i="1" s="1"/>
  <c r="H209" i="1"/>
  <c r="H208" i="1" s="1"/>
  <c r="G209" i="1"/>
  <c r="L208" i="1"/>
  <c r="K208" i="1"/>
  <c r="J206" i="1"/>
  <c r="J205" i="1" s="1"/>
  <c r="F206" i="1"/>
  <c r="M205" i="1"/>
  <c r="M199" i="1" s="1"/>
  <c r="L205" i="1"/>
  <c r="L199" i="1" s="1"/>
  <c r="K205" i="1"/>
  <c r="K199" i="1" s="1"/>
  <c r="I205" i="1"/>
  <c r="H205" i="1"/>
  <c r="G205" i="1"/>
  <c r="J203" i="1"/>
  <c r="F203" i="1"/>
  <c r="M202" i="1"/>
  <c r="L202" i="1"/>
  <c r="K202" i="1"/>
  <c r="I202" i="1"/>
  <c r="H202" i="1"/>
  <c r="G202" i="1"/>
  <c r="M200" i="1"/>
  <c r="M198" i="1" s="1"/>
  <c r="L200" i="1"/>
  <c r="L198" i="1" s="1"/>
  <c r="K200" i="1"/>
  <c r="K198" i="1" s="1"/>
  <c r="I200" i="1"/>
  <c r="H200" i="1"/>
  <c r="G200" i="1"/>
  <c r="G198" i="1" s="1"/>
  <c r="I199" i="1"/>
  <c r="F199" i="1" s="1"/>
  <c r="H198" i="1"/>
  <c r="Q196" i="1"/>
  <c r="J196" i="1"/>
  <c r="F196" i="1"/>
  <c r="F195" i="1" s="1"/>
  <c r="M195" i="1"/>
  <c r="L195" i="1"/>
  <c r="K195" i="1"/>
  <c r="I195" i="1"/>
  <c r="H195" i="1"/>
  <c r="G195" i="1"/>
  <c r="Q193" i="1"/>
  <c r="J193" i="1"/>
  <c r="F193" i="1"/>
  <c r="J192" i="1"/>
  <c r="F192" i="1"/>
  <c r="J191" i="1"/>
  <c r="J176" i="1" s="1"/>
  <c r="F191" i="1"/>
  <c r="J190" i="1"/>
  <c r="F190" i="1"/>
  <c r="J189" i="1"/>
  <c r="F189" i="1"/>
  <c r="Q188" i="1"/>
  <c r="J188" i="1"/>
  <c r="F188" i="1"/>
  <c r="J187" i="1"/>
  <c r="F187" i="1"/>
  <c r="M186" i="1"/>
  <c r="L186" i="1"/>
  <c r="K186" i="1"/>
  <c r="I186" i="1"/>
  <c r="Q186" i="1" s="1"/>
  <c r="H186" i="1"/>
  <c r="G186" i="1"/>
  <c r="Q184" i="1"/>
  <c r="P184" i="1"/>
  <c r="J184" i="1"/>
  <c r="J183" i="1" s="1"/>
  <c r="F184" i="1"/>
  <c r="F183" i="1" s="1"/>
  <c r="M183" i="1"/>
  <c r="Q183" i="1" s="1"/>
  <c r="L183" i="1"/>
  <c r="K183" i="1"/>
  <c r="I183" i="1"/>
  <c r="H183" i="1"/>
  <c r="G183" i="1"/>
  <c r="Q181" i="1"/>
  <c r="P181" i="1"/>
  <c r="O181" i="1"/>
  <c r="J181" i="1"/>
  <c r="F181" i="1"/>
  <c r="F180" i="1" s="1"/>
  <c r="M180" i="1"/>
  <c r="L180" i="1"/>
  <c r="K180" i="1"/>
  <c r="I180" i="1"/>
  <c r="Q180" i="1" s="1"/>
  <c r="H180" i="1"/>
  <c r="G180" i="1"/>
  <c r="M178" i="1"/>
  <c r="L178" i="1"/>
  <c r="K178" i="1"/>
  <c r="I178" i="1"/>
  <c r="F178" i="1" s="1"/>
  <c r="M177" i="1"/>
  <c r="L177" i="1"/>
  <c r="K177" i="1"/>
  <c r="I177" i="1"/>
  <c r="H177" i="1"/>
  <c r="G177" i="1"/>
  <c r="M176" i="1"/>
  <c r="L176" i="1"/>
  <c r="K176" i="1"/>
  <c r="I176" i="1"/>
  <c r="H176" i="1"/>
  <c r="G176" i="1"/>
  <c r="M175" i="1"/>
  <c r="L175" i="1"/>
  <c r="K175" i="1"/>
  <c r="I175" i="1"/>
  <c r="H175" i="1"/>
  <c r="G175" i="1"/>
  <c r="M174" i="1"/>
  <c r="L174" i="1"/>
  <c r="K174" i="1"/>
  <c r="I174" i="1"/>
  <c r="H174" i="1"/>
  <c r="G174" i="1"/>
  <c r="M173" i="1"/>
  <c r="L173" i="1"/>
  <c r="K173" i="1"/>
  <c r="I173" i="1"/>
  <c r="H173" i="1"/>
  <c r="G173" i="1"/>
  <c r="M172" i="1"/>
  <c r="L172" i="1"/>
  <c r="K172" i="1"/>
  <c r="I172" i="1"/>
  <c r="H172" i="1"/>
  <c r="G172" i="1"/>
  <c r="M171" i="1"/>
  <c r="L171" i="1"/>
  <c r="K171" i="1"/>
  <c r="I171" i="1"/>
  <c r="H171" i="1"/>
  <c r="G171" i="1"/>
  <c r="M170" i="1"/>
  <c r="L170" i="1"/>
  <c r="K170" i="1"/>
  <c r="I170" i="1"/>
  <c r="H170" i="1"/>
  <c r="G170" i="1"/>
  <c r="M169" i="1"/>
  <c r="L169" i="1"/>
  <c r="K169" i="1"/>
  <c r="I169" i="1"/>
  <c r="H169" i="1"/>
  <c r="G169" i="1"/>
  <c r="Q166" i="1"/>
  <c r="J166" i="1"/>
  <c r="F166" i="1"/>
  <c r="F165" i="1" s="1"/>
  <c r="M165" i="1"/>
  <c r="L165" i="1"/>
  <c r="K165" i="1"/>
  <c r="I165" i="1"/>
  <c r="H165" i="1"/>
  <c r="G165" i="1"/>
  <c r="Q163" i="1"/>
  <c r="J163" i="1"/>
  <c r="F163" i="1"/>
  <c r="F162" i="1" s="1"/>
  <c r="M162" i="1"/>
  <c r="L162" i="1"/>
  <c r="K162" i="1"/>
  <c r="I162" i="1"/>
  <c r="I158" i="1" s="1"/>
  <c r="H162" i="1"/>
  <c r="G162" i="1"/>
  <c r="M160" i="1"/>
  <c r="J160" i="1" s="1"/>
  <c r="I160" i="1"/>
  <c r="M159" i="1"/>
  <c r="I159" i="1"/>
  <c r="F159" i="1" s="1"/>
  <c r="L158" i="1"/>
  <c r="K158" i="1"/>
  <c r="Q250" i="1" l="1"/>
  <c r="N244" i="1"/>
  <c r="M256" i="1"/>
  <c r="N163" i="1"/>
  <c r="N229" i="1"/>
  <c r="H158" i="1"/>
  <c r="J175" i="1"/>
  <c r="Q178" i="1"/>
  <c r="F173" i="1"/>
  <c r="F177" i="1"/>
  <c r="Q159" i="1"/>
  <c r="Q223" i="1"/>
  <c r="F171" i="1"/>
  <c r="H168" i="1"/>
  <c r="J172" i="1"/>
  <c r="N214" i="1"/>
  <c r="F223" i="1"/>
  <c r="Q243" i="1"/>
  <c r="F247" i="1"/>
  <c r="Q225" i="1"/>
  <c r="N220" i="1"/>
  <c r="Q247" i="1"/>
  <c r="N235" i="1"/>
  <c r="G216" i="1"/>
  <c r="F176" i="1"/>
  <c r="Q220" i="1"/>
  <c r="Q169" i="1"/>
  <c r="J209" i="1"/>
  <c r="F258" i="1"/>
  <c r="N166" i="1"/>
  <c r="F170" i="1"/>
  <c r="F202" i="1"/>
  <c r="N202" i="1" s="1"/>
  <c r="F205" i="1"/>
  <c r="N205" i="1" s="1"/>
  <c r="N217" i="1"/>
  <c r="Q219" i="1"/>
  <c r="N232" i="1"/>
  <c r="J260" i="1"/>
  <c r="J212" i="1"/>
  <c r="G158" i="1"/>
  <c r="M158" i="1"/>
  <c r="J158" i="1" s="1"/>
  <c r="F169" i="1"/>
  <c r="N234" i="1"/>
  <c r="F172" i="1"/>
  <c r="H246" i="1"/>
  <c r="Q165" i="1"/>
  <c r="F186" i="1"/>
  <c r="Q195" i="1"/>
  <c r="F260" i="1"/>
  <c r="N260" i="1" s="1"/>
  <c r="N223" i="1"/>
  <c r="Q160" i="1"/>
  <c r="Q218" i="1"/>
  <c r="F253" i="1"/>
  <c r="N222" i="1"/>
  <c r="N219" i="1"/>
  <c r="Q222" i="1"/>
  <c r="J228" i="1"/>
  <c r="N228" i="1" s="1"/>
  <c r="H216" i="1"/>
  <c r="N241" i="1"/>
  <c r="M246" i="1"/>
  <c r="N251" i="1"/>
  <c r="G256" i="1"/>
  <c r="F256" i="1" s="1"/>
  <c r="J159" i="1"/>
  <c r="N159" i="1" s="1"/>
  <c r="F175" i="1"/>
  <c r="N188" i="1"/>
  <c r="N226" i="1"/>
  <c r="J171" i="1"/>
  <c r="O180" i="1"/>
  <c r="F200" i="1"/>
  <c r="Q202" i="1"/>
  <c r="J208" i="1"/>
  <c r="Q208" i="1"/>
  <c r="Q217" i="1"/>
  <c r="Q231" i="1"/>
  <c r="Q260" i="1"/>
  <c r="F174" i="1"/>
  <c r="J178" i="1"/>
  <c r="N178" i="1" s="1"/>
  <c r="P180" i="1"/>
  <c r="N184" i="1"/>
  <c r="J202" i="1"/>
  <c r="F212" i="1"/>
  <c r="F243" i="1"/>
  <c r="N243" i="1" s="1"/>
  <c r="F158" i="1"/>
  <c r="I168" i="1"/>
  <c r="J170" i="1"/>
  <c r="M168" i="1"/>
  <c r="Q168" i="1" s="1"/>
  <c r="J174" i="1"/>
  <c r="J186" i="1"/>
  <c r="N193" i="1"/>
  <c r="I198" i="1"/>
  <c r="Q198" i="1" s="1"/>
  <c r="F209" i="1"/>
  <c r="Q234" i="1"/>
  <c r="J247" i="1"/>
  <c r="N247" i="1" s="1"/>
  <c r="J250" i="1"/>
  <c r="I246" i="1"/>
  <c r="F246" i="1" s="1"/>
  <c r="J169" i="1"/>
  <c r="N169" i="1" s="1"/>
  <c r="J198" i="1"/>
  <c r="J200" i="1"/>
  <c r="Q212" i="1"/>
  <c r="Q240" i="1"/>
  <c r="Q256" i="1"/>
  <c r="P169" i="1"/>
  <c r="J173" i="1"/>
  <c r="J177" i="1"/>
  <c r="N181" i="1"/>
  <c r="P183" i="1"/>
  <c r="N196" i="1"/>
  <c r="I216" i="1"/>
  <c r="N225" i="1"/>
  <c r="N183" i="1"/>
  <c r="J199" i="1"/>
  <c r="J256" i="1"/>
  <c r="Q162" i="1"/>
  <c r="O169" i="1"/>
  <c r="G208" i="1"/>
  <c r="F208" i="1" s="1"/>
  <c r="F250" i="1"/>
  <c r="N250" i="1" s="1"/>
  <c r="K168" i="1"/>
  <c r="F160" i="1"/>
  <c r="N160" i="1" s="1"/>
  <c r="J165" i="1"/>
  <c r="N165" i="1" s="1"/>
  <c r="L168" i="1"/>
  <c r="J180" i="1"/>
  <c r="N180" i="1" s="1"/>
  <c r="J195" i="1"/>
  <c r="N195" i="1" s="1"/>
  <c r="J210" i="1"/>
  <c r="N210" i="1" s="1"/>
  <c r="M216" i="1"/>
  <c r="J257" i="1"/>
  <c r="J162" i="1"/>
  <c r="N162" i="1" s="1"/>
  <c r="F240" i="1"/>
  <c r="N240" i="1" s="1"/>
  <c r="G168" i="1"/>
  <c r="Q171" i="1"/>
  <c r="Q205" i="1"/>
  <c r="Q210" i="1"/>
  <c r="J218" i="1"/>
  <c r="N218" i="1" s="1"/>
  <c r="J231" i="1"/>
  <c r="N231" i="1" s="1"/>
  <c r="Q158" i="1" l="1"/>
  <c r="N171" i="1"/>
  <c r="H155" i="1"/>
  <c r="H154" i="1" s="1"/>
  <c r="M155" i="1"/>
  <c r="M154" i="1" s="1"/>
  <c r="F168" i="1"/>
  <c r="N158" i="1"/>
  <c r="N212" i="1"/>
  <c r="N186" i="1"/>
  <c r="Q246" i="1"/>
  <c r="F198" i="1"/>
  <c r="N198" i="1" s="1"/>
  <c r="I155" i="1"/>
  <c r="I154" i="1" s="1"/>
  <c r="J246" i="1"/>
  <c r="N246" i="1" s="1"/>
  <c r="N208" i="1"/>
  <c r="N256" i="1"/>
  <c r="P168" i="1"/>
  <c r="L155" i="1"/>
  <c r="Q216" i="1"/>
  <c r="J216" i="1"/>
  <c r="J168" i="1"/>
  <c r="O168" i="1"/>
  <c r="K155" i="1"/>
  <c r="G155" i="1"/>
  <c r="G154" i="1" s="1"/>
  <c r="F216" i="1"/>
  <c r="N216" i="1" l="1"/>
  <c r="F154" i="1"/>
  <c r="Q155" i="1"/>
  <c r="Q154" i="1"/>
  <c r="F155" i="1"/>
  <c r="N168" i="1"/>
  <c r="J155" i="1"/>
  <c r="N155" i="1" s="1"/>
  <c r="P155" i="1"/>
  <c r="L154" i="1"/>
  <c r="P154" i="1" s="1"/>
  <c r="O155" i="1"/>
  <c r="K154" i="1"/>
  <c r="J154" i="1" l="1"/>
  <c r="N154" i="1" s="1"/>
  <c r="O154" i="1"/>
  <c r="M150" i="1" l="1"/>
  <c r="J150" i="1" s="1"/>
  <c r="I150" i="1"/>
  <c r="H150" i="1"/>
  <c r="G150" i="1"/>
  <c r="F150" i="1"/>
  <c r="M149" i="1"/>
  <c r="J149" i="1" s="1"/>
  <c r="I149" i="1"/>
  <c r="H149" i="1"/>
  <c r="G149" i="1"/>
  <c r="F149" i="1"/>
  <c r="M148" i="1"/>
  <c r="J148" i="1" s="1"/>
  <c r="I148" i="1"/>
  <c r="H148" i="1"/>
  <c r="G148" i="1"/>
  <c r="F148" i="1"/>
  <c r="F147" i="1"/>
  <c r="F122" i="1" s="1"/>
  <c r="L146" i="1"/>
  <c r="L145" i="1" s="1"/>
  <c r="J146" i="1"/>
  <c r="J145" i="1" s="1"/>
  <c r="F146" i="1"/>
  <c r="F145" i="1"/>
  <c r="J144" i="1"/>
  <c r="J121" i="1" s="1"/>
  <c r="F144" i="1"/>
  <c r="F121" i="1" s="1"/>
  <c r="J143" i="1"/>
  <c r="J120" i="1" s="1"/>
  <c r="F143" i="1"/>
  <c r="F120" i="1" s="1"/>
  <c r="M142" i="1"/>
  <c r="L142" i="1"/>
  <c r="K142" i="1"/>
  <c r="I142" i="1"/>
  <c r="H142" i="1"/>
  <c r="G142" i="1"/>
  <c r="M141" i="1"/>
  <c r="L141" i="1"/>
  <c r="K141" i="1"/>
  <c r="I141" i="1"/>
  <c r="H141" i="1"/>
  <c r="G141" i="1"/>
  <c r="M140" i="1"/>
  <c r="L140" i="1"/>
  <c r="K140" i="1"/>
  <c r="I140" i="1"/>
  <c r="H140" i="1"/>
  <c r="G140" i="1"/>
  <c r="P139" i="1"/>
  <c r="J139" i="1"/>
  <c r="J119" i="1" s="1"/>
  <c r="F139" i="1"/>
  <c r="F119" i="1" s="1"/>
  <c r="Q138" i="1"/>
  <c r="J138" i="1"/>
  <c r="F138" i="1"/>
  <c r="M137" i="1"/>
  <c r="L137" i="1"/>
  <c r="K137" i="1"/>
  <c r="I137" i="1"/>
  <c r="H137" i="1"/>
  <c r="G137" i="1"/>
  <c r="M136" i="1"/>
  <c r="M135" i="1" s="1"/>
  <c r="L136" i="1"/>
  <c r="L135" i="1" s="1"/>
  <c r="K136" i="1"/>
  <c r="K135" i="1" s="1"/>
  <c r="I136" i="1"/>
  <c r="I135" i="1" s="1"/>
  <c r="H136" i="1"/>
  <c r="H135" i="1" s="1"/>
  <c r="G136" i="1"/>
  <c r="G135" i="1" s="1"/>
  <c r="J131" i="1"/>
  <c r="J117" i="1" s="1"/>
  <c r="F131" i="1"/>
  <c r="F130" i="1" s="1"/>
  <c r="F129" i="1" s="1"/>
  <c r="J130" i="1"/>
  <c r="I130" i="1"/>
  <c r="H130" i="1"/>
  <c r="H129" i="1" s="1"/>
  <c r="G130" i="1"/>
  <c r="G129" i="1" s="1"/>
  <c r="J129" i="1"/>
  <c r="I129" i="1"/>
  <c r="I124" i="1"/>
  <c r="I123" i="1" s="1"/>
  <c r="H124" i="1"/>
  <c r="H123" i="1" s="1"/>
  <c r="G124" i="1"/>
  <c r="G123" i="1" s="1"/>
  <c r="F124" i="1"/>
  <c r="F123" i="1" s="1"/>
  <c r="M122" i="1"/>
  <c r="L122" i="1"/>
  <c r="K122" i="1"/>
  <c r="J122" i="1"/>
  <c r="I122" i="1"/>
  <c r="H122" i="1"/>
  <c r="G122" i="1"/>
  <c r="M121" i="1"/>
  <c r="L121" i="1"/>
  <c r="K121" i="1"/>
  <c r="I121" i="1"/>
  <c r="H121" i="1"/>
  <c r="G121" i="1"/>
  <c r="M120" i="1"/>
  <c r="L120" i="1"/>
  <c r="K120" i="1"/>
  <c r="I120" i="1"/>
  <c r="H120" i="1"/>
  <c r="G120" i="1"/>
  <c r="M119" i="1"/>
  <c r="L119" i="1"/>
  <c r="K119" i="1"/>
  <c r="I119" i="1"/>
  <c r="H119" i="1"/>
  <c r="G119" i="1"/>
  <c r="M118" i="1"/>
  <c r="L118" i="1"/>
  <c r="K118" i="1"/>
  <c r="I118" i="1"/>
  <c r="H118" i="1"/>
  <c r="G118" i="1"/>
  <c r="M117" i="1"/>
  <c r="L117" i="1"/>
  <c r="K117" i="1"/>
  <c r="I117" i="1"/>
  <c r="H117" i="1"/>
  <c r="G117" i="1"/>
  <c r="M116" i="1"/>
  <c r="L116" i="1"/>
  <c r="K116" i="1"/>
  <c r="J116" i="1"/>
  <c r="I116" i="1"/>
  <c r="H116" i="1"/>
  <c r="G116" i="1"/>
  <c r="F116" i="1"/>
  <c r="M101" i="1"/>
  <c r="L101" i="1"/>
  <c r="K101" i="1"/>
  <c r="J101" i="1"/>
  <c r="I101" i="1"/>
  <c r="H101" i="1"/>
  <c r="G101" i="1"/>
  <c r="F101" i="1"/>
  <c r="Q97" i="1"/>
  <c r="J97" i="1"/>
  <c r="N97" i="1" s="1"/>
  <c r="F97" i="1"/>
  <c r="M96" i="1"/>
  <c r="J96" i="1" s="1"/>
  <c r="L96" i="1"/>
  <c r="L95" i="1" s="1"/>
  <c r="K96" i="1"/>
  <c r="K95" i="1" s="1"/>
  <c r="H96" i="1"/>
  <c r="H95" i="1" s="1"/>
  <c r="G96" i="1"/>
  <c r="G95" i="1" s="1"/>
  <c r="F96" i="1"/>
  <c r="F95" i="1"/>
  <c r="M94" i="1"/>
  <c r="J94" i="1" s="1"/>
  <c r="L94" i="1"/>
  <c r="L93" i="1" s="1"/>
  <c r="L92" i="1" s="1"/>
  <c r="K94" i="1"/>
  <c r="K93" i="1" s="1"/>
  <c r="K92" i="1" s="1"/>
  <c r="I94" i="1"/>
  <c r="F94" i="1" s="1"/>
  <c r="H94" i="1"/>
  <c r="H91" i="1" s="1"/>
  <c r="G94" i="1"/>
  <c r="G93" i="1" s="1"/>
  <c r="G92" i="1" s="1"/>
  <c r="I93" i="1"/>
  <c r="F93" i="1" s="1"/>
  <c r="I92" i="1"/>
  <c r="F92" i="1" s="1"/>
  <c r="M89" i="1"/>
  <c r="L89" i="1"/>
  <c r="K89" i="1"/>
  <c r="J89" i="1"/>
  <c r="I89" i="1"/>
  <c r="H89" i="1"/>
  <c r="G89" i="1"/>
  <c r="F89" i="1"/>
  <c r="M86" i="1"/>
  <c r="L86" i="1"/>
  <c r="J86" i="1"/>
  <c r="I86" i="1"/>
  <c r="H86" i="1"/>
  <c r="F86" i="1"/>
  <c r="M83" i="1"/>
  <c r="L83" i="1"/>
  <c r="K83" i="1"/>
  <c r="J83" i="1"/>
  <c r="I83" i="1"/>
  <c r="H83" i="1"/>
  <c r="G83" i="1"/>
  <c r="F83" i="1"/>
  <c r="M74" i="1"/>
  <c r="K74" i="1"/>
  <c r="J74" i="1"/>
  <c r="I74" i="1"/>
  <c r="G74" i="1"/>
  <c r="F74" i="1"/>
  <c r="M73" i="1"/>
  <c r="K73" i="1"/>
  <c r="I73" i="1"/>
  <c r="G73" i="1"/>
  <c r="K72" i="1"/>
  <c r="K71" i="1" s="1"/>
  <c r="G72" i="1"/>
  <c r="G71" i="1" s="1"/>
  <c r="M71" i="1"/>
  <c r="J71" i="1"/>
  <c r="I71" i="1"/>
  <c r="F71" i="1"/>
  <c r="L69" i="1"/>
  <c r="L63" i="1" s="1"/>
  <c r="L62" i="1" s="1"/>
  <c r="K69" i="1"/>
  <c r="K68" i="1" s="1"/>
  <c r="H69" i="1"/>
  <c r="H63" i="1" s="1"/>
  <c r="H62" i="1" s="1"/>
  <c r="G69" i="1"/>
  <c r="G68" i="1" s="1"/>
  <c r="L64" i="1"/>
  <c r="K64" i="1"/>
  <c r="J64" i="1"/>
  <c r="H64" i="1"/>
  <c r="G64" i="1"/>
  <c r="F64" i="1"/>
  <c r="M62" i="1"/>
  <c r="I62" i="1"/>
  <c r="P49" i="1"/>
  <c r="J49" i="1"/>
  <c r="N49" i="1" s="1"/>
  <c r="F49" i="1"/>
  <c r="F48" i="1" s="1"/>
  <c r="J48" i="1"/>
  <c r="I48" i="1"/>
  <c r="I47" i="1" s="1"/>
  <c r="H48" i="1"/>
  <c r="P48" i="1" s="1"/>
  <c r="G48" i="1"/>
  <c r="J47" i="1"/>
  <c r="G47" i="1"/>
  <c r="P25" i="1"/>
  <c r="J25" i="1"/>
  <c r="F25" i="1"/>
  <c r="J24" i="1"/>
  <c r="H24" i="1"/>
  <c r="F24" i="1" s="1"/>
  <c r="J23" i="1"/>
  <c r="H47" i="1" l="1"/>
  <c r="P47" i="1" s="1"/>
  <c r="Q118" i="1"/>
  <c r="F137" i="1"/>
  <c r="H68" i="1"/>
  <c r="L114" i="1"/>
  <c r="L113" i="1" s="1"/>
  <c r="L12" i="1" s="1"/>
  <c r="L13" i="1" s="1"/>
  <c r="G63" i="1"/>
  <c r="G62" i="1" s="1"/>
  <c r="M93" i="1"/>
  <c r="J93" i="1" s="1"/>
  <c r="N93" i="1" s="1"/>
  <c r="K115" i="1"/>
  <c r="F118" i="1"/>
  <c r="G114" i="1"/>
  <c r="G113" i="1" s="1"/>
  <c r="G91" i="1"/>
  <c r="L91" i="1"/>
  <c r="N139" i="1"/>
  <c r="J140" i="1"/>
  <c r="N24" i="1"/>
  <c r="J142" i="1"/>
  <c r="P135" i="1"/>
  <c r="J141" i="1"/>
  <c r="H93" i="1"/>
  <c r="H92" i="1" s="1"/>
  <c r="J136" i="1"/>
  <c r="J135" i="1" s="1"/>
  <c r="N25" i="1"/>
  <c r="N94" i="1"/>
  <c r="H115" i="1"/>
  <c r="N48" i="1"/>
  <c r="F47" i="1"/>
  <c r="N47" i="1" s="1"/>
  <c r="F140" i="1"/>
  <c r="K63" i="1"/>
  <c r="K62" i="1" s="1"/>
  <c r="Q135" i="1"/>
  <c r="M115" i="1"/>
  <c r="Q115" i="1" s="1"/>
  <c r="L68" i="1"/>
  <c r="M95" i="1"/>
  <c r="J95" i="1" s="1"/>
  <c r="N95" i="1" s="1"/>
  <c r="Q96" i="1"/>
  <c r="N96" i="1"/>
  <c r="G115" i="1"/>
  <c r="I115" i="1"/>
  <c r="Q137" i="1"/>
  <c r="N119" i="1"/>
  <c r="J137" i="1"/>
  <c r="K114" i="1"/>
  <c r="K113" i="1" s="1"/>
  <c r="F142" i="1"/>
  <c r="K91" i="1"/>
  <c r="L115" i="1"/>
  <c r="P137" i="1"/>
  <c r="G12" i="1"/>
  <c r="G13" i="1" s="1"/>
  <c r="H23" i="1"/>
  <c r="P24" i="1"/>
  <c r="Q94" i="1"/>
  <c r="M114" i="1"/>
  <c r="F136" i="1"/>
  <c r="F135" i="1" s="1"/>
  <c r="N138" i="1"/>
  <c r="F141" i="1"/>
  <c r="P136" i="1"/>
  <c r="M92" i="1"/>
  <c r="Q136" i="1"/>
  <c r="H114" i="1"/>
  <c r="H113" i="1" s="1"/>
  <c r="J118" i="1"/>
  <c r="I114" i="1"/>
  <c r="I113" i="1" s="1"/>
  <c r="I12" i="1" s="1"/>
  <c r="I13" i="1" s="1"/>
  <c r="F117" i="1"/>
  <c r="F114" i="1" s="1"/>
  <c r="F113" i="1" s="1"/>
  <c r="Q95" i="1" l="1"/>
  <c r="N137" i="1"/>
  <c r="K12" i="1"/>
  <c r="K13" i="1" s="1"/>
  <c r="Q93" i="1"/>
  <c r="N136" i="1"/>
  <c r="J114" i="1"/>
  <c r="N118" i="1"/>
  <c r="J115" i="1"/>
  <c r="Q92" i="1"/>
  <c r="J92" i="1"/>
  <c r="N135" i="1"/>
  <c r="P23" i="1"/>
  <c r="H12" i="1"/>
  <c r="F23" i="1"/>
  <c r="F115" i="1"/>
  <c r="M113" i="1"/>
  <c r="Q113" i="1" s="1"/>
  <c r="Q114" i="1"/>
  <c r="N92" i="1" l="1"/>
  <c r="J12" i="1"/>
  <c r="N115" i="1"/>
  <c r="M12" i="1"/>
  <c r="H13" i="1"/>
  <c r="P13" i="1" s="1"/>
  <c r="P12" i="1"/>
  <c r="F12" i="1"/>
  <c r="F13" i="1" s="1"/>
  <c r="N23" i="1"/>
  <c r="J113" i="1"/>
  <c r="N113" i="1" s="1"/>
  <c r="N114" i="1"/>
  <c r="J13" i="1" l="1"/>
  <c r="N13" i="1" s="1"/>
  <c r="N12" i="1"/>
  <c r="M13" i="1"/>
  <c r="Q13" i="1" s="1"/>
  <c r="Q12" i="1"/>
</calcChain>
</file>

<file path=xl/sharedStrings.xml><?xml version="1.0" encoding="utf-8"?>
<sst xmlns="http://schemas.openxmlformats.org/spreadsheetml/2006/main" count="1895" uniqueCount="859">
  <si>
    <t>Отчет о выполнении Плана реализации муниципальнной программы</t>
  </si>
  <si>
    <t>Рамонского муниципального района Воронежской области</t>
  </si>
  <si>
    <t xml:space="preserve">по состоянию на 01.04.2023 года </t>
  </si>
  <si>
    <t>Статус</t>
  </si>
  <si>
    <t>Наименование муниципальной программы, подпрограммы, основного мероприятия, мероприятия</t>
  </si>
  <si>
    <t xml:space="preserve">Ожидаемый непосредственный результат реализации муниципальной программы, подпрограммы (краткое описание). Содержание основного мероприятия (мероприятия) в соответствии с принятым Планом реализации </t>
  </si>
  <si>
    <t>Исполнитель мероприятия (структурное подразделение  администрации Рамонского муниципального района, иной главный распорядитель средств  бюджета района), Ф.И.О., должность исполнителя)</t>
  </si>
  <si>
    <t xml:space="preserve">   Код бюджетной классификации (в соответствии                 с решением СНД о бюджете района )              (далее - КБК)</t>
  </si>
  <si>
    <t xml:space="preserve">Бюджетные ассигнования на реализацию муниципальной программы в соответствии с решением СНД о бюджете района, (тыс. рублей)              </t>
  </si>
  <si>
    <t>Уровень освоения бюджетных ассигнований (%) &lt;1&gt;</t>
  </si>
  <si>
    <t xml:space="preserve"> поквартальный кассовый план на отчетную дату</t>
  </si>
  <si>
    <t>Кассовое исполнение (на отчетную дату нарастающим итогом)</t>
  </si>
  <si>
    <t>в том числе по источникам</t>
  </si>
  <si>
    <t xml:space="preserve">                                         Всего</t>
  </si>
  <si>
    <t xml:space="preserve">Всего </t>
  </si>
  <si>
    <t>Федеральный бюджет</t>
  </si>
  <si>
    <t>Областной бюджет</t>
  </si>
  <si>
    <t>Местный бюджет</t>
  </si>
  <si>
    <t>МУНИЦИПАЛЬНАЯ ПРОГРАММА</t>
  </si>
  <si>
    <t>Развитие сельского хозяйства на территории Рамонского муниципального района Воронежской области</t>
  </si>
  <si>
    <t>Достижение плановых значений показателей муниципальной программы</t>
  </si>
  <si>
    <t>Всего, в том числе в разрезе ГРБС</t>
  </si>
  <si>
    <t>Администрация Рамонского муниципального района</t>
  </si>
  <si>
    <t>х</t>
  </si>
  <si>
    <t>ПОДПРОГРАММА 1</t>
  </si>
  <si>
    <t>Развитие подотрасли растениеводства, переработки и реализации продукции растениеводства</t>
  </si>
  <si>
    <t xml:space="preserve">Увеличение производства продукции растениеводства. </t>
  </si>
  <si>
    <t>Всего</t>
  </si>
  <si>
    <t>КБК</t>
  </si>
  <si>
    <t>ОСНОВНОЕ МЕРОПРИЯТИЕ 1.1</t>
  </si>
  <si>
    <t>Обеспечение производства зерновых, зернобобовых, сахарной свеклы, масличных культур, картофеля</t>
  </si>
  <si>
    <t>Увеличение производства продукции растениеводства. Снижение доли семян зарубежной селекции и производства, используемых региональными сельскохозяйственными товаропроизводителями</t>
  </si>
  <si>
    <t>ОСНОВНОЕ МЕРОПРИЯТИЕ 1.2</t>
  </si>
  <si>
    <t>Сохранение и восстановление плодородия почв земель сельскохозяйственного назначения</t>
  </si>
  <si>
    <t>Предотвращение выбытия земель из сельскохозяйственного оборота, обеспечение прироста растениеводческой продукции</t>
  </si>
  <si>
    <t>ПОДПРОГРАММА 2</t>
  </si>
  <si>
    <t>Развитие подотрасли животноводства, переработки и реализации продукции животноводства</t>
  </si>
  <si>
    <t>Совершенствование развития подотрасли животноводства</t>
  </si>
  <si>
    <t>914 0405 2521078450 200</t>
  </si>
  <si>
    <t>ОСНОВНОЕ МЕРОПРИЯТИЕ 2.1</t>
  </si>
  <si>
    <t>Племенное животноводство</t>
  </si>
  <si>
    <t>Снижение зависимости сельскохозяйственных товаропроизводителей района от племенной продукции иностранного производства</t>
  </si>
  <si>
    <t>ОСНОВНОЕ МЕРОПРИЯТИЕ 2.2</t>
  </si>
  <si>
    <t>Развитие молочного скотоводства</t>
  </si>
  <si>
    <t>ОСНОВНОЕ МЕРОПРИЯТИЕ 2.3</t>
  </si>
  <si>
    <t>Развитие овцеводства и козоводства</t>
  </si>
  <si>
    <t>Сохранение традиционного уклада жизни и занятости на отдельных сельских территориях, поддержание доходов сельскохозяйственных организаций, крестьянских (фермерских) хозяйств и индивидуальных предпринимателей, специализирующихся на овцеводстве и козоводстве</t>
  </si>
  <si>
    <t>ОСНОВНОЕ МЕРОПРИЯТИЕ 2.4</t>
  </si>
  <si>
    <t>Развитие кролиководства</t>
  </si>
  <si>
    <t>Развитие подотраслей животноводства, направленных на обеспечение населения района продукцией для диетического питания</t>
  </si>
  <si>
    <t>ОСНОВНОЕ МЕРОПРИЯТИЕ 2.5</t>
  </si>
  <si>
    <t>Развитие рыбоводства</t>
  </si>
  <si>
    <t>Рост объемов производства товарной аквакультуры в целях увеличения среднедушевого потребления рыбы и рыбной продукции</t>
  </si>
  <si>
    <t>ОСНОВНОЕ МЕРОПРИЯТИЕ 2.6</t>
  </si>
  <si>
    <t>Модернизация отрасли животноводства</t>
  </si>
  <si>
    <t>Внедрение новых прогрессивных технологий содержания и кормления животных, направленных на повышение конкурентоспособности продукции животноводства</t>
  </si>
  <si>
    <t>ОСНОВНОЕ МЕРОПРИЯТИЕ 2.7</t>
  </si>
  <si>
    <t xml:space="preserve">Государственная поддержка кредитования подотрасли 
животноводства, переработки ее продукции, развития инфраструктуры и логистического обеспечения рынков продукции животноводства
</t>
  </si>
  <si>
    <t>эффективности производства животноводческой продукции и продуктов ее переработки, повышение финансовой устойчивости сельскохозяйственных товаропроизводителей, организаций агропромышленного комплекса, крестьянских (фермерских) хозяйств и организаций потребительской кооперации</t>
  </si>
  <si>
    <t>ОСНОВНОЕ МЕРОПРИЯТИЕ 2.8</t>
  </si>
  <si>
    <t>Обеспечение проведения противоэпизоотических мероприятий в Рамонском муниципальном районе Воронежской области</t>
  </si>
  <si>
    <t>Обеспечение эпизоотического, ветеринарного и санитарного благополучия на территории Рамонского района</t>
  </si>
  <si>
    <t>ПОДПРОГРАММА 3</t>
  </si>
  <si>
    <t>Развитие мясного скотоводства</t>
  </si>
  <si>
    <t>Формирование племенной базы крупного рогатого скота мясного направления</t>
  </si>
  <si>
    <t>ОСНОВНОЕ МЕРОПРИЯТИЕ 3.1</t>
  </si>
  <si>
    <t>Развитие племенной базы мясного скотоводства</t>
  </si>
  <si>
    <t>Формирование племенной базы крупного рогатого скота мясного направления, удовлетворяющей потребности отечественных сельскохозяйственных товаропроизводителей в племенной продукции</t>
  </si>
  <si>
    <t>ОСНОВНОЕ МЕРОПРИЯТИЕ 3.2</t>
  </si>
  <si>
    <t>Поддержка экономически значимой программы Воронежской области по развитию мясного скотоводства</t>
  </si>
  <si>
    <t>Создание условий для устойчивого развития подотрасли мясного скотоводства на территории Рамонского района в целях ускоренного импортозамещения в отношении мяса крупного рогатого скота</t>
  </si>
  <si>
    <t>ОСНОВНОЕ МЕРОПРИЯТИЕ 3.3</t>
  </si>
  <si>
    <t>Субсидирование части процентной ставки по инвестиционным кредитам (займам) на строительство и реконструкцию объектов для мясного скотоводства</t>
  </si>
  <si>
    <t>Повышение инвестиционной привлекательности подотрасли мясного скотоводства; поддержание эффективности производства и переработки мяса крупного рогатого скота, повышение финансовой устойчивости сельскохозяйственных товаропроизводителей, организаций агропромышленного комплекса, крестьянских (фермерских) хозяйств и организаций потребительской кооперации</t>
  </si>
  <si>
    <t>ПОДПРОГРАММА 4</t>
  </si>
  <si>
    <t>Поддержка малых форм хозяйствования</t>
  </si>
  <si>
    <t>Содействие начинающим предпринимателям путем поддержки начального этапа предпринимательской деятельности</t>
  </si>
  <si>
    <t>ОСНОВНОЕ МЕРОПРИЯТИЕ 4.1</t>
  </si>
  <si>
    <t>Поддержка начинающих фермеров</t>
  </si>
  <si>
    <t>Содействие начинающим предпринимателям путем поддержки начального этапа предпринимательской деятельности, создание дополнительных постоянных рабочих мест на сельских территориях</t>
  </si>
  <si>
    <t>ОСНОВНОЕ МЕРОПРИЯТИЕ 4.2</t>
  </si>
  <si>
    <t>Развитие семейных животноводческих ферм на базе крестьянских (фермерских) хозяйств</t>
  </si>
  <si>
    <t>Развитие малых форм хозяйствования в агропромышленном комплексе, создание дополнительных постоянных рабочих мест на сельских территориях</t>
  </si>
  <si>
    <t>ОСНОВНОЕ МЕРОПРИЯТИЕ 4.3</t>
  </si>
  <si>
    <t>Государственная поддержка кредитования малых форм хозяйствования</t>
  </si>
  <si>
    <t>Повышение доступности заемных ресурсов, поддержание финансовой устойчивости малых форм хозяйствования</t>
  </si>
  <si>
    <t>ОСНОВНОЕ МЕРОПРИЯТИЕ 4.4</t>
  </si>
  <si>
    <t>Оформление земельных участков в собственность крестьянских (фермерских) хозяйств</t>
  </si>
  <si>
    <t>Повышение уровня обеспечения крестьянских (фермерских) хозяйств земельными ресурсами, снижение затрат на уплату арендных платежей за использование земельных участков из земель сельскохозяйственного назначения</t>
  </si>
  <si>
    <t>ПОДПРОГРАММА 5</t>
  </si>
  <si>
    <t>Техническая и технологическая модернизация, инновационное развитие</t>
  </si>
  <si>
    <t>Содействие технической и технологической модернизации сельскохозяйственных товаропроизводителей</t>
  </si>
  <si>
    <t>ОСНОВНОЕ МЕРОПРИЯТИЕ 5.1</t>
  </si>
  <si>
    <t>Обновление парка сельскохозяйственной техники</t>
  </si>
  <si>
    <t>Содействие технической и технологической модернизации сельскохозяйственных товаропроизводителей, предприятий пищевой и перерабатывающей промышленности, а также косвенная поддержка отечественного сельхозмашиностроения</t>
  </si>
  <si>
    <t>ОСНОВНОЕ МЕРОПРИЯТИЕ 5.2</t>
  </si>
  <si>
    <t>Развитие биотехнологий</t>
  </si>
  <si>
    <t>Развитие энергосберегающих технологий и внедрение их в сельскохозяйственное производство в целях получения высококачественных, экологически чистых продуктов питания, восстановления плодородия почв</t>
  </si>
  <si>
    <t>ОСНОВНОЕ МЕРОПРИЯТИЕ 5.3</t>
  </si>
  <si>
    <t>Государственная поддержка сельскохозяйственных товаропроизводителей в виде компенсации части затрат на оплату электроэнергии в связи с резким ростом ее стоимости</t>
  </si>
  <si>
    <t>Сохранение доходности сельскохозяйственного производства в связи с возможным резким ростом тарифов и услуг естественных монополий (прежде всего на электроэнергию), а также изменением нормативных правовых актов в сфере тарифообразования для сельскохозяйственных товаропроизводителей</t>
  </si>
  <si>
    <t>ОСНОВНОЕ МЕРОПРИЯТИЕ 5.4</t>
  </si>
  <si>
    <t>Модернизация предприятий пищевой и перерабатывающей промышленности</t>
  </si>
  <si>
    <t>Стимулирование инвестиционной деятельности предприятий пищевой и перерабатывающей промышленности, расширение масштабов производства высокотехнологичной пищевой продукции и увеличение объемов экспорта</t>
  </si>
  <si>
    <t xml:space="preserve">ПОДРОГРАММА 6 </t>
  </si>
  <si>
    <t>Финансовое обеспечение реализации программы</t>
  </si>
  <si>
    <t>Осуществление финансирования расходов МБУ "ЦП АПК и СТ" обеспечивающих его функционирование</t>
  </si>
  <si>
    <t>914 0405 2560100590 600</t>
  </si>
  <si>
    <t>ОСНОВНОЕ МЕРОПРИЯТИЕ 6.1</t>
  </si>
  <si>
    <t>Финансовое обеспечение деятельности муниципального бюджетного учреждения «Центр поддержки агропромышленного комплекса и сельских территорий Рамонского муниципального района</t>
  </si>
  <si>
    <t>Предоставление консультационных услуг, доведение необходимой информации до сельхозтоваропроизводителей, проведение семинаров по наиболее актуальным для сельского населения темам, проведение конкурсов среди сельских товаропроизводителей всех форм собственности</t>
  </si>
  <si>
    <t>ПОДРОГРАММА 7</t>
  </si>
  <si>
    <t>Осуществление деятельности по реализации ФЦП "Устойчивое развитие сельских территорий на 2014 - 2017 годы и на период до 2020 года</t>
  </si>
  <si>
    <t xml:space="preserve">Удовлетворение потребностей сельского населения </t>
  </si>
  <si>
    <t>ОСНОВНОЕ МЕРОПРИЯТИЕ 7.1</t>
  </si>
  <si>
    <t>Улучшение жилищных условий граждан, проживающих в сельской местности, в том числе молодых семей и молодых специалистов</t>
  </si>
  <si>
    <t>Удовлетворение потребностей сельского населения в благоустроенном жилье, привлечение и закрепление в сельской местности молодых специалистов</t>
  </si>
  <si>
    <t>ОСНОВНОЕ МЕРОПРИЯТИЕ 7.2</t>
  </si>
  <si>
    <t>Развитие социальной и инженерной инфраструктуры в сельской местности</t>
  </si>
  <si>
    <t>Обустройство населенных пунктов, расположенных в сельской местности, объектами социальной и инженерной инфраструктуры</t>
  </si>
  <si>
    <t>ОСНОВНОЕ МЕРОПРИЯТИЕ 7.3</t>
  </si>
  <si>
    <t>Поддержка комплексной компактной застройки и благоустройства сельских территорий</t>
  </si>
  <si>
    <t>ОСНОВНОЕ МЕРОПРИЯТИЕ 7.4</t>
  </si>
  <si>
    <t>Грантовая поддержка местных инициатив сельских сообществ по улучшению условий жизнедеятельности</t>
  </si>
  <si>
    <t>Активизация участия сельского населения в реализации общественно значимых проектов, мобилизация собственных материальных, трудовых и финансовых ресурсов граждан, их объединений, общественных организаций, предпринимательского сообщества, муниципальных образований в целях местного развития, формирование и развитие в сельской местности институтов гражданского общества, способствующих созданию условий для устойчивого развития сельских территорий</t>
  </si>
  <si>
    <t>ПОДРОГРАММА 8</t>
  </si>
  <si>
    <t>Комплексное развитие сельских территорий</t>
  </si>
  <si>
    <t>Обеспечение сельского населения комфортными условиями проживания на сельских территориях</t>
  </si>
  <si>
    <t>000 000 2580000000 000</t>
  </si>
  <si>
    <t>914 1003 25801L5760 300</t>
  </si>
  <si>
    <t>927 0412 25803L5760 500</t>
  </si>
  <si>
    <t>927 0409 25803S8850 500</t>
  </si>
  <si>
    <t>927 0502 25803S8000 500</t>
  </si>
  <si>
    <t>927 0502 25803S8140 500</t>
  </si>
  <si>
    <t>927 0503 25803S8670 500</t>
  </si>
  <si>
    <t>ОСНОВНОЕ МЕРОПРИЯТИЕ 8.1</t>
  </si>
  <si>
    <t>Создание условий для обеспечения доступным и комфортным жильем сельского населения</t>
  </si>
  <si>
    <t>Удовлетворение потребностей сельского населения в благоустроенном жилье, привлечение и закрепление в сельской местности молодых специалистов путем предоставления социальных выплат на строительство (приобретение) жилья гражданам, проживающим на сельских территориях</t>
  </si>
  <si>
    <t>ОСНОВНОЕ МЕРОПРИЯТИЕ 8.2</t>
  </si>
  <si>
    <t>Развитие рынка труда (кадрового потенциала) на сельских территориях</t>
  </si>
  <si>
    <t>Оказание содействия сельскохозяйственным товаропроизводителям (кроме граждан, ведущих личное подсобное хозяйство) в обеспечении квалифицированными специалистами путем возмещения затрат по заключенным с работниками ученическим договорам и по заключенным договорам о целевом обучении на прохождение обучения в образовательных учреждениях высшего, среднего и дополнительного профессионального образования, подведомственных Министерству сельского хозяйства Российской Федерации, а также находящихся в ведении иных федеральных органов исполнительной власти</t>
  </si>
  <si>
    <t>ОСНОВНОЕ МЕРОПРИЯТИЕ 8.3</t>
  </si>
  <si>
    <t>Создание и развитие инфраструктуры на сельских территориях (благоустройство сельских территорий)</t>
  </si>
  <si>
    <t>Повышение уровня комплексного обустройства населенных пунктов, расположенных на сельских территориях, объектами социальной и инженерной инфраструктуры</t>
  </si>
  <si>
    <t>ОСНОВНОЕ МЕРОПРИЯТИЕ 8.4</t>
  </si>
  <si>
    <t>"Региональный проект  "Комплексная система обращения с твердыми коммунальными отходами" "Создание развития инфраструктуры на сельских территориях" (в т.ч. Государственная поддержка закупки контейнеров для раздельного накопления твердых коммунальных отходов)</t>
  </si>
  <si>
    <t>ОСНОВНОЕ МЕРОПРИЯТИЕ 8.5</t>
  </si>
  <si>
    <t>Дорожное хозяйство: строительство,капитальный ремонт и ремонт  автомобильных дорог общего пользования местного значения</t>
  </si>
  <si>
    <t>8.5.1.</t>
  </si>
  <si>
    <t>осуществление дорожной деятельности</t>
  </si>
  <si>
    <t>8.5.2.</t>
  </si>
  <si>
    <t>капремонт и ремонт автодорог</t>
  </si>
  <si>
    <t>ОСНОВНОЕ МЕРОПРИЯТИЕ 8.6</t>
  </si>
  <si>
    <t>Коммунальное хозяйство</t>
  </si>
  <si>
    <t>8.6.1.</t>
  </si>
  <si>
    <t>Организация системы раздельного накопления ТКО» в рамках ГП ВО «Обеспечение качественными жилищно-коммунальными услугами населения ВО</t>
  </si>
  <si>
    <t>8.6.2.</t>
  </si>
  <si>
    <t>Модернизация уличного освещения в рамках ГП ВО «Энергоэффективность и развитие энергетики</t>
  </si>
  <si>
    <t>ОСНОВНОЕ МЕРОПРИЯТИЕ 8.7</t>
  </si>
  <si>
    <t>Обеспечение уличного освещения в рамках ГП ВО "Энергоэффективность и развитие энергетики"</t>
  </si>
  <si>
    <t>ПОДРОГРАММА 9</t>
  </si>
  <si>
    <t>Создание условий и предпосылок для развития агропромышленного комплекса Рамонского муниципального района Воронежской области</t>
  </si>
  <si>
    <t>Обеспечение деятельности по выработке эффективной политики в сфере развития агропромышленного комплекса и сельских территорий, а также реализации мероприятий государственной программы</t>
  </si>
  <si>
    <t>914 0405 2590181550 800</t>
  </si>
  <si>
    <t>ОСНОВНОЕ МЕРОПРИЯТИЕ 9.1</t>
  </si>
  <si>
    <t>Проведение конкурсов, выставок, семинаров и прочих научно – практических мероприятий</t>
  </si>
  <si>
    <t>Создание благоприятных условий для населения Рамонского муниципального района Воронежской области</t>
  </si>
  <si>
    <t>Отдел экономического развития</t>
  </si>
  <si>
    <t>"Развитие и поддержка малого и среднего предпринимательства в Рамонском муниципальном районе Воронежской области"</t>
  </si>
  <si>
    <t>91404126010280380600</t>
  </si>
  <si>
    <t>91404126010380380800</t>
  </si>
  <si>
    <t>Развитие инфраструктуры поддержки предпринимательства.</t>
  </si>
  <si>
    <t>Развитие системы консультационного обслуживания субъектов малого и среднего предпринимательства</t>
  </si>
  <si>
    <t>ОСНОВНОЕ МЕРОПРИЯТИЕ 1.3</t>
  </si>
  <si>
    <t>Финансовая поддержка субъектов малого и среднего предпринимательства.</t>
  </si>
  <si>
    <t>Содействие развитию деятельности малых и средних предприятий, создание новых рабочих мест</t>
  </si>
  <si>
    <t>"Обеспечение доступным и комфортным жильем и коммунальными услугами населения Рамонского муниципального района Воронежской области"</t>
  </si>
  <si>
    <t>914100460201L4970300</t>
  </si>
  <si>
    <t>924041260203S8100400</t>
  </si>
  <si>
    <t>91404126020488100400</t>
  </si>
  <si>
    <t>914050260204S9120200</t>
  </si>
  <si>
    <t>91405056020488100400</t>
  </si>
  <si>
    <t>927050260204S8620500</t>
  </si>
  <si>
    <t>914050560204S8100400</t>
  </si>
  <si>
    <t>927050560204S8100500</t>
  </si>
  <si>
    <t>91405026020481580800</t>
  </si>
  <si>
    <t>91404126020580850200</t>
  </si>
  <si>
    <t>Обеспечение жильем  молодых семей</t>
  </si>
  <si>
    <t>Создание условий для повышения качества жизни граждан путем предоставления государственной поддержки в решении жилищной проблемы молодым семьям, признанным органами местного самоуправления в установленном порядке нуждающимися в жилых помещениях и включенным в сводный список</t>
  </si>
  <si>
    <t>Отдел по образованию, спорту и молодежной политике</t>
  </si>
  <si>
    <t>Газификация Рамонского муниципального района Воронежской области</t>
  </si>
  <si>
    <t xml:space="preserve">Улучшение проживания и  потребление качественных коммунальных услуг.  </t>
  </si>
  <si>
    <t>Отдел муниципального хозяйства, промышленности и дорожной деятельности</t>
  </si>
  <si>
    <t>Реформирование и модернизация ЖКХ</t>
  </si>
  <si>
    <t xml:space="preserve">Предоставление гражданам благоустроенного и комфортного жилья. Увеличение количества семей, улучшивших жилищные условия. </t>
  </si>
  <si>
    <t>Градостроительное проектирование</t>
  </si>
  <si>
    <t>Обеспечение своевременной актуализации и приведения в соответствие требованиям действующего законодательства схемы территориального планирования Рамонского муниципального района Воронежской области.</t>
  </si>
  <si>
    <t>Отдел градостроительной деятельности</t>
  </si>
  <si>
    <t>"Охрана окружающей среды"</t>
  </si>
  <si>
    <t>Отдел по финансам</t>
  </si>
  <si>
    <t>914050260303S9340200</t>
  </si>
  <si>
    <t>91406056030181120200</t>
  </si>
  <si>
    <t>Развитие системы обращения с отходами производства и потребления (ТБО) на территории муниципального района</t>
  </si>
  <si>
    <t> Обеспечение на территории муниципального района экологически безопасного обращения с отходами производства и потребления.</t>
  </si>
  <si>
    <t>Отдел имущественных и земельных отношений</t>
  </si>
  <si>
    <t>Повышение эффективности экологического мониторинга, повышение уровня экологического образования, информационное обеспечение</t>
  </si>
  <si>
    <t>Реализация мероприятий по экологическому воспитанию и формированию экологической культуры населения в области обращения с ТКО.</t>
  </si>
  <si>
    <t>"Энергосбережение на территории Рамонского муниципального района Воронежской области "</t>
  </si>
  <si>
    <t>91405026040381220200</t>
  </si>
  <si>
    <t>92405026040381220200</t>
  </si>
  <si>
    <t>Замена/установка современных окон с многокамерными стеклопакетами, входных групп</t>
  </si>
  <si>
    <t>Снижение энергопотребления и уменьшение бюджетных средств, направляемых на оплату энергетических ресурсов.</t>
  </si>
  <si>
    <t>ПОДПРОГРАММА 6</t>
  </si>
  <si>
    <t>"Профилактика правонарушений в Рамонском муниципальном районе Воронежской области"</t>
  </si>
  <si>
    <t>92208016060181880200</t>
  </si>
  <si>
    <t>92407036060281880200</t>
  </si>
  <si>
    <t>92407036060381880200</t>
  </si>
  <si>
    <t>92407036060481880200</t>
  </si>
  <si>
    <t>92407036060581880200</t>
  </si>
  <si>
    <t>92407036060681880200</t>
  </si>
  <si>
    <t>92407036060781880200</t>
  </si>
  <si>
    <t xml:space="preserve">Профилактика асоциального поведения граждан в рамках осуществления общественно- массовой и культурно-просветительской деятельности учреждений культуры </t>
  </si>
  <si>
    <t>Снижение роста преступности, культурное развитие граждан.</t>
  </si>
  <si>
    <t>ОСНОВНОЕ МЕРОПРИЯТИЕ 6.2</t>
  </si>
  <si>
    <t>Профилактика и предупреждение детского дорожно-транспортного травматизма</t>
  </si>
  <si>
    <t>Снижение детского дорожно-транспортного травматизма, правовое просвещение детей и подростков.</t>
  </si>
  <si>
    <t>ОСНОВНОЕ МЕРОПРИЯТИЕ 6.3</t>
  </si>
  <si>
    <t>Проведение рейдов с целью посещения и выявления семей социального риска и несовершеннолетних, ведущих асоциальный образ жизни</t>
  </si>
  <si>
    <t>Правовое воспитание, индивидуальная работа, своевременное разрешение вопроса о предотвращении прав и законных интересов несовершеннолетних.</t>
  </si>
  <si>
    <t>ОСНОВНОЕ МЕРОПРИЯТИЕ 6.4</t>
  </si>
  <si>
    <t xml:space="preserve">Проведение межведомственной комплексной профилактической акции «Без наркотиков» на базе образовательных организаций района и летних оздоровительных лагерей </t>
  </si>
  <si>
    <t>Формирование мотивации здорового образа жизни, правовое воспитание</t>
  </si>
  <si>
    <t>ОСНОВНОЕ МЕРОПРИЯТИЕ 6.5</t>
  </si>
  <si>
    <t>Обеспечение участия подростков, состоящих на учете в органах и учреждениях системы профилактики безнадзорности и правонарушений несовершеннолетних, в работе областного специализированного лагеря</t>
  </si>
  <si>
    <t>Организация оздоровления, физического развития детей из семей, нуждающихся в защите государства. Правовое воспитание.</t>
  </si>
  <si>
    <t>ОСНОВНОЕ МЕРОПРИЯТИЕ 6.6</t>
  </si>
  <si>
    <t>Изготовление и распространение печатной продукции, направленной на профилактику асоциального поведения несовершеннолетних и пропаганду здорового образа жизни</t>
  </si>
  <si>
    <t>Профилактическая работа.</t>
  </si>
  <si>
    <t>ОСНОВНОЕ МЕРОПРИЯТИЕ 6.7</t>
  </si>
  <si>
    <t>Производство и размещение в общественных местах наружной рекламы по проблемам асоциального поведения граждан, пропаганде здорового образа жизни</t>
  </si>
  <si>
    <t>ПОДПРОГРАММА 8</t>
  </si>
  <si>
    <t>"Защита населения и территории Рамонского муниципального района Воронежской области от чрезвычайных ситуаций, пожарной безопасности и безопасности людей на водных объектах"</t>
  </si>
  <si>
    <t>Отдел по делам ГО и ЧС</t>
  </si>
  <si>
    <t>91403106080181430200</t>
  </si>
  <si>
    <t>91403106080281430200</t>
  </si>
  <si>
    <t>Развитие и модернизация системы защиты  населения от угроз чрезвычайных ситуаций и пожаров</t>
  </si>
  <si>
    <t>Обеспечение комплексной безопасности населения и территории Рамонского муниципального района Воронежской области</t>
  </si>
  <si>
    <t>Создание системы обеспечения вызова экстренных оперативных служб по единому номеру «112» на базе Единой дежурно-диспетчерской службы муниципального района</t>
  </si>
  <si>
    <t>ПОДПРОГРАММА 9</t>
  </si>
  <si>
    <t>"Обеспечение пассажирских перевозок по социально значимым внутримуниципальным маршрутам"</t>
  </si>
  <si>
    <t>91408086090181920200</t>
  </si>
  <si>
    <t>914040860901S9260200</t>
  </si>
  <si>
    <t>Обеспечение экономической устойчивости транспортных предприятий автомобильного транспорта</t>
  </si>
  <si>
    <t>«Развитие культуры и туризма в Рамонском муниципальном районе Воронежской области»</t>
  </si>
  <si>
    <t>Всего, в том числе в разрезе ГРБС:</t>
  </si>
  <si>
    <t>Отдел по культуре, Филатова Ж.Е., руководитель</t>
  </si>
  <si>
    <t>«Развитие культуры Рамонского муниципального района»</t>
  </si>
  <si>
    <t>Сохранение и развитие культурного потенциала района, создание информационно-деятельного пространства, обеспечивающего равные возможности доступа населения к историко-культурным ценностям</t>
  </si>
  <si>
    <t>всего</t>
  </si>
  <si>
    <t>в том числе по КБК</t>
  </si>
  <si>
    <t>ххххххх11ххххххххххх</t>
  </si>
  <si>
    <t>Основное мероприятие 1.1</t>
  </si>
  <si>
    <t>Создание условий для организации деятельности культурно-досуговых учреждений района</t>
  </si>
  <si>
    <t xml:space="preserve">Увеличение количества участников культурно-досуговых мероприятий, клубных формирований </t>
  </si>
  <si>
    <t>92208011110100590100</t>
  </si>
  <si>
    <t>92208011110100590200</t>
  </si>
  <si>
    <t>92208011110100590800</t>
  </si>
  <si>
    <t>927080111101L4670500</t>
  </si>
  <si>
    <t>927080111101S8440500</t>
  </si>
  <si>
    <t>Основное мероприятие 1.2</t>
  </si>
  <si>
    <t>Сохранение и развитие библиотечного обслуживания населения Рамонского муниципального района</t>
  </si>
  <si>
    <t xml:space="preserve">Увеличение числа посещений библиотеки
</t>
  </si>
  <si>
    <t>92208011110200590100</t>
  </si>
  <si>
    <t>92208011110200590200</t>
  </si>
  <si>
    <t>92208011110200590800</t>
  </si>
  <si>
    <t>922080111102L5190200</t>
  </si>
  <si>
    <t>Основное мероприятие 1.3</t>
  </si>
  <si>
    <t>Система мер по сохранению и развитию дополнительного образования детей в сфере культуры Рамонского муниципального района</t>
  </si>
  <si>
    <t>Увеличение количества учащихся ДШИ</t>
  </si>
  <si>
    <t xml:space="preserve">92207031110300590100 </t>
  </si>
  <si>
    <t>92207031110300590200</t>
  </si>
  <si>
    <t>92207031110300590800</t>
  </si>
  <si>
    <t>Основное мероприятие 1.4</t>
  </si>
  <si>
    <t>Региональный проект «Творческие люди»</t>
  </si>
  <si>
    <t xml:space="preserve">Исполнение плановых назначений по расходам на государственную поддержку отрасли культуры на 100%
</t>
  </si>
  <si>
    <t xml:space="preserve"> 9220801111А255190200</t>
  </si>
  <si>
    <t xml:space="preserve"> 9220801111А255190300</t>
  </si>
  <si>
    <t>Основное мероприятие 1.5</t>
  </si>
  <si>
    <t>Региональный проект «Культурная среда»</t>
  </si>
  <si>
    <t>9220703111А155190200</t>
  </si>
  <si>
    <t>9270801111А155130500</t>
  </si>
  <si>
    <t>9270801111А1Д5130500</t>
  </si>
  <si>
    <t>«Развитие туризма в Рамонском муниципальном районе»</t>
  </si>
  <si>
    <t>Создание комфортной туристской среды, сохранение и рациональное использование природного и культурного наследия района</t>
  </si>
  <si>
    <t>92204121120280840ххх</t>
  </si>
  <si>
    <t>Основное мероприятие 2.1</t>
  </si>
  <si>
    <t>Обеспечение базовых информационных и организационно-экономических условий для развития туризма в Рамонском муниципальном районе Воронежской области и продвижение туристского потенциала Рамонского муниципального района Воронежской области на региональном и межрегиональном уровне</t>
  </si>
  <si>
    <t>Объём внутреннего и въездного туристского потока</t>
  </si>
  <si>
    <t xml:space="preserve"> 91404121120100590600</t>
  </si>
  <si>
    <t>Основное мероприятие 2.2</t>
  </si>
  <si>
    <t>Поддержка некоммерческих организаций, осуществляющих деятельность на территории Рамонского района Воронежской области по приоритетным направлениям туристской деятельности в сфере внутреннего и въездного туризма</t>
  </si>
  <si>
    <t>Сохранение количества некоммерческих организаций, осуществляющих деятельность на территории муниципального района по приоритетным направлениям туристской деятельности в сфере внутреннего и въездного туризма, - получателей муниципальной поддержки</t>
  </si>
  <si>
    <t xml:space="preserve"> 92204121120280840600</t>
  </si>
  <si>
    <t>Основное мероприятие 2.3</t>
  </si>
  <si>
    <t>Региональный проект "Развитие туристической инфраструктуры"</t>
  </si>
  <si>
    <t xml:space="preserve">Уровень исполнения плановых назначений по расходам на капитальные вложения в объекты государственной (муниципальной) собственности
</t>
  </si>
  <si>
    <t>9140412112J153380400</t>
  </si>
  <si>
    <t>«Финансовое обеспечение реализации муниципальной программы»</t>
  </si>
  <si>
    <t>Создание условий для эффективной реализации Муниципальной программы</t>
  </si>
  <si>
    <t>92208041130182010ххх</t>
  </si>
  <si>
    <t>Основное мероприятие 3.1</t>
  </si>
  <si>
    <t>Финансовое обеспечение деятельности отдела по культуре администрации Рамонского муниципального района Воронежской области</t>
  </si>
  <si>
    <t xml:space="preserve">Уровень исполнения плановых значений по расходам на реализацию Муниципальной программы на
99,9%
</t>
  </si>
  <si>
    <t>92208041130182010100</t>
  </si>
  <si>
    <t>92208041130182010200</t>
  </si>
  <si>
    <t>92208041130182010800</t>
  </si>
  <si>
    <t>«Развитие образования Рамонского муниципального района Воронежской области на 2014 – 2025 годы»</t>
  </si>
  <si>
    <t xml:space="preserve">Будет обеспечено высокое качество образования в соответствии с меняющимися запросами населения и перспективными задачами развития общества и экономики; будет повышена эффективность реализации молодежной политики в интересах инновационного социально ориентированного развития страны; будут  cозданы условия для успешной социализации и эффективной самореализации детей, нуждающихся в особой заботе государства
</t>
  </si>
  <si>
    <t xml:space="preserve">отдел по образованию, спорту и молодежной политике администрации Рамонского муниципального района, зам. главы администрации – 
руководитель отдела по образованию,
спорту и молодежной политике                                                      Е.И. Корчагина
</t>
  </si>
  <si>
    <t>Итого</t>
  </si>
  <si>
    <t>Всего ГРБС 914</t>
  </si>
  <si>
    <t>Всего ГРБС 924</t>
  </si>
  <si>
    <t>Подпрограмма 1</t>
  </si>
  <si>
    <t>«Развитие дошкольного и общего образования»</t>
  </si>
  <si>
    <t xml:space="preserve">Основное мероприятие 1.1 </t>
  </si>
  <si>
    <t>Развитие дошкольного образования</t>
  </si>
  <si>
    <t xml:space="preserve">Отсутствие очереди на зачисление детей в возрасте от трех до семи лет в дошкольные образовательные учреждения. Отсутствие дошкольных образовательных учреждений, требующих капитального ремонта. Будет сформирована открытая, саморазвивающаяся, информационно и технически оснащенная образовательная система, способная в полной мере удовлетворять образовательные запросы личности и социума, обеспечивать доступность качественного дошкольного и общего образования. Будут созданы условия для раскрытия творческого потенциала личности в процессе активного освоения культуры профессионального самоопределения, самообразования и саморазвития.
</t>
  </si>
  <si>
    <t>ГРБС 924</t>
  </si>
  <si>
    <t>92407010210100590100</t>
  </si>
  <si>
    <t>92407010210100590200</t>
  </si>
  <si>
    <t>92407010210100590800</t>
  </si>
  <si>
    <t>92407090210188100400</t>
  </si>
  <si>
    <t>92410040210178150300</t>
  </si>
  <si>
    <t>92407010210178290100</t>
  </si>
  <si>
    <t>ГРБС 914</t>
  </si>
  <si>
    <t>91407090210188100400</t>
  </si>
  <si>
    <t xml:space="preserve">Основное мероприятие 1.2 </t>
  </si>
  <si>
    <t>Развитие общего образования</t>
  </si>
  <si>
    <t xml:space="preserve">Будет сформирована открытая, саморазвивающаяся, информационно и технически оснащенная образовательная система, способная в полной мере удовлетворять образовательные запросы личности и социума, обеспечивать доступность качественного образования.
Будут созданы условия для раскрытия творческого потенциала личности в процессе активного освоения культуры профессионального самоопределения, самообразования и саморазвития.
</t>
  </si>
  <si>
    <t>9140709021E155200400</t>
  </si>
  <si>
    <t>9140709021E1Д5200400</t>
  </si>
  <si>
    <t>914070900210288100400</t>
  </si>
  <si>
    <t>92407020210200590100</t>
  </si>
  <si>
    <t>92407020210200590200</t>
  </si>
  <si>
    <t>92407020210200590600</t>
  </si>
  <si>
    <t>92407020210200590800</t>
  </si>
  <si>
    <t>92407020210253030100</t>
  </si>
  <si>
    <t>92407020210253030600</t>
  </si>
  <si>
    <t>92407020210278120100</t>
  </si>
  <si>
    <t>92407020210278120200</t>
  </si>
  <si>
    <t>92407020210278120600</t>
  </si>
  <si>
    <t>924070202102L3040200</t>
  </si>
  <si>
    <t>924070202102L3040600</t>
  </si>
  <si>
    <t>924070202102S8130200</t>
  </si>
  <si>
    <t>924070202102S8130600</t>
  </si>
  <si>
    <t>924070202102S8750200</t>
  </si>
  <si>
    <t>924070202102S8810200</t>
  </si>
  <si>
    <t>924070202102S8940200</t>
  </si>
  <si>
    <t>92407090210200590100</t>
  </si>
  <si>
    <t>92407090210200590200</t>
  </si>
  <si>
    <t>92407090210200590800</t>
  </si>
  <si>
    <t>9240709021E250980200</t>
  </si>
  <si>
    <t>9240709021EВ51790100</t>
  </si>
  <si>
    <t>9240709021EВ51790600</t>
  </si>
  <si>
    <t>Подпрограмма 2</t>
  </si>
  <si>
    <t>«Социализация детей-сирот и детей, нуждающихся в особой заботе государства»</t>
  </si>
  <si>
    <t xml:space="preserve">Сократится число  детей-сирот и детей, оставшихся без попечения родителей, воспитывающихся  в   интернатных учреждениях. 
Увеличится доля детей-сирот и детей, оставшихся без попечения родителей, воспитывающихся в семьях граждан.
Сократится число отказов от детей среди усыновителей, опекунов, приемных родителей. 
Сократится число случаев лишения родительских прав.
Снизится численность семей, находящихся в социально опасном положении.  
Сократится число правонарушений и преступлений, совершенных детьми сиротами и детьми, оставшимися без попечения родителей.
</t>
  </si>
  <si>
    <t>Основное мероприятие 2.1.</t>
  </si>
  <si>
    <t>Выплата единовременного пособия при всех формах устройства детей, лишенных родительского попечения, в семью</t>
  </si>
  <si>
    <t>10040220152600300</t>
  </si>
  <si>
    <t>Основное мероприятие 2.2.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</si>
  <si>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</si>
  <si>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>92401130220278391100</t>
  </si>
  <si>
    <t>92401130220278391200</t>
  </si>
  <si>
    <t>Основное мероприятие 2.3.</t>
  </si>
  <si>
    <t>Расходы на обеспечение выплат приемной семье на содержание подопечных детей</t>
  </si>
  <si>
    <t>92410040220378541300</t>
  </si>
  <si>
    <t>Основное мероприятие 2.4.</t>
  </si>
  <si>
    <t>Расходы на обеспечение выплаты вознаграждения, причитающегося приемному родителю</t>
  </si>
  <si>
    <t>92410040220478542300</t>
  </si>
  <si>
    <t>Основное мероприятие 2.5.</t>
  </si>
  <si>
    <t>Расходы на обеспечение выплат семьям опекунов на содержание подопечных детей</t>
  </si>
  <si>
    <t>92410040220578543300</t>
  </si>
  <si>
    <t>Основное мероприятие 2.6.</t>
  </si>
  <si>
    <t>Осуществление государственных полномочий по организации и осуществлению деятельности по опеке и попечительству</t>
  </si>
  <si>
    <t>92401130220878392100</t>
  </si>
  <si>
    <t>92401130220878392200</t>
  </si>
  <si>
    <t>Подпрограмма 3</t>
  </si>
  <si>
    <t>«Развитие дополнительного образования  и воспитание детей и молодежи Рамонского муниципального района (2014-2024 годы)»</t>
  </si>
  <si>
    <t xml:space="preserve">Увеличится доля детей, охваченных образовательными программами дополнительного образования детей, в общей численности детей и молодежи в возрасте 5 - 18 лет;
Усовершенствуется материально-техническая база учреждений дополнительного образования;
Будут созданы условия для обеспечения доступности услуг дополнительного образования детей для граждан независимо от места жительства, социально-экономического статуса, состояния здоровья; 
Будут созданы и поддержаны инновационные программы дополнительного образования с использованием новых средств и форм образовательной деятельности внедрение которых позволит повысить качество образования.
</t>
  </si>
  <si>
    <t>Основное мероприятие 3.1.</t>
  </si>
  <si>
    <t xml:space="preserve"> Развитие кадрового потенциала  системы дополнительного образования и развития одаренности детей и молодежи </t>
  </si>
  <si>
    <t>92407030230480270200</t>
  </si>
  <si>
    <t>Основное мероприятие 3.2.</t>
  </si>
  <si>
    <t>Развитие информационно-методического обеспечения системы дополнительного образования и развития одаренности детей и молодежи</t>
  </si>
  <si>
    <t>92407030230580270200</t>
  </si>
  <si>
    <t>Основное мероприятие 3.3.</t>
  </si>
  <si>
    <t xml:space="preserve"> Финансовое обеспечение деятельности муниципальных учреждений дополнительного образования детей</t>
  </si>
  <si>
    <t>92407030230600590100</t>
  </si>
  <si>
    <t>92407030230600590200</t>
  </si>
  <si>
    <t>92407030230600590800</t>
  </si>
  <si>
    <t>Подпрограмма 4</t>
  </si>
  <si>
    <t>«Вовлечение молодежи  в социальную практику (2014 -2025 годы)»</t>
  </si>
  <si>
    <t>Увеличится  количество молодых людей, вовлеченных в программы и проекты, направленные на интеграцию в жизнь общества. Увеличится количество военно-патриотических объединений, военно-спортивных молодежных  клубов.Увеличится количество мероприятий, проектов (программ), направленных на формирования правовых, культурных и нравственных ценностей среди молодежи</t>
  </si>
  <si>
    <t>Основное мероприятие 4.1.</t>
  </si>
  <si>
    <t>Вовлечение молодежи в социальную практику и обеспечение поддержки научной, творческой и предпринимательской активности молодежи</t>
  </si>
  <si>
    <t>07070240180310200</t>
  </si>
  <si>
    <t>Подпрограмма 5</t>
  </si>
  <si>
    <t>«Создание условий для организации отдыха и   оздоровления   детей и молодежи Рамонского муниципального района»</t>
  </si>
  <si>
    <t xml:space="preserve">Будет создана система нормативно-правового регулирования сферы отдыха и оздоровления детей в Рамонском муниципальном районе. Увеличится % выполненных предписаний, выданных надзорными органами по обеспечению санитарно-гигиенического и противоэпидемиологического  режима  в  учреждениях отдыха и оздоровления детей и подростков. Увеличится количество детей, охваченных организованным отдыхом и оздоровлением, в общем количестве детей школьного возраста </t>
  </si>
  <si>
    <t>Основное мероприятие 5.1.</t>
  </si>
  <si>
    <t>Организация отдыха, оздоровления и занятости детей и молодежи</t>
  </si>
  <si>
    <t>924070702502S8410100</t>
  </si>
  <si>
    <t>924070702502S8410200</t>
  </si>
  <si>
    <t>Основное мероприятие 5.2.</t>
  </si>
  <si>
    <t>Организация отдыха и оздоровления детей в лагерях дневного пребывания</t>
  </si>
  <si>
    <t>924070702503S8320200</t>
  </si>
  <si>
    <t>924070702503S8320600</t>
  </si>
  <si>
    <t>Основное мероприятие 5.3.</t>
  </si>
  <si>
    <t>Организация оборонно-спортивных профильных смен для подростков допризывного возраста</t>
  </si>
  <si>
    <t>924070702504S8320200</t>
  </si>
  <si>
    <t>Основное мероприятие 5.4.</t>
  </si>
  <si>
    <t>Организация профильных и тематических смен различной направленности в учреждениях отдыха и оздоровления детей и подростков</t>
  </si>
  <si>
    <t>924070702505S8320200</t>
  </si>
  <si>
    <t>Основное мероприятие 5.5.</t>
  </si>
  <si>
    <t xml:space="preserve"> Финансовое обеспечение деятельности МКУ РДОЛ "Бобренок"</t>
  </si>
  <si>
    <t>92407070250700590100</t>
  </si>
  <si>
    <t>92407070250700590200</t>
  </si>
  <si>
    <t>92407070250700590800</t>
  </si>
  <si>
    <t>Основное мероприятие 5.6.</t>
  </si>
  <si>
    <t>Финансовое обеспечение деятельности МКУ "Рамонский центр развития образования и молодежных проектов"</t>
  </si>
  <si>
    <t>92407070250800590100</t>
  </si>
  <si>
    <t>92407070250800590200</t>
  </si>
  <si>
    <t>92407070250800590800</t>
  </si>
  <si>
    <t>Подпрограмма 6</t>
  </si>
  <si>
    <t>«Развитие физической культуры и спорта в Рамонском муниципальном районе Воронежской области на 2014-2024 гг»</t>
  </si>
  <si>
    <t>Будут созданы благоприятных условий для занятий физической культурой и спортом всех групп населения для привития ценностей здорового образа жизни, улучшения учебного процесса в детских дошкольных учреждениях, общеобразовательных школах, клубах по месту жительства</t>
  </si>
  <si>
    <t>Основное мероприятие 6.1</t>
  </si>
  <si>
    <t>Финансовое обеспечение деятельности МКУ "Рамонский районный центр физической культуры и спорта"</t>
  </si>
  <si>
    <t>92411020260100590100</t>
  </si>
  <si>
    <t>92411020260100590200</t>
  </si>
  <si>
    <t>92411020260100590800</t>
  </si>
  <si>
    <t>924110202601S8790100</t>
  </si>
  <si>
    <t>924110202601S8790200</t>
  </si>
  <si>
    <t>Основное мероприятие 6.2</t>
  </si>
  <si>
    <t>Организация и проведение физкультурных и спортивных мероприятий в Рамонском муниципальном районе Воронежской области</t>
  </si>
  <si>
    <t>92411020260280410200</t>
  </si>
  <si>
    <t>Основное мероприятие 6.3</t>
  </si>
  <si>
    <t xml:space="preserve">Обеспечение функционирования центра тестирования комплекса ГТО </t>
  </si>
  <si>
    <t>Основное мероприятие 6.4</t>
  </si>
  <si>
    <t>Финансовое обеспечение деятельности (оказания услуг) спортивного комплекса "Лидер" и стадиона "Юность"</t>
  </si>
  <si>
    <t>92411020260480590100</t>
  </si>
  <si>
    <t>92411020260480590200</t>
  </si>
  <si>
    <t>924110202604S8750200</t>
  </si>
  <si>
    <t>Основное мероприятие 6.5</t>
  </si>
  <si>
    <t>Финансовое обеспечение деятельности (оказания услуг) спортивного комплекса п.ВНИИСС</t>
  </si>
  <si>
    <t>92411020260580590100</t>
  </si>
  <si>
    <t>92411020260580590200</t>
  </si>
  <si>
    <t>Основное мероприятие 6.6</t>
  </si>
  <si>
    <t xml:space="preserve">Финансовое обеспечение деятельности (оказания услуг) плавательного бассейна </t>
  </si>
  <si>
    <t>92411020260680590100</t>
  </si>
  <si>
    <t>92411020260680590200</t>
  </si>
  <si>
    <t>Подпрограмма 7</t>
  </si>
  <si>
    <t>Будет  обеспечено выполнение целей, задач и  показателей муниципальной программы в целом, в разрезе подпрограмм и основных мероприятий.</t>
  </si>
  <si>
    <t>Основное мероприятие 7.1</t>
  </si>
  <si>
    <t xml:space="preserve">Финансовое обеспечение деятельности отдела по образования, спорту и молодежной политике </t>
  </si>
  <si>
    <t>92407090270182010100</t>
  </si>
  <si>
    <t>92407090270182010200</t>
  </si>
  <si>
    <t>92407090270182010800</t>
  </si>
  <si>
    <t>Основное мероприятие 7.2</t>
  </si>
  <si>
    <t>Финансовое обеспечение деятельности (оказание услуг) структурных подразделений отдела по образованию, спорту и молодежной политике</t>
  </si>
  <si>
    <t>92407090270200590100</t>
  </si>
  <si>
    <t>92407090270200590200</t>
  </si>
  <si>
    <t>92407090270200590800</t>
  </si>
  <si>
    <t>Формирование и эффективное управление муниципальной собственностью Рамонского муниципального района Воронежской области</t>
  </si>
  <si>
    <t>Совершенствование системы управления и распоряжения муниципальным имуществом Рамонского муниципального района Воронежской области путем внедрения современных форм и методов управления</t>
  </si>
  <si>
    <t>......</t>
  </si>
  <si>
    <t>Управление муниципальной собственностью Рамонского муниципального района Воронежской области</t>
  </si>
  <si>
    <t>Оптимизация состава и структуры муниципального имущества Рамонского муниципального района Воронежской области с учетом обеспечения полномочий органов муниципальной власти Рамонского муниципального района Воронежской области</t>
  </si>
  <si>
    <t>93501133810180200200</t>
  </si>
  <si>
    <t>....</t>
  </si>
  <si>
    <t>Организация управления муниципальным имуществом и земельными ресурсами Рамонского муниципального района Воронежской области</t>
  </si>
  <si>
    <r>
      <t xml:space="preserve">повышение </t>
    </r>
    <r>
      <rPr>
        <sz val="12"/>
        <color theme="1"/>
        <rFont val="Times New Roman"/>
        <family val="1"/>
        <charset val="204"/>
      </rPr>
      <t>доходности Рамонского муниципального района;</t>
    </r>
  </si>
  <si>
    <t>повышение достоверности сведений о муниципальном имуществе</t>
  </si>
  <si>
    <t>Осуществление полномочий собственника в отношении имущества муниципальных унитарных предприятий и муниципальных учреждений</t>
  </si>
  <si>
    <t>повышение эффективности распоряжения имуществом муниципальными организациями</t>
  </si>
  <si>
    <t>Проведение комплексных кадастровых работ</t>
  </si>
  <si>
    <t>повышение достоверности сведений о местоположении границ объектов недвижимости</t>
  </si>
  <si>
    <t>Организация и управление муниципальным заказом Рамонского муниципального района Воронежской области</t>
  </si>
  <si>
    <t>эффективное использование бюджетных средств при размещении муниципального заказа</t>
  </si>
  <si>
    <t>расширение возможностей для участия физических и юридических лиц в размещении муниципального заказа и проведении публичных торгов</t>
  </si>
  <si>
    <t>Планирование и нормирование муниципального заказа Рамонского муниципального района  Воронежской области</t>
  </si>
  <si>
    <t>своевременное удовлетворение муниципальных нужд в товарах, работах и услугах</t>
  </si>
  <si>
    <t>Управление муниципальным заказом Рамонского муниципального района  Воронежской области</t>
  </si>
  <si>
    <t>повышение объемов и качества оказываемых услуг, снижение затрат на их оказание</t>
  </si>
  <si>
    <t>Финансовое обеспечение реализации муниципальной программы</t>
  </si>
  <si>
    <t>Обеспечение поступления в консолидированный бюджет Рамонского муниципального района Воронежской области максимально возможных в текущей экономической ситуации доходов от управления и распоряжения муниципальным имуществом за счет применения рациональных инструментов управления</t>
  </si>
  <si>
    <t>93501133830182010100</t>
  </si>
  <si>
    <t>93501133830182010200</t>
  </si>
  <si>
    <t>Финансовое обеспечение деятельности отдела имущественных и земельных отношений администрации Рамонского муниципального района Воронежской области</t>
  </si>
  <si>
    <t>повышение качества планирования и контроля достижения целей, решения задач и результатов деятельности отдела</t>
  </si>
  <si>
    <t>информационно-коммуникационное и материально-техническое развитие сферы имущественно-земельных отношений</t>
  </si>
  <si>
    <t>Муниципальное управление Рамонского муниципального района Воронежской области</t>
  </si>
  <si>
    <t>Администрация Рамонского муниципального района Воронежской области</t>
  </si>
  <si>
    <t>МКУ «ЦОД ОМСУ»</t>
  </si>
  <si>
    <t>МКУ " Рамонский архив"</t>
  </si>
  <si>
    <t>МКУ "ЦБП"</t>
  </si>
  <si>
    <t>Развитие муниципального управления</t>
  </si>
  <si>
    <t>927 1403 3910470100 500</t>
  </si>
  <si>
    <t>91401055910151200200</t>
  </si>
  <si>
    <t>91401135910278090100</t>
  </si>
  <si>
    <t>91401135910278090200</t>
  </si>
  <si>
    <t>91401135910378470100</t>
  </si>
  <si>
    <t>91401135910378470200</t>
  </si>
  <si>
    <t>91403105910556940200</t>
  </si>
  <si>
    <t>91401135910580200200</t>
  </si>
  <si>
    <t>91401135910580200400</t>
  </si>
  <si>
    <t>91401135910580200800</t>
  </si>
  <si>
    <t>91401135910780200200</t>
  </si>
  <si>
    <t>91402045910570350200</t>
  </si>
  <si>
    <t>91410065910680490600</t>
  </si>
  <si>
    <t>91401135910680500600</t>
  </si>
  <si>
    <t>91410065910888890600</t>
  </si>
  <si>
    <t>92401135910580200100</t>
  </si>
  <si>
    <t>92401135910580200200</t>
  </si>
  <si>
    <t xml:space="preserve">ОСНОВНОЕ МЕРОПРИЯТИЕ
1.1
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</si>
  <si>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</si>
  <si>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Качественное и своевременное исполнение полномочий, переданных  федеральными законами и законами Воронежской области администрации муниципального района</t>
  </si>
  <si>
    <t>0</t>
  </si>
  <si>
    <t xml:space="preserve">ОСНОВНОЕ МЕРОПРИЯТИЕ
1.2
</t>
  </si>
  <si>
    <t>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правовых актов Воронежской области</t>
  </si>
  <si>
    <t xml:space="preserve">Осуществление государственных полномочий по созданию и организации деятельности административных комиссий 
</t>
  </si>
  <si>
    <t>ОСНОВНОЕ МЕРОПРИЯТИЕ 1.4</t>
  </si>
  <si>
    <t xml:space="preserve">Осуществление отдельных государственных полномочий по организации деятельности по отлову и содержанию безнадзорных животных
</t>
  </si>
  <si>
    <t>ОСНОВНОЕ МЕРОПРИЯТИЕ 1.5</t>
  </si>
  <si>
    <t xml:space="preserve">Финансовое обеспечение выполнения других расходных обязательств муниципального района органами местного самоуправления, иными главными распорядителями средств районного бюджета - исполнителями 
</t>
  </si>
  <si>
    <t>Качественное и своевременное исполнение полномочий администрации муниципального района</t>
  </si>
  <si>
    <t>ОСНОВНОЕ МЕРОПРИЯТИЕ 1.6</t>
  </si>
  <si>
    <t xml:space="preserve">Предоставление 
субсидии СОНКО на обеспечение деятельности 
</t>
  </si>
  <si>
    <t xml:space="preserve">Повышение эффективности деятельности организации за счет увеличения ее финансового потенциала
 </t>
  </si>
  <si>
    <t>91410065910680500600</t>
  </si>
  <si>
    <t>ОСНОВНОЕ МЕРОПРИЯТИЕ 1.7</t>
  </si>
  <si>
    <t xml:space="preserve">Поддержка средств массовой информации 
</t>
  </si>
  <si>
    <t xml:space="preserve">Обеспечение публикаций муниципальных правовых актов в официальном издании органов местного самоуправления муниципального «Муниципальный вестник»;
Обеспечение публикаций о деятельности администрации муниципального района в общественно-политической газете «Голос Рамони»
 </t>
  </si>
  <si>
    <t>ОСНОВНОЕ МЕРОПРИЯТИЕ 1.8</t>
  </si>
  <si>
    <t xml:space="preserve">Предоставление на конкурсной основе грантов в форме субсидий СОНКО на реализацию программ (проектов) 
</t>
  </si>
  <si>
    <t>Финансовое обеспечение реализации перспективных проектов СОНКО</t>
  </si>
  <si>
    <t>ОСНОВНОЕ МЕРОПРИЯТИЕ 1.9</t>
  </si>
  <si>
    <t xml:space="preserve">Поощрение проектов, реализуемых в рамках ТОС 
</t>
  </si>
  <si>
    <t xml:space="preserve">Финансовое обеспечение реализации перспективных проектов ТОС
 </t>
  </si>
  <si>
    <t>91401135910981790200</t>
  </si>
  <si>
    <t>ОСНОВНОЕ МЕРОПРИЯТИЕ 1.10</t>
  </si>
  <si>
    <t xml:space="preserve">Обеспечение соответствия нормативной правовой базы муниципального образования действующему законодательству 
</t>
  </si>
  <si>
    <t>Приведение муниципальных правовых актов в соответствие действующему 
законодательству, устранение выявленных противоречий</t>
  </si>
  <si>
    <t>ОСНОВНОЕ МЕРОПРИЯТИЕ 1.11</t>
  </si>
  <si>
    <t xml:space="preserve">Предоставление СОНКО помещений на безвозмездной основе в соответствии с соглашениями о безвозмездной передаче части нежилого помещения 
</t>
  </si>
  <si>
    <t xml:space="preserve">Повышение эффективности деятельности организации за счет предоставления безвозмездной имущественной поддержки
 </t>
  </si>
  <si>
    <t>ОСНОВНОЕ МЕРОПРИЯТИЕ 1.12</t>
  </si>
  <si>
    <t xml:space="preserve">Освещение и пропаганда деятельности НКО (в т.ч. СОНКО, ТОС) посредством размещения тематической информации на официальном сайте органов местного самоуправления муниципального района в сети Интернет и в ОПГ «Голос Рамони» 
</t>
  </si>
  <si>
    <t>Информирование населения о деятельности НКО района, привлечение жителей к их деятельности</t>
  </si>
  <si>
    <t>ОСНОВНОЕ МЕРОПРИЯТИЕ 1.13</t>
  </si>
  <si>
    <t xml:space="preserve">Стимулирование НКО (в т.ч. СОНКО, ТОС) к созданию страничек в социальных сетях 
</t>
  </si>
  <si>
    <t>Информирование населения о деятельности НКО района, привлечение</t>
  </si>
  <si>
    <t>ОСНОВНОЕ МЕРОПРИЯТИЕ 1.14</t>
  </si>
  <si>
    <t xml:space="preserve">Оказание содействия НКО (в т.ч. СОНКО, ТОС) в освещении их деятельности 
</t>
  </si>
  <si>
    <t xml:space="preserve">Информирование населения о деятельности НКО района, привлечение жителей к их деятельности
 </t>
  </si>
  <si>
    <t>ОСНОВНОЕ МЕРОПРИЯТИЕ 1.15</t>
  </si>
  <si>
    <t xml:space="preserve">Информационная поддержка конкурса среди СОНКО на предоставление грантов в форме субсидий из бюджета муниципального района на реализацию программ (проектов) 
</t>
  </si>
  <si>
    <t>Освещение мероприятий муниципальной поддержки СОНКО, информирование населения о деятельности НКО района, привлечение жителей к их деятельности</t>
  </si>
  <si>
    <t>ОСНОВНОЕ МЕРОПРИЯТИЕ 1.16</t>
  </si>
  <si>
    <t xml:space="preserve">Информационная поддержка конкурса среди ТОС на предоставление грантов из бюджета муниципального района на реализацию проектов 
</t>
  </si>
  <si>
    <t>Освещение мероприятий муниципальной поддержки ТОС, информирование населения о деятельности НКО района, привлечение жителей к их деятельности</t>
  </si>
  <si>
    <t>ОСНОВНОЕ МЕРОПРИЯТИЕ 1.17</t>
  </si>
  <si>
    <t xml:space="preserve">Проведение круглых столов и семинаров для представителей НКО с целью консультирования по актуальным вопросам организации и совершенствования их деятельности 
</t>
  </si>
  <si>
    <t>Повышение кадрового потенциала СОНКО</t>
  </si>
  <si>
    <t>ОСНОВНОЕ МЕРОПРИЯТИЕ 1.18</t>
  </si>
  <si>
    <t xml:space="preserve">Консультирование СОНКО по вопросам участия в  конкурсе на получение президентских грантов, а также конкурсах на получение грантов, проводимых администрацией муниципального района,  департаментом социальной защиты Воронежской области и другими организациями 
</t>
  </si>
  <si>
    <t xml:space="preserve">Информирование и повышение кадрового потенциала СОНКО
 </t>
  </si>
  <si>
    <t>ОСНОВНОЕ МЕРОПРИЯТИЕ 1.19</t>
  </si>
  <si>
    <t xml:space="preserve">Консультирование органов ТОС по вопросам участия в  конкурсах на получение грантов, проводимых Ассоциацией «Совет муниципальных образований Воронежской области» и администрацией муниципального района
</t>
  </si>
  <si>
    <t xml:space="preserve"> Информирование и повышение кадрового потенциала ТОС</t>
  </si>
  <si>
    <t>ОСНОВНОЕ МЕРОПРИЯТИЕ 1.20</t>
  </si>
  <si>
    <t xml:space="preserve">Привлечение НКО к активному участию в общерайонных акциях и субботниках 
</t>
  </si>
  <si>
    <t>Повышение гражданской ответственности членов НКО</t>
  </si>
  <si>
    <t>ОСНОВНОЕ МЕРОПРИЯТИЕ 1.21</t>
  </si>
  <si>
    <t xml:space="preserve">Привлечение НКО к активному участию в культурно-массовых и патриотических мероприятиях, проводимых в районе
</t>
  </si>
  <si>
    <t>ОСНОВНОЕ МЕРОПРИЯТИЕ 1.22</t>
  </si>
  <si>
    <t xml:space="preserve">Привлечение НКО к активному участию в оказании поддержки ветеранам, инвалидам, пенсионерам и иным лицам, находящимся в трудной жизненной 
</t>
  </si>
  <si>
    <t>Осуществление материально-технического  обеспечения деятельности администрации муниципального района</t>
  </si>
  <si>
    <t>91401135920200590100</t>
  </si>
  <si>
    <t>91401135920200590200</t>
  </si>
  <si>
    <t>91401135920200590800</t>
  </si>
  <si>
    <t xml:space="preserve">Создание системы обеспечения вызова экстренных оперативных служб по единому номеру «112» на базе Единой дежурно-диспетчерской службы муниципального района </t>
  </si>
  <si>
    <t>Бесперебойное функционирование МКУ «ЦОД ОМСУ»</t>
  </si>
  <si>
    <t xml:space="preserve">Финансовое обеспечение деятельности МКУ «ЦОД ОМСУ»
 </t>
  </si>
  <si>
    <t xml:space="preserve">Бесперебойное функционирование администрации муниципального района; 
Улучшение материально-технической базы администрации муниципального района
</t>
  </si>
  <si>
    <t>Развитие информационного общества и формирование электронного муниципалитета</t>
  </si>
  <si>
    <t xml:space="preserve">Развитие информационного общества и формирование электронного муниципалитета 
</t>
  </si>
  <si>
    <t xml:space="preserve">Создание качественно новых организационных и технических условий для развития информационного общества
 </t>
  </si>
  <si>
    <t xml:space="preserve">Организация предоставления муниципальных услуг, в том числе по принципу" одного окна"
</t>
  </si>
  <si>
    <t xml:space="preserve"> Увеличение количества принятых запросов на предоставление государственных и муниципальных услуг, межведомственных запросов, устранение избыточных процедур
 </t>
  </si>
  <si>
    <t xml:space="preserve">Регистрация граждан в ЕСИА 
</t>
  </si>
  <si>
    <t xml:space="preserve">Увеличение доли граждан, имеющих доступ к получению государственных и муниципальных услуг в электронном виде
 </t>
  </si>
  <si>
    <t xml:space="preserve">ПОДПРОГРАММА 4 
</t>
  </si>
  <si>
    <t>Развитие муниципальной службы</t>
  </si>
  <si>
    <t>92701063930182010200</t>
  </si>
  <si>
    <t>ОСНОВНОЕ МЕРОПРИЯТИЕ 4.1.</t>
  </si>
  <si>
    <t xml:space="preserve">Совершенствование действующего муниципального законодательства о муниципальной службе и противодействии коррупции 
Разработка необходимых муниципальных правовых актов по обозначенным вопросам.
</t>
  </si>
  <si>
    <t>Обеспечение соответствия муниципальных правовых актов по вопросам 
муниципальной службы и противодействии коррупции
законодательству Российской Федерации и Воронежской области, устранение выявленных противоречий.</t>
  </si>
  <si>
    <t>МЕРОПРИЯТИЕ 4.2</t>
  </si>
  <si>
    <t xml:space="preserve">Повышение профессионального уровня муниципальных служащих в целях формирования высококвалифицированного кадрового состава 
</t>
  </si>
  <si>
    <t xml:space="preserve">Определение потребности в повы-шении квалификации муниципальных служащих.
Разработка и утверждение планов повышения квалификации муниципальных служа-щих.
Обновление 
теоретических и практических 
знаний и навыков  муниципальных служащих в целях повышения их профессионального уровня
 </t>
  </si>
  <si>
    <t>МЕРОПРИЯТИЕ 4.3</t>
  </si>
  <si>
    <t xml:space="preserve">Формирование эффективного кадрового резерва муниципальных служащих 
</t>
  </si>
  <si>
    <t xml:space="preserve">Создание условий 
для формирования 
кадрового состава, 
подготовленного к
реализации функций муниципального управления
 </t>
  </si>
  <si>
    <t>МЕРОПРИЯТИЕ 4.4</t>
  </si>
  <si>
    <t xml:space="preserve">Осуществление антикоррупционных мер с целью снижения уровня коррупционности на муниципальной службе 
</t>
  </si>
  <si>
    <t>Исключение фактов коррупционных проявлений на муниципальной службе.
Обеспечение прозрачности деятельности муниципальных служащих</t>
  </si>
  <si>
    <t xml:space="preserve">ПОДПРОГРАММА 5
</t>
  </si>
  <si>
    <t>Обеспечение реализации муниципальной программы</t>
  </si>
  <si>
    <t>91401045950182010100</t>
  </si>
  <si>
    <t>91401045950182010200</t>
  </si>
  <si>
    <t>91401045950182010800</t>
  </si>
  <si>
    <t>91410015950380470300</t>
  </si>
  <si>
    <t>91410035950580520300</t>
  </si>
  <si>
    <t>МКУ "Рамонский архив"</t>
  </si>
  <si>
    <t>91401135950200590100</t>
  </si>
  <si>
    <t>91401135950200590200</t>
  </si>
  <si>
    <t>91401135950600590100</t>
  </si>
  <si>
    <t>91401135950600590200</t>
  </si>
  <si>
    <t>91401135950600590800</t>
  </si>
  <si>
    <t>ОСНОВНОЕ МЕРОПРИЯТИЕ 5.1.</t>
  </si>
  <si>
    <t xml:space="preserve">Финансовое обеспечение деятельности администрации муниципального района, иных получателей средств районного бюджета-исполнителей 
</t>
  </si>
  <si>
    <t>Создание эффективной системы планирования и управления реализацией мероприятий Муниципальной программы.
Обеспечение эффективного и целенаправленного расходования бюджетных средств.</t>
  </si>
  <si>
    <t>МЕРОПРИЯТИЕ 5.2</t>
  </si>
  <si>
    <t xml:space="preserve">Финансовое обеспечение деятельности подведомственных учреждений МКУ «Рамонский архив» 
</t>
  </si>
  <si>
    <t xml:space="preserve">Финансирование подведомственных администрации муниципального района муниципальных казенных учреждений: 
- МКУ «Рамонский архив»
 </t>
  </si>
  <si>
    <t>МЕРОПРИЯТИЕ 5.3</t>
  </si>
  <si>
    <t xml:space="preserve">Осуществление выплаты пенсии за выслугу лет лицам, замещавшим выборные  муниципальные должности и должности муниципальной службы в органах местного самоуправления муниципального района
</t>
  </si>
  <si>
    <t>Ежемесячное перечисление пенсии за выслугу лет на счета лиц, замещавшим выборные муниципальные должности и должности муниципальной службы в органах местного самоуправления муниципального района</t>
  </si>
  <si>
    <t>МЕРОПРИЯТИЕ 5.4</t>
  </si>
  <si>
    <t xml:space="preserve">Оказание мер социальной поддержки отдельным категориям медицинских работников
</t>
  </si>
  <si>
    <t>Привлечение в район медицинских работников</t>
  </si>
  <si>
    <t>МЕРОПРИЯТИЕ 5.5</t>
  </si>
  <si>
    <t xml:space="preserve">Оказание мер социальной поддержки граждан, имеющих звание «Почетный гражданин Рамонского муниципального района Воронежской области»
</t>
  </si>
  <si>
    <t xml:space="preserve"> Ежемесячное перечисление выплаты гражданам имеющим звание «Почетный гражданин Рамонского муниципального района Воронежской области»
 </t>
  </si>
  <si>
    <t>МЕРОПРИЯТИЕ 5.6</t>
  </si>
  <si>
    <t xml:space="preserve">Финансовое обеспечение деятельности подведомственных учреждений МКУ «ЦБП»
</t>
  </si>
  <si>
    <t>Финансирование подведомственных администрации муниципального района муниципальных казенных учреждений: 
- МКУ «ЦБП»</t>
  </si>
  <si>
    <t>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поселений Рамонского муниципального района Воронежской области</t>
  </si>
  <si>
    <t>Организация управления муниципальными финансами и муниципальным долгом</t>
  </si>
  <si>
    <t>Повышение качества доступности информации о состоянии бюджетной системы, повышение доверия общества в сфере управления финансами, достижение плановых значений показателей</t>
  </si>
  <si>
    <t>927 0111 3910420540 800</t>
  </si>
  <si>
    <t>927 0111 3910420570 800</t>
  </si>
  <si>
    <t>927 0113 3910470100 800</t>
  </si>
  <si>
    <t>Нормативное правовое регулирование бюджетного процесса и других правоотношений</t>
  </si>
  <si>
    <t>Соответствие нормативных правовых актов муниципального района , регулирующих бюджетные правоотношения, требованиям бюджетного законодательства Российской Федерации</t>
  </si>
  <si>
    <t>Мероприятие 1.1.1</t>
  </si>
  <si>
    <t>Подготовка проектов нормативных правовых актов муниципального района и изменений в нормативные правовые акты  муниципального района, регулирующие бюджетные правоотношения (включая решение Совета народных депутатов Рамонского муниципального района о бюджетном процессе в Рамонском муниципальном районе) с учетом совершенствования бюджетного законодательства Российской Федерации</t>
  </si>
  <si>
    <t>Составление проекта районного бюджета на очередной финансовый год и плановый период</t>
  </si>
  <si>
    <t>Обеспечение принятия в установленные сроки районного бюджета на очередной финансовый год и плановый период, соответствующего требованиям бюджетного законодательства</t>
  </si>
  <si>
    <t>Мероприятие 1.2.1</t>
  </si>
  <si>
    <t>Подготовка ежегодного распоряжения администрации муниципального района о разработке проекта решения о районном бюджете на очередной финансовый год и плановый период</t>
  </si>
  <si>
    <t>Обеспечение требований бюджетного законодательства</t>
  </si>
  <si>
    <t>Мероприятие 1.2.2</t>
  </si>
  <si>
    <t>Составление реестра расходных обязательств муниципального района, свода реестров расходных обязательств муниципальных образований, входящих в состав муниципального района, и их направление в департамент финансов Воронежской области</t>
  </si>
  <si>
    <t>Ведение среднесрочного финансового планирования, улучшение качества прогнозирования основных бюджетных параметров на средне- и долгосрочную перспективу</t>
  </si>
  <si>
    <t>Мероприятие 1.2.3</t>
  </si>
  <si>
    <t>Разработка основных подходов по формированию проекта районного бюджета на очередной финансовый год и на плановый период</t>
  </si>
  <si>
    <t>Выработка основных подходов к формированию проекта районного бюджета на очередной финансовый год и плановый период, обеспечение надежности и обоснованности бюджетных прогнозов</t>
  </si>
  <si>
    <t>Мероприятие 1.2.4</t>
  </si>
  <si>
    <t xml:space="preserve">Сбор, обработка и свод предложений бюджетных ассигнований на очередной финансовый год и плановый период </t>
  </si>
  <si>
    <t>Обеспечение надежности и обоснованности бюджетных прогнозов и внедрение в практику принципа результативности, установленного Бюджетным кодексом Российской Федерации</t>
  </si>
  <si>
    <t>Мероприятие 1.2.5</t>
  </si>
  <si>
    <t>Разработка расчетных проектировок (в том числе в разрезе программных мероприятий главных распорядителей бюджетных средств)</t>
  </si>
  <si>
    <t>Подготовка и расчет проектировок районного бюджета на очередной финансовый год и плановый период</t>
  </si>
  <si>
    <t>Мероприятие 1.2.6</t>
  </si>
  <si>
    <t>Осуществление сверки исходных данных с департаментом финансов Воронежской области для формирования межбюджетных отношений на очередной финансовый год и плановый период</t>
  </si>
  <si>
    <t>Проведение с департаментом финансов Воронежской области сверки исходных данных, необходимой для формирования межбюджетных отношений на очередной финансовый год и плановый период</t>
  </si>
  <si>
    <t>Мероприятие 1.2.7</t>
  </si>
  <si>
    <t>Разработка основных направлений бюджетной и налоговой политики на очередной финансовый год и плановый период</t>
  </si>
  <si>
    <t>Выработка бюджетной и налоговой политики района на очередной финансовый год и плановый период</t>
  </si>
  <si>
    <t>Мероприятие 1.2.8</t>
  </si>
  <si>
    <t>Формирование свода бюджетных проектировок и прогноза основных параметров консолидированного бюджета на очередной финансовый год и плановый период</t>
  </si>
  <si>
    <t>Обеспечение составления проекта районного бюджета на очередной финансовый год и плановый период и прогноза основных параметров консолидированного бюджета</t>
  </si>
  <si>
    <t>Мероприятие 1.2.9</t>
  </si>
  <si>
    <t>Разработка проекта решения Совета народных депутатов Рамонского муниципального района о районном бюджете на очередной финансовый год и плановый период в соответствии с правовым актом администрации  муниципального района</t>
  </si>
  <si>
    <t>Мероприятие 1.2.10</t>
  </si>
  <si>
    <t xml:space="preserve">Подготовка пояснительной записки к проекту районного бюджета на очередной финансовый год и плановый период и документов (материалов), направляемых одновременно с проектом районного бюджета на очередной финансовый год и плановый период в администрацию муниципального района и Совет народных депутатов Рамонского муниципального района </t>
  </si>
  <si>
    <t>Организация исполнения районного бюджета и формирование бюджетной отчетности</t>
  </si>
  <si>
    <t>Утверждение сводной бюджетной росписи районного бюджета</t>
  </si>
  <si>
    <t>Мероприятие 1.3.1</t>
  </si>
  <si>
    <t>Составление сводной бюджетной росписи районного бюджета</t>
  </si>
  <si>
    <t>Мероприятие 1.3.2</t>
  </si>
  <si>
    <t xml:space="preserve">Составление кассового плана районного бюджета </t>
  </si>
  <si>
    <t>Формирование кассового плана на очередной финансовый год с поквартальной разбивкой</t>
  </si>
  <si>
    <t>Мероприятие 1.3.3</t>
  </si>
  <si>
    <t>Ведение сводной бюджетной росписи районного бюджета</t>
  </si>
  <si>
    <t>Внесение изменений в сводную бюджетную роспись районного бюджета</t>
  </si>
  <si>
    <t>Мероприятие 1.3.4</t>
  </si>
  <si>
    <t>Ведение кассового плана районного бюджета</t>
  </si>
  <si>
    <t>Внесение изменений в кассовый план районного бюджета</t>
  </si>
  <si>
    <t>Мероприятие 1.3.5</t>
  </si>
  <si>
    <t>Подготовка проекта решения Совета народных депутатов Рамонского муниципального района «О внесении изменений в решение Совета народных депутатов Рамонского муниципального района Воронежской области о районном бюджете на текущий год и плановый период»</t>
  </si>
  <si>
    <t>Внесение изменений в районный бюджет</t>
  </si>
  <si>
    <t>Мероприятие 1.3.6</t>
  </si>
  <si>
    <t>Открытие и ведение лицевых счетов для учета операций по исполнению бюджета за счет районных средств, средств, получаемых из федерального, областного бюджетов и средств, получаемых от предпринимательской и иной приносящей доход деятельности</t>
  </si>
  <si>
    <t>Подготовка извещений об открытии (закрытии, переоформлении) лицевых счетов. Отражение на лицевых счетах соответствующих операций</t>
  </si>
  <si>
    <t>Мероприятие 1.3.7</t>
  </si>
  <si>
    <t>Ведение перечня главных распорядителей, распорядителей и получателей средств районного бюджета, главных администраторов и администраторов доходов районного бюджета и источников финансирования дефицита бюджета</t>
  </si>
  <si>
    <t>Направление перечня главных распорядителей, распорядителей и получателей средств районного бюджета, главных администраторов и администраторов доходов районного бюджета, главных администраторов и администраторов источников финансирования дефицита бюджета (его изменений) в Управление Федерального казначейства по Воронежской области</t>
  </si>
  <si>
    <t>Мероприятие 1.3.8</t>
  </si>
  <si>
    <t>Осуществление учета исполнения районного бюджета по доходам, расходам и источникам финансирования дефицита бюджета в соответствии с требованиями действующего законодательства Российской Федерации и Воронежской области</t>
  </si>
  <si>
    <t>Своевременное и качественное выполнение операций по кассовому исполнению районного бюджета по доходам, расходам и источникам финансирования</t>
  </si>
  <si>
    <t>Мероприятие 1.3.9</t>
  </si>
  <si>
    <t>Осуществление составления отчета об исполнении районного консолидированного бюджета муниципального района ежемесячно, ежеквартально и за истекший год и представление его в департамент финансов Воронежской области</t>
  </si>
  <si>
    <t>Составление и своевременное представление отчетности за отчетный период</t>
  </si>
  <si>
    <t>Мероприятие 1.3.10</t>
  </si>
  <si>
    <t>Осуществление составления отчета по сети, штатам и контингентам получателей средств районного и консолидированного бюджетов муниципального района за истекший год, предоставление его в департамент финансов Воронежской области</t>
  </si>
  <si>
    <t>Составление и своевременное предоставление отчетности</t>
  </si>
  <si>
    <t>Мероприятие 1.3.11</t>
  </si>
  <si>
    <t>Составление и предоставление годового отчета об исполнении районного бюджета в Совет народных депутатов Рамонского муниципального района Воронежской области</t>
  </si>
  <si>
    <t>Утверждение Советом народных депутатов Рамонского муниципального района Воронежской области отчета об исполнении районного бюджета</t>
  </si>
  <si>
    <t xml:space="preserve">Управление резервным фондом администрации  муниципального района и иными средствами на исполнение расходных обязательств муниципального района  </t>
  </si>
  <si>
    <t>Финансовое обеспечение непредвиденных расходов</t>
  </si>
  <si>
    <t>Мероприятие 1.4.1</t>
  </si>
  <si>
    <t>Подготовка проекта распоряжения о выделении денежных средств</t>
  </si>
  <si>
    <t>Мероприятие 1.4.2</t>
  </si>
  <si>
    <t>Уточнение показателей сводной бюджетной росписи районного бюджета, бюджетных ассигнований и лимитов бюджетных обязательств, выделение денежных средств в соответствии с распоряжениями администрации  муниципального района «О выделении денежных средств»</t>
  </si>
  <si>
    <t>Мероприятие 1.4.3</t>
  </si>
  <si>
    <t>Осуществление контроля за выделением средств из резервного фонда администрации муниципального района и представление отчетов об их использовании главе  муниципального района, в Совет народных депутатов Рамонского муниципального района Воронежской области</t>
  </si>
  <si>
    <t>Контроль за выделением средств из резервного фонда</t>
  </si>
  <si>
    <t>Управление муниципальным долгом муниципального района</t>
  </si>
  <si>
    <t>Обеспечение приемлемого и экономически обоснованного объема и структуры муниципального долга района. Привлечение наиболее выгодных внутренних заимствований на рынках финансовых операций</t>
  </si>
  <si>
    <t>Мероприятие 1.5.1</t>
  </si>
  <si>
    <t>Осуществление муниципальных внутренних заимствований  муниципального района от имени Рамонского муниципального района в соответствии с требованиями Бюджетного кодекса Российской Федерации</t>
  </si>
  <si>
    <t>Мероприятие 1.5.2</t>
  </si>
  <si>
    <t>Осуществление управления муниципальным долгом муниципального района и его обслуживания</t>
  </si>
  <si>
    <t>Поддержание муниципального долга на экономически безопасном уровне для районного бюджета, исключение долговых рисков</t>
  </si>
  <si>
    <t>Мероприятие 1.5.3</t>
  </si>
  <si>
    <t>Ведение муниципальной долговой книги  муниципального района</t>
  </si>
  <si>
    <t>Регистрация и учет муниципального долга Рамонского муниципального района в муниципальной долговой книге Рамонского муниципального района</t>
  </si>
  <si>
    <t>Мероприятие 1.5.4</t>
  </si>
  <si>
    <t xml:space="preserve">Составление и предоставление актов сверки по долговым обязательствам муниципального района с департаментом финансов Воронежской области
</t>
  </si>
  <si>
    <t>Своевременное предоставление актов сверки за отчетный период</t>
  </si>
  <si>
    <t>Обеспечение внутреннего муниципального финансового контроля</t>
  </si>
  <si>
    <t>Эффективная организация внутреннего муниципального финансового контроля, осуществляемого в соответствии с Бюджетным кодексом Российской Федерации, повышение эффективности использования средств районного бюджета. Своевременное и полное погашение основного долга и процентов по долговым обязательствам</t>
  </si>
  <si>
    <t>Мероприятие 1.6.1</t>
  </si>
  <si>
    <t>Осуществление учета и контроля привлечения и погашения заемных средств, полученных из областного бюджета и в кредитных организациях</t>
  </si>
  <si>
    <t>Мероприятие 1.6.2</t>
  </si>
  <si>
    <t xml:space="preserve">Осуществление контроля за выделением средств из резервного фонда администрации  муниципального района и предоставление отчетов об их использовании главе  муниципального района в Совет народных депутатов Рамонского муниципального района </t>
  </si>
  <si>
    <t>Мероприятие 1.6.3</t>
  </si>
  <si>
    <t>Проведение мониторинга качества финансового менеджмента в отношении главных распорядителей средств районного бюджета, главных администраторов доходов районного бюджета, главных администраторов источников финансирования дефицита районного бюджета</t>
  </si>
  <si>
    <t>Повышение качества финансового менеджмента главных распорядителей средств районного бюджета, главных администраторов доходов районного бюджета, главных администраторов источников финансирования дефицита районного бюджета</t>
  </si>
  <si>
    <t>ГРБС</t>
  </si>
  <si>
    <t>Мероприятие 1.6.4</t>
  </si>
  <si>
    <t>Формирование отчета о результатах мониторинга качества финансового менеджмента в отношении главных распорядителей средств районного бюджета, главных администраторов доходов районного бюджета, главных администраторов источников финансирования дефицита районного бюджета</t>
  </si>
  <si>
    <t>Формирование стимулов к повышению качества финансового менеджмента главных распорядителей средств районного бюджета, главных администраторов доходов районного бюджета, главных администраторов источников финансирования дефицита районного бюджета</t>
  </si>
  <si>
    <t>Мероприятие 1.6.5</t>
  </si>
  <si>
    <t>Проведение плановых контрольных мероприятий в части соблюдения законодательства в сфере бюджетных правоотношений и закупок</t>
  </si>
  <si>
    <t>Обеспечение соблюдения бюджетного законодательства Российской Федерации и Воронежской области, а также иных нормативных правовых актов, регулирующих бюджетные правоотношения и законодательства в сфере закупок</t>
  </si>
  <si>
    <t>Мероприятие 1.6.6</t>
  </si>
  <si>
    <t>Проведение внеплановых контрольных мероприятий в части соблюдения законодательства в сфере бюджетных правоотношений и закупок</t>
  </si>
  <si>
    <t>Предотвращение фактов неправомерного, нецелевого и неэффективного расходования средств районного бюджета и иных источников, а также имущества, находящегося в собственности Рамонского муниципального района</t>
  </si>
  <si>
    <t>Мероприятие 1.6.7</t>
  </si>
  <si>
    <t>Проведение мониторинга оценки качества управления муниципальными финансами</t>
  </si>
  <si>
    <t>Повышение качества управления муниципальными финансами</t>
  </si>
  <si>
    <t>Обеспечение доступности информации о бюджетном процессе в муниципальном районе</t>
  </si>
  <si>
    <t>Обеспечение открытости и прозрачности бюджетного процесса в муниципальном районе и деятельности Отдела по финансам. Обеспечение доступности информации о бюджетом процессе в муниципальном районе</t>
  </si>
  <si>
    <t>Мероприятие 1.7.1</t>
  </si>
  <si>
    <t>Размещение в сети Интернет на официальном сайте администрации утвержденных положений, порядков и методик расчета отдельных характеристик районного бюджета, методических рекомендаций и нормативных правовых актов, разрабатываемых Отделом по финансам</t>
  </si>
  <si>
    <t>Мероприятие 1.7.2</t>
  </si>
  <si>
    <t>Проведение публичных слушаний по годовому отчету об исполнении районного бюджета</t>
  </si>
  <si>
    <t>Обсуждение годового отчета об исполнении районного бюджета</t>
  </si>
  <si>
    <t>Мероприятие 1.7.3</t>
  </si>
  <si>
    <t>Проведение публичных слушаний по проекту районного бюджета</t>
  </si>
  <si>
    <t xml:space="preserve">Обеспечение участия населения в подготовке проекта районного бюджета, обеспечение открытости и прозрачности проекта решения о районном бюджете на очередной финансовый год и плановый период. </t>
  </si>
  <si>
    <t>Мероприятие 1.7.4</t>
  </si>
  <si>
    <t>Организация деятельности органов местного самоуправления  муниципального района, деятельности по предоставлению и размещению информации (сведений) о муниципальных учреждениях и их обособленных структурных подразделениях на официальном сайте в сети Интернет: www.bus.gov.ru</t>
  </si>
  <si>
    <t>Обеспечение открытости информации о деятельности муниципальных учреждений</t>
  </si>
  <si>
    <t>Мероприятие 1.7.5</t>
  </si>
  <si>
    <t>Регулярная публикация брошюры «Бюджет для граждан»</t>
  </si>
  <si>
    <t>Информирование населения в доступной форме о районном бюджете, планируемых и достигнутых результатах использования бюджетных средств</t>
  </si>
  <si>
    <t>Повышение устойчивости бюджетов поселений Рамонского муниципального района Воронежской области</t>
  </si>
  <si>
    <t>Совершенствование нормативного правового регулирования предоставления межбюджетных трансфертов из районного бюджета. Соответствие методик, регулирующих бюджетные правоотношения, требованиям бюджетного законодательства Российской Федерации</t>
  </si>
  <si>
    <t>927 1401 3920678050 500</t>
  </si>
  <si>
    <t>927 1401 3920688050 500</t>
  </si>
  <si>
    <t>927 1403 3920388030 500</t>
  </si>
  <si>
    <t>927 1403 3920588510 500</t>
  </si>
  <si>
    <t>927 1403 3920670100 500</t>
  </si>
  <si>
    <t>927 1403 3920679060 500</t>
  </si>
  <si>
    <t>927 1403 3920679180 500</t>
  </si>
  <si>
    <t>927 1403 3920684160 500</t>
  </si>
  <si>
    <t>927 1403 3920620570 500</t>
  </si>
  <si>
    <t>Подготовка проектов нормативных правовых актов муниципального района об утверждении Порядка предоставления финансовой помощи поселениям муниципального района</t>
  </si>
  <si>
    <t>Мероприятие 2.1.1</t>
  </si>
  <si>
    <t>Подготовка проектов нормативных правовых актов муниципального района и изменений в нормативные правовые акты муниципального района, регулирующие порядок предоставления межбюджетных трансфертов поселениям муниципального района</t>
  </si>
  <si>
    <t xml:space="preserve">Выравнивание бюджетной обеспеченности поселений  муниципального района </t>
  </si>
  <si>
    <t>Создание условий для устойчивого исполнения бюджетов поселений муниципального района  в результате обеспечения минимально гарантированного уровня бюджетной обеспеченности поселений. Обеспечение единого подхода ко всем поселениям муниципального района при предоставлении дотаций на выравнивание бюджетной обеспеченности</t>
  </si>
  <si>
    <t>Мероприятие 2.2.1</t>
  </si>
  <si>
    <t>Распределение средств районного бюджета, направляемых на выравнивание бюджетной обеспеченности поселений муниципального района</t>
  </si>
  <si>
    <t>Мероприятие 2.2.2</t>
  </si>
  <si>
    <t>Предоставление бюджетам поселений муниципального района дотаций на выравнивание бюджетной обеспеченности поселений</t>
  </si>
  <si>
    <t>Сокращение дифференциации финансовых возможностей поселений по осуществлению органами местного самоуправления полномочий по решению вопросов местного значения</t>
  </si>
  <si>
    <t>927 1401 3920278050 500</t>
  </si>
  <si>
    <t>927 1401 3920288050 500</t>
  </si>
  <si>
    <t xml:space="preserve">Поддержка мер по обеспечению сбалансированности бюджетов поселений муниципального района </t>
  </si>
  <si>
    <t xml:space="preserve">Обеспечение единого подхода ко всем поселениям муниципального района при предоставлении иных межбюджетных трансфертов на поддержку мер по обеспечению сбалансированности бюджетов поселений </t>
  </si>
  <si>
    <t>Мероприятие 2.3.1</t>
  </si>
  <si>
    <t>Распределение иных межбюджетных трансфертов бюджетам поселений муниципального района на поддержку мер по обеспечению сбалансированности  бюджетов поселений</t>
  </si>
  <si>
    <t>Мероприятие 2.3.2</t>
  </si>
  <si>
    <t>Предоставление иных межбюджетных трансфертов бюджетам поселений муниципального района на поддержку мер по обеспечению сбалансированности бюджетов поселений</t>
  </si>
  <si>
    <t>Финансовое обеспечение исполнения расходных обязательств поселений муниципального района</t>
  </si>
  <si>
    <t>Мероприятие 2.3.3</t>
  </si>
  <si>
    <t>Анализ и оценка основных показателей бюджетов поселений муниципального района и подготовка заключения о целесообразности выделения (невыделения) бюджетных кредитов</t>
  </si>
  <si>
    <t>Оценка параметров бюджетов поселений муниципального района</t>
  </si>
  <si>
    <t>Мероприятие 2.3.4</t>
  </si>
  <si>
    <t>Предоставление бюджетных кредитов поселениям муниципального района на покрытие временных кассовых разрывов, возникающих при исполнении бюджетов поселений муниципального района</t>
  </si>
  <si>
    <t>Обеспечение своевременного исполнения расходных обязательств поселений муниципального района</t>
  </si>
  <si>
    <t xml:space="preserve">Содействие повышению качества организации и осуществления бюджетного процесса поселений муниципального района </t>
  </si>
  <si>
    <t>Мониторинг и оценка качества организации и осуществления бюджетного процесса поселений муниципального района</t>
  </si>
  <si>
    <t>Мероприятияе 2.5.1</t>
  </si>
  <si>
    <t>Проведение мониторинга и оценки качества организации и осуществления бюджетного процесса поселений муниципального района</t>
  </si>
  <si>
    <t>Рост качества организации и осуществления бюджетного процесса поселений муниципального района</t>
  </si>
  <si>
    <t>Мероприятияе 2.5.2</t>
  </si>
  <si>
    <t>Поощрение поселений муниципального района по результатам оценки эффективности их деятельности</t>
  </si>
  <si>
    <t>Поддержка социально значимых направлений расходов бюджетов поселений муниципального района</t>
  </si>
  <si>
    <t>Софинансирование расходных обязательств, возникающих при выполнении полномочий органов местного самоуправления поселений по вопросам местного значения, за счет субсидий и иных межбюджетных трансфертов, выделяемых из других бюджетов бюджетной системы РФ, в соответствии с заключенными соглашениями</t>
  </si>
  <si>
    <t>Финансовое обеспечение исполнения расходных обязательств поселений муниципального района по вопросам местного значения, за счет субсидий и иных межбюджетных трансфертов, выделяемых из областного бюджета в соответствии с заключенными соглашениями</t>
  </si>
  <si>
    <t>Мероприятие 2.6.1</t>
  </si>
  <si>
    <t>Предоставление иных межбюджетных трансфертов бюджетам поселений муниципального района за счет субсидий и иных межбюджетных трансфертов, выделяемых из других бюджетов бюджетной системы РФ</t>
  </si>
  <si>
    <t>Региональный проект «Чистая вода»</t>
  </si>
  <si>
    <t>Финансовое обеспечение исполнения расходных обязательств бюджетов поселений муниципального района</t>
  </si>
  <si>
    <t>927 0505 392F552430 500</t>
  </si>
  <si>
    <t>Мероприятие 2.7.1</t>
  </si>
  <si>
    <t>Предоставление иных межбюджетных трансфертов бюджетам поселений муниципального района в рамках регионального проекта «Чистая вода»</t>
  </si>
  <si>
    <t>Формирование и развитие обеспечивающих механизмов реализации муниципальной программы, достижение плановых показателей</t>
  </si>
  <si>
    <t>927 0106 3930182010 100</t>
  </si>
  <si>
    <t>927 0106 3930182010 200</t>
  </si>
  <si>
    <t>927 0106 3930182010 800</t>
  </si>
  <si>
    <t xml:space="preserve">Финансовое обеспечение деятельности Отдела по финансам, иных главных распорядителей средств районного бюджета – исполнителей </t>
  </si>
  <si>
    <t>Осуществление финансирования расходов Отдела по финансам, обеспечивающих его функционирование. Составление корректной сметы расходов</t>
  </si>
  <si>
    <t>Мероприятияе 3.1.1</t>
  </si>
  <si>
    <t>Планирование сметы расходов Отдела по финансам на очередной финансовый год и плановый период</t>
  </si>
  <si>
    <t>Мероприятияе 3.1.2</t>
  </si>
  <si>
    <t>Проведение торгов и иных процедур закупки товаров, работ, услуг</t>
  </si>
  <si>
    <t>Эффективное проведение закупочных процедур в соответствии с законодательством РФ</t>
  </si>
  <si>
    <t>Мероприятияе 3.1.3</t>
  </si>
  <si>
    <t>Подготовка документации на оплату расходов, обеспечивающих функционирование Отдела по финансам</t>
  </si>
  <si>
    <t>Своевременная выплата заработной платы и оплата счетов на приобретение товаров, работ, услуг</t>
  </si>
  <si>
    <t>Мероприятияе 3.1.4</t>
  </si>
  <si>
    <t>Учет операций по финансовому обеспечению деятельности Отдела по финансам и составление отчетности</t>
  </si>
  <si>
    <t>Качественное и своевременное составление отчетности об исполнении бюджета Отдела по финансам</t>
  </si>
  <si>
    <t xml:space="preserve">Финансовое обеспечение выполнения других расходных обязательств муниципального района                                                                 </t>
  </si>
  <si>
    <t>Осуществление финансирования расходов Отдела по финансам, обеспечивающих выполнение других расходных обязательств муниципального района</t>
  </si>
  <si>
    <t>Мероприятие 3.2.1</t>
  </si>
  <si>
    <t>Осуществление финансирования расходов Отдела по финансам, обеспечивающих выполнение других расходных обязательств муниципального  района</t>
  </si>
  <si>
    <t xml:space="preserve">Выравнивание сезонности производства молока, повышение уровня товарности молока во всех формах хозяйствования;
создание условий для формирования молочного кластера на территории района
</t>
  </si>
  <si>
    <t>ВСЕГО ПО ПРОГРАММАМ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</si>
</sst>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_₽"/>
    <numFmt numFmtId="165" formatCode="0.0"/>
    <numFmt numFmtId="166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u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49" fontId="6" fillId="0" borderId="17">
      <alignment horizontal="center" vertical="top" shrinkToFit="1"/>
    </xf>
    <xf numFmtId="166" fontId="7" fillId="0" borderId="18">
      <alignment horizontal="right" vertical="top" shrinkToFit="1"/>
    </xf>
    <xf numFmtId="166" fontId="7" fillId="0" borderId="19">
      <alignment horizontal="right" vertical="top" shrinkToFit="1"/>
    </xf>
  </cellStyleXfs>
  <cellXfs count="737">
    <xf numFmtId="0" fontId="0" fillId="0" borderId="0" xfId="0"/>
    <xf numFmtId="164" fontId="2" fillId="0" borderId="1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wrapText="1"/>
    </xf>
    <xf numFmtId="2" fontId="2" fillId="0" borderId="1" xfId="0" applyNumberFormat="1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vertical="center" wrapText="1"/>
    </xf>
    <xf numFmtId="2" fontId="5" fillId="0" borderId="1" xfId="0" applyNumberFormat="1" applyFont="1" applyBorder="1" applyAlignment="1">
      <alignment vertical="center" wrapText="1"/>
    </xf>
    <xf numFmtId="2" fontId="3" fillId="0" borderId="1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2" fontId="4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wrapText="1"/>
    </xf>
    <xf numFmtId="164" fontId="2" fillId="3" borderId="1" xfId="0" applyNumberFormat="1" applyFont="1" applyFill="1" applyBorder="1" applyAlignment="1">
      <alignment horizontal="right" vertical="center" wrapText="1"/>
    </xf>
    <xf numFmtId="164" fontId="2" fillId="3" borderId="2" xfId="0" applyNumberFormat="1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6" fontId="5" fillId="0" borderId="1" xfId="0" applyNumberFormat="1" applyFont="1" applyBorder="1" applyAlignment="1">
      <alignment vertical="center" wrapText="1"/>
    </xf>
    <xf numFmtId="4" fontId="4" fillId="0" borderId="2" xfId="0" applyNumberFormat="1" applyFont="1" applyBorder="1" applyAlignment="1">
      <alignment vertical="center" wrapText="1"/>
    </xf>
    <xf numFmtId="4" fontId="13" fillId="0" borderId="2" xfId="0" applyNumberFormat="1" applyFont="1" applyBorder="1" applyAlignment="1">
      <alignment vertical="center" wrapText="1"/>
    </xf>
    <xf numFmtId="166" fontId="3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166" fontId="4" fillId="0" borderId="1" xfId="0" applyNumberFormat="1" applyFont="1" applyBorder="1" applyAlignment="1">
      <alignment vertical="center"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 applyAlignment="1">
      <alignment vertical="center" wrapText="1"/>
    </xf>
    <xf numFmtId="166" fontId="5" fillId="0" borderId="1" xfId="0" applyNumberFormat="1" applyFont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5" fillId="2" borderId="1" xfId="0" applyNumberFormat="1" applyFont="1" applyFill="1" applyBorder="1" applyAlignment="1">
      <alignment wrapText="1"/>
    </xf>
    <xf numFmtId="166" fontId="5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horizontal="right" wrapText="1"/>
    </xf>
    <xf numFmtId="166" fontId="5" fillId="2" borderId="1" xfId="0" applyNumberFormat="1" applyFont="1" applyFill="1" applyBorder="1" applyAlignment="1">
      <alignment horizontal="right" wrapText="1"/>
    </xf>
    <xf numFmtId="166" fontId="5" fillId="2" borderId="11" xfId="0" applyNumberFormat="1" applyFont="1" applyFill="1" applyBorder="1" applyAlignment="1">
      <alignment horizontal="right" wrapText="1"/>
    </xf>
    <xf numFmtId="4" fontId="5" fillId="2" borderId="11" xfId="0" applyNumberFormat="1" applyFont="1" applyFill="1" applyBorder="1" applyAlignment="1">
      <alignment horizontal="right" wrapText="1"/>
    </xf>
    <xf numFmtId="4" fontId="5" fillId="2" borderId="1" xfId="0" applyNumberFormat="1" applyFont="1" applyFill="1" applyBorder="1" applyAlignment="1">
      <alignment horizontal="right" wrapText="1"/>
    </xf>
    <xf numFmtId="0" fontId="3" fillId="0" borderId="10" xfId="0" applyFont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 wrapText="1"/>
    </xf>
    <xf numFmtId="166" fontId="4" fillId="2" borderId="11" xfId="0" applyNumberFormat="1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right" wrapText="1"/>
    </xf>
    <xf numFmtId="166" fontId="4" fillId="2" borderId="2" xfId="0" applyNumberFormat="1" applyFont="1" applyFill="1" applyBorder="1" applyAlignment="1">
      <alignment horizontal="right" wrapText="1"/>
    </xf>
    <xf numFmtId="166" fontId="4" fillId="2" borderId="1" xfId="0" applyNumberFormat="1" applyFont="1" applyFill="1" applyBorder="1" applyAlignment="1">
      <alignment horizontal="right" wrapText="1"/>
    </xf>
    <xf numFmtId="0" fontId="3" fillId="0" borderId="2" xfId="0" applyFont="1" applyBorder="1" applyAlignment="1">
      <alignment vertical="center" wrapText="1"/>
    </xf>
    <xf numFmtId="166" fontId="5" fillId="2" borderId="2" xfId="0" applyNumberFormat="1" applyFont="1" applyFill="1" applyBorder="1" applyAlignment="1">
      <alignment horizontal="right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166" fontId="5" fillId="2" borderId="2" xfId="0" applyNumberFormat="1" applyFont="1" applyFill="1" applyBorder="1" applyAlignment="1">
      <alignment wrapText="1"/>
    </xf>
    <xf numFmtId="4" fontId="4" fillId="2" borderId="2" xfId="0" applyNumberFormat="1" applyFont="1" applyFill="1" applyBorder="1" applyAlignment="1">
      <alignment vertical="center" wrapText="1"/>
    </xf>
    <xf numFmtId="166" fontId="4" fillId="2" borderId="2" xfId="0" applyNumberFormat="1" applyFont="1" applyFill="1" applyBorder="1" applyAlignment="1">
      <alignment vertical="center" wrapText="1"/>
    </xf>
    <xf numFmtId="166" fontId="5" fillId="2" borderId="1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right" wrapText="1"/>
    </xf>
    <xf numFmtId="165" fontId="5" fillId="2" borderId="1" xfId="0" applyNumberFormat="1" applyFont="1" applyFill="1" applyBorder="1" applyAlignment="1">
      <alignment horizontal="right" wrapText="1"/>
    </xf>
    <xf numFmtId="0" fontId="3" fillId="0" borderId="10" xfId="0" applyFont="1" applyBorder="1" applyAlignment="1">
      <alignment vertical="center" wrapText="1"/>
    </xf>
    <xf numFmtId="4" fontId="4" fillId="3" borderId="1" xfId="0" applyNumberFormat="1" applyFont="1" applyFill="1" applyBorder="1" applyAlignment="1">
      <alignment horizontal="right" vertical="center" wrapText="1"/>
    </xf>
    <xf numFmtId="166" fontId="5" fillId="3" borderId="1" xfId="0" applyNumberFormat="1" applyFont="1" applyFill="1" applyBorder="1" applyAlignment="1">
      <alignment vertical="center" wrapText="1"/>
    </xf>
    <xf numFmtId="4" fontId="4" fillId="3" borderId="2" xfId="0" applyNumberFormat="1" applyFont="1" applyFill="1" applyBorder="1" applyAlignment="1">
      <alignment vertical="center" wrapText="1"/>
    </xf>
    <xf numFmtId="166" fontId="2" fillId="0" borderId="8" xfId="0" applyNumberFormat="1" applyFont="1" applyBorder="1" applyAlignment="1">
      <alignment horizontal="right" vertical="center" wrapText="1"/>
    </xf>
    <xf numFmtId="166" fontId="2" fillId="0" borderId="1" xfId="0" applyNumberFormat="1" applyFont="1" applyBorder="1" applyAlignment="1">
      <alignment horizontal="right" vertical="center" wrapText="1"/>
    </xf>
    <xf numFmtId="166" fontId="2" fillId="0" borderId="9" xfId="0" applyNumberFormat="1" applyFont="1" applyBorder="1" applyAlignment="1">
      <alignment horizontal="right" vertical="center" wrapText="1"/>
    </xf>
    <xf numFmtId="165" fontId="2" fillId="0" borderId="8" xfId="0" applyNumberFormat="1" applyFont="1" applyBorder="1" applyAlignment="1">
      <alignment vertical="center" wrapText="1"/>
    </xf>
    <xf numFmtId="165" fontId="2" fillId="0" borderId="1" xfId="0" applyNumberFormat="1" applyFont="1" applyBorder="1" applyAlignment="1">
      <alignment vertical="center" wrapText="1"/>
    </xf>
    <xf numFmtId="165" fontId="2" fillId="0" borderId="9" xfId="0" applyNumberFormat="1" applyFont="1" applyBorder="1" applyAlignment="1">
      <alignment vertical="center" wrapText="1"/>
    </xf>
    <xf numFmtId="166" fontId="2" fillId="0" borderId="8" xfId="0" applyNumberFormat="1" applyFont="1" applyBorder="1" applyAlignment="1">
      <alignment vertical="center" wrapText="1"/>
    </xf>
    <xf numFmtId="166" fontId="2" fillId="0" borderId="1" xfId="0" applyNumberFormat="1" applyFont="1" applyBorder="1" applyAlignment="1">
      <alignment vertical="center" wrapText="1"/>
    </xf>
    <xf numFmtId="166" fontId="2" fillId="0" borderId="9" xfId="0" applyNumberFormat="1" applyFont="1" applyBorder="1" applyAlignment="1">
      <alignment vertical="center" wrapText="1"/>
    </xf>
    <xf numFmtId="165" fontId="2" fillId="0" borderId="1" xfId="0" applyNumberFormat="1" applyFont="1" applyBorder="1" applyAlignment="1">
      <alignment wrapText="1"/>
    </xf>
    <xf numFmtId="165" fontId="2" fillId="0" borderId="9" xfId="0" applyNumberFormat="1" applyFont="1" applyBorder="1" applyAlignment="1">
      <alignment wrapText="1"/>
    </xf>
    <xf numFmtId="165" fontId="2" fillId="0" borderId="8" xfId="0" applyNumberFormat="1" applyFont="1" applyBorder="1" applyAlignment="1">
      <alignment wrapText="1"/>
    </xf>
    <xf numFmtId="166" fontId="3" fillId="0" borderId="8" xfId="0" applyNumberFormat="1" applyFont="1" applyBorder="1" applyAlignment="1">
      <alignment vertical="center" wrapText="1"/>
    </xf>
    <xf numFmtId="166" fontId="3" fillId="0" borderId="9" xfId="0" applyNumberFormat="1" applyFont="1" applyBorder="1" applyAlignment="1">
      <alignment vertical="center" wrapText="1"/>
    </xf>
    <xf numFmtId="166" fontId="3" fillId="0" borderId="8" xfId="0" applyNumberFormat="1" applyFont="1" applyBorder="1" applyAlignment="1">
      <alignment horizontal="right" vertical="center" wrapText="1"/>
    </xf>
    <xf numFmtId="166" fontId="3" fillId="0" borderId="1" xfId="0" applyNumberFormat="1" applyFont="1" applyBorder="1" applyAlignment="1">
      <alignment horizontal="right" vertical="center" wrapText="1"/>
    </xf>
    <xf numFmtId="166" fontId="3" fillId="0" borderId="9" xfId="0" applyNumberFormat="1" applyFont="1" applyBorder="1" applyAlignment="1">
      <alignment horizontal="right" vertical="center" wrapText="1"/>
    </xf>
    <xf numFmtId="165" fontId="3" fillId="0" borderId="8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165" fontId="3" fillId="0" borderId="9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166" fontId="2" fillId="0" borderId="22" xfId="0" applyNumberFormat="1" applyFont="1" applyBorder="1" applyAlignment="1">
      <alignment vertical="center" wrapText="1"/>
    </xf>
    <xf numFmtId="166" fontId="2" fillId="0" borderId="7" xfId="0" applyNumberFormat="1" applyFont="1" applyBorder="1" applyAlignment="1">
      <alignment vertical="center" wrapText="1"/>
    </xf>
    <xf numFmtId="166" fontId="2" fillId="0" borderId="23" xfId="0" applyNumberFormat="1" applyFont="1" applyBorder="1" applyAlignment="1">
      <alignment vertical="center" wrapText="1"/>
    </xf>
    <xf numFmtId="166" fontId="4" fillId="0" borderId="8" xfId="0" applyNumberFormat="1" applyFont="1" applyBorder="1" applyAlignment="1">
      <alignment vertical="center" wrapText="1"/>
    </xf>
    <xf numFmtId="166" fontId="4" fillId="0" borderId="9" xfId="0" applyNumberFormat="1" applyFont="1" applyBorder="1" applyAlignment="1">
      <alignment vertical="center" wrapText="1"/>
    </xf>
    <xf numFmtId="166" fontId="2" fillId="0" borderId="24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wrapText="1"/>
    </xf>
    <xf numFmtId="166" fontId="3" fillId="0" borderId="9" xfId="0" applyNumberFormat="1" applyFont="1" applyBorder="1" applyAlignment="1">
      <alignment wrapText="1"/>
    </xf>
    <xf numFmtId="165" fontId="2" fillId="0" borderId="22" xfId="0" applyNumberFormat="1" applyFont="1" applyBorder="1" applyAlignment="1">
      <alignment vertical="center" wrapText="1"/>
    </xf>
    <xf numFmtId="165" fontId="2" fillId="0" borderId="7" xfId="0" applyNumberFormat="1" applyFont="1" applyBorder="1" applyAlignment="1">
      <alignment vertical="center" wrapText="1"/>
    </xf>
    <xf numFmtId="166" fontId="5" fillId="0" borderId="8" xfId="0" applyNumberFormat="1" applyFont="1" applyBorder="1" applyAlignment="1">
      <alignment vertical="center" wrapText="1"/>
    </xf>
    <xf numFmtId="166" fontId="5" fillId="0" borderId="9" xfId="0" applyNumberFormat="1" applyFont="1" applyBorder="1" applyAlignment="1">
      <alignment vertical="center" wrapText="1"/>
    </xf>
    <xf numFmtId="166" fontId="5" fillId="0" borderId="22" xfId="0" applyNumberFormat="1" applyFont="1" applyBorder="1" applyAlignment="1">
      <alignment vertical="center" wrapText="1"/>
    </xf>
    <xf numFmtId="166" fontId="5" fillId="0" borderId="7" xfId="0" applyNumberFormat="1" applyFont="1" applyBorder="1" applyAlignment="1">
      <alignment vertical="center" wrapText="1"/>
    </xf>
    <xf numFmtId="166" fontId="5" fillId="0" borderId="23" xfId="0" applyNumberFormat="1" applyFont="1" applyBorder="1" applyAlignment="1">
      <alignment vertical="center" wrapText="1"/>
    </xf>
    <xf numFmtId="166" fontId="3" fillId="0" borderId="1" xfId="0" applyNumberFormat="1" applyFont="1" applyBorder="1" applyAlignment="1">
      <alignment wrapText="1"/>
    </xf>
    <xf numFmtId="0" fontId="3" fillId="0" borderId="9" xfId="0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wrapText="1"/>
    </xf>
    <xf numFmtId="0" fontId="3" fillId="0" borderId="9" xfId="0" applyFont="1" applyBorder="1" applyAlignment="1">
      <alignment wrapText="1"/>
    </xf>
    <xf numFmtId="165" fontId="3" fillId="0" borderId="8" xfId="0" applyNumberFormat="1" applyFont="1" applyBorder="1" applyAlignment="1">
      <alignment wrapText="1"/>
    </xf>
    <xf numFmtId="165" fontId="3" fillId="0" borderId="9" xfId="0" applyNumberFormat="1" applyFont="1" applyBorder="1" applyAlignment="1">
      <alignment wrapText="1"/>
    </xf>
    <xf numFmtId="166" fontId="3" fillId="0" borderId="26" xfId="0" applyNumberFormat="1" applyFont="1" applyBorder="1" applyAlignment="1">
      <alignment vertical="center" wrapText="1"/>
    </xf>
    <xf numFmtId="165" fontId="3" fillId="0" borderId="25" xfId="0" applyNumberFormat="1" applyFont="1" applyBorder="1" applyAlignment="1">
      <alignment wrapText="1"/>
    </xf>
    <xf numFmtId="165" fontId="3" fillId="0" borderId="26" xfId="0" applyNumberFormat="1" applyFont="1" applyBorder="1" applyAlignment="1">
      <alignment wrapText="1"/>
    </xf>
    <xf numFmtId="165" fontId="3" fillId="0" borderId="27" xfId="0" applyNumberFormat="1" applyFont="1" applyBorder="1" applyAlignment="1">
      <alignment wrapText="1"/>
    </xf>
    <xf numFmtId="166" fontId="2" fillId="3" borderId="8" xfId="0" applyNumberFormat="1" applyFont="1" applyFill="1" applyBorder="1" applyAlignment="1">
      <alignment horizontal="right" vertical="center" wrapText="1"/>
    </xf>
    <xf numFmtId="166" fontId="2" fillId="3" borderId="1" xfId="0" applyNumberFormat="1" applyFont="1" applyFill="1" applyBorder="1" applyAlignment="1">
      <alignment horizontal="right" vertical="center" wrapText="1"/>
    </xf>
    <xf numFmtId="166" fontId="2" fillId="3" borderId="9" xfId="0" applyNumberFormat="1" applyFont="1" applyFill="1" applyBorder="1" applyAlignment="1">
      <alignment horizontal="right" vertical="center" wrapText="1"/>
    </xf>
    <xf numFmtId="165" fontId="2" fillId="3" borderId="8" xfId="0" applyNumberFormat="1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vertical="center" wrapText="1"/>
    </xf>
    <xf numFmtId="165" fontId="2" fillId="3" borderId="9" xfId="0" applyNumberFormat="1" applyFont="1" applyFill="1" applyBorder="1" applyAlignment="1">
      <alignment vertical="center" wrapText="1"/>
    </xf>
    <xf numFmtId="166" fontId="2" fillId="3" borderId="20" xfId="0" applyNumberFormat="1" applyFont="1" applyFill="1" applyBorder="1" applyAlignment="1">
      <alignment horizontal="right" vertical="center" wrapText="1"/>
    </xf>
    <xf numFmtId="166" fontId="2" fillId="3" borderId="2" xfId="0" applyNumberFormat="1" applyFont="1" applyFill="1" applyBorder="1" applyAlignment="1">
      <alignment horizontal="right" vertical="center" wrapText="1"/>
    </xf>
    <xf numFmtId="166" fontId="2" fillId="3" borderId="21" xfId="0" applyNumberFormat="1" applyFont="1" applyFill="1" applyBorder="1" applyAlignment="1">
      <alignment horizontal="right" vertical="center" wrapText="1"/>
    </xf>
    <xf numFmtId="2" fontId="4" fillId="2" borderId="1" xfId="0" applyNumberFormat="1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vertical="center" wrapText="1"/>
    </xf>
    <xf numFmtId="2" fontId="5" fillId="2" borderId="1" xfId="0" applyNumberFormat="1" applyFont="1" applyFill="1" applyBorder="1" applyAlignment="1">
      <alignment vertical="center" wrapText="1"/>
    </xf>
    <xf numFmtId="2" fontId="3" fillId="2" borderId="1" xfId="0" applyNumberFormat="1" applyFont="1" applyFill="1" applyBorder="1" applyAlignment="1">
      <alignment vertical="center" wrapText="1"/>
    </xf>
    <xf numFmtId="2" fontId="3" fillId="2" borderId="10" xfId="0" applyNumberFormat="1" applyFont="1" applyFill="1" applyBorder="1" applyAlignment="1">
      <alignment vertical="center" wrapText="1"/>
    </xf>
    <xf numFmtId="2" fontId="5" fillId="2" borderId="10" xfId="0" applyNumberFormat="1" applyFont="1" applyFill="1" applyBorder="1" applyAlignment="1">
      <alignment vertical="center" wrapText="1"/>
    </xf>
    <xf numFmtId="2" fontId="3" fillId="0" borderId="0" xfId="0" applyNumberFormat="1" applyFont="1" applyAlignment="1">
      <alignment horizontal="center" vertical="center"/>
    </xf>
    <xf numFmtId="2" fontId="5" fillId="2" borderId="7" xfId="0" applyNumberFormat="1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left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vertical="center" wrapText="1"/>
    </xf>
    <xf numFmtId="0" fontId="14" fillId="0" borderId="1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14" fillId="0" borderId="12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5" fillId="0" borderId="1" xfId="2" applyFont="1" applyFill="1" applyBorder="1" applyAlignment="1">
      <alignment horizontal="center" vertical="top" wrapText="1"/>
    </xf>
    <xf numFmtId="4" fontId="4" fillId="3" borderId="1" xfId="2" applyNumberFormat="1" applyFont="1" applyFill="1" applyBorder="1" applyAlignment="1">
      <alignment horizontal="right" wrapText="1"/>
    </xf>
    <xf numFmtId="0" fontId="5" fillId="0" borderId="1" xfId="1" applyFont="1" applyFill="1" applyBorder="1" applyAlignment="1">
      <alignment horizontal="center" vertical="top" wrapText="1"/>
    </xf>
    <xf numFmtId="4" fontId="4" fillId="0" borderId="1" xfId="2" applyNumberFormat="1" applyFont="1" applyFill="1" applyBorder="1" applyAlignment="1">
      <alignment horizontal="right" wrapText="1"/>
    </xf>
    <xf numFmtId="0" fontId="5" fillId="0" borderId="10" xfId="1" applyFont="1" applyFill="1" applyBorder="1" applyAlignment="1">
      <alignment horizontal="center" vertical="top" wrapText="1"/>
    </xf>
    <xf numFmtId="0" fontId="5" fillId="0" borderId="2" xfId="2" applyFont="1" applyFill="1" applyBorder="1" applyAlignment="1">
      <alignment horizontal="center" vertical="top" wrapText="1"/>
    </xf>
    <xf numFmtId="4" fontId="16" fillId="0" borderId="1" xfId="4" applyNumberFormat="1" applyFont="1" applyFill="1" applyBorder="1" applyAlignment="1" applyProtection="1">
      <alignment horizontal="right" shrinkToFit="1"/>
    </xf>
    <xf numFmtId="166" fontId="14" fillId="0" borderId="1" xfId="4" applyNumberFormat="1" applyFont="1" applyFill="1" applyBorder="1" applyAlignment="1" applyProtection="1">
      <alignment horizontal="right" shrinkToFit="1"/>
    </xf>
    <xf numFmtId="4" fontId="14" fillId="0" borderId="1" xfId="4" applyNumberFormat="1" applyFont="1" applyFill="1" applyBorder="1" applyAlignment="1" applyProtection="1">
      <alignment horizontal="right" shrinkToFit="1"/>
    </xf>
    <xf numFmtId="4" fontId="3" fillId="0" borderId="1" xfId="2" applyNumberFormat="1" applyFont="1" applyFill="1" applyBorder="1" applyAlignment="1"/>
    <xf numFmtId="4" fontId="2" fillId="0" borderId="1" xfId="2" applyNumberFormat="1" applyFont="1" applyFill="1" applyBorder="1" applyAlignment="1"/>
    <xf numFmtId="4" fontId="5" fillId="0" borderId="1" xfId="2" applyNumberFormat="1" applyFont="1" applyFill="1" applyBorder="1" applyAlignment="1">
      <alignment horizontal="right" wrapText="1"/>
    </xf>
    <xf numFmtId="4" fontId="4" fillId="0" borderId="3" xfId="2" applyNumberFormat="1" applyFont="1" applyFill="1" applyBorder="1" applyAlignment="1">
      <alignment horizontal="right" wrapText="1"/>
    </xf>
    <xf numFmtId="166" fontId="3" fillId="0" borderId="1" xfId="2" applyNumberFormat="1" applyFont="1" applyFill="1" applyBorder="1" applyAlignment="1"/>
    <xf numFmtId="4" fontId="14" fillId="0" borderId="1" xfId="4" applyNumberFormat="1" applyFont="1" applyFill="1" applyBorder="1" applyProtection="1">
      <alignment horizontal="right" vertical="top" shrinkToFit="1"/>
    </xf>
    <xf numFmtId="166" fontId="14" fillId="0" borderId="1" xfId="4" applyNumberFormat="1" applyFont="1" applyFill="1" applyBorder="1" applyProtection="1">
      <alignment horizontal="right" vertical="top" shrinkToFit="1"/>
    </xf>
    <xf numFmtId="166" fontId="5" fillId="0" borderId="1" xfId="2" applyNumberFormat="1" applyFont="1" applyFill="1" applyBorder="1" applyAlignment="1">
      <alignment horizontal="right" wrapText="1"/>
    </xf>
    <xf numFmtId="0" fontId="3" fillId="0" borderId="1" xfId="0" applyFont="1" applyFill="1" applyBorder="1"/>
    <xf numFmtId="0" fontId="3" fillId="0" borderId="10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top" wrapText="1"/>
    </xf>
    <xf numFmtId="0" fontId="3" fillId="0" borderId="11" xfId="0" applyFont="1" applyBorder="1" applyAlignment="1">
      <alignment vertical="center" wrapText="1"/>
    </xf>
    <xf numFmtId="166" fontId="4" fillId="2" borderId="1" xfId="0" applyNumberFormat="1" applyFont="1" applyFill="1" applyBorder="1" applyAlignment="1">
      <alignment wrapText="1"/>
    </xf>
    <xf numFmtId="4" fontId="5" fillId="2" borderId="1" xfId="0" applyNumberFormat="1" applyFont="1" applyFill="1" applyBorder="1" applyAlignment="1">
      <alignment vertical="center" wrapText="1"/>
    </xf>
    <xf numFmtId="0" fontId="0" fillId="2" borderId="0" xfId="0" applyFill="1"/>
    <xf numFmtId="165" fontId="3" fillId="0" borderId="2" xfId="0" applyNumberFormat="1" applyFont="1" applyBorder="1" applyAlignment="1">
      <alignment wrapText="1"/>
    </xf>
    <xf numFmtId="165" fontId="3" fillId="0" borderId="21" xfId="0" applyNumberFormat="1" applyFont="1" applyBorder="1" applyAlignment="1">
      <alignment wrapText="1"/>
    </xf>
    <xf numFmtId="2" fontId="0" fillId="3" borderId="1" xfId="0" applyNumberForma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4" fontId="4" fillId="4" borderId="7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2" fontId="15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right" vertical="center" wrapText="1"/>
    </xf>
    <xf numFmtId="2" fontId="14" fillId="2" borderId="1" xfId="0" applyNumberFormat="1" applyFont="1" applyFill="1" applyBorder="1" applyAlignment="1">
      <alignment horizontal="center" vertical="center" wrapText="1"/>
    </xf>
    <xf numFmtId="164" fontId="2" fillId="3" borderId="7" xfId="0" applyNumberFormat="1" applyFont="1" applyFill="1" applyBorder="1" applyAlignment="1">
      <alignment horizontal="right" vertical="center" wrapText="1"/>
    </xf>
    <xf numFmtId="164" fontId="2" fillId="3" borderId="28" xfId="0" applyNumberFormat="1" applyFont="1" applyFill="1" applyBorder="1" applyAlignment="1">
      <alignment horizontal="right" vertical="center" wrapText="1"/>
    </xf>
    <xf numFmtId="2" fontId="2" fillId="0" borderId="7" xfId="0" applyNumberFormat="1" applyFont="1" applyFill="1" applyBorder="1" applyAlignment="1">
      <alignment vertical="center" wrapText="1"/>
    </xf>
    <xf numFmtId="2" fontId="3" fillId="0" borderId="7" xfId="0" applyNumberFormat="1" applyFont="1" applyFill="1" applyBorder="1" applyAlignment="1">
      <alignment vertical="center" wrapText="1"/>
    </xf>
    <xf numFmtId="2" fontId="4" fillId="2" borderId="7" xfId="0" applyNumberFormat="1" applyFont="1" applyFill="1" applyBorder="1" applyAlignment="1">
      <alignment vertical="center" wrapText="1"/>
    </xf>
    <xf numFmtId="2" fontId="5" fillId="0" borderId="7" xfId="0" applyNumberFormat="1" applyFont="1" applyFill="1" applyBorder="1" applyAlignment="1">
      <alignment vertical="center" wrapText="1"/>
    </xf>
    <xf numFmtId="2" fontId="5" fillId="2" borderId="7" xfId="0" applyNumberFormat="1" applyFont="1" applyFill="1" applyBorder="1" applyAlignment="1">
      <alignment vertical="center" wrapText="1"/>
    </xf>
    <xf numFmtId="2" fontId="2" fillId="2" borderId="7" xfId="0" applyNumberFormat="1" applyFont="1" applyFill="1" applyBorder="1" applyAlignment="1">
      <alignment vertical="center" wrapText="1"/>
    </xf>
    <xf numFmtId="2" fontId="3" fillId="2" borderId="7" xfId="0" applyNumberFormat="1" applyFont="1" applyFill="1" applyBorder="1" applyAlignment="1">
      <alignment vertical="center" wrapText="1"/>
    </xf>
    <xf numFmtId="2" fontId="5" fillId="0" borderId="7" xfId="0" applyNumberFormat="1" applyFont="1" applyBorder="1" applyAlignment="1">
      <alignment vertical="center" wrapText="1"/>
    </xf>
    <xf numFmtId="2" fontId="2" fillId="2" borderId="7" xfId="0" applyNumberFormat="1" applyFont="1" applyFill="1" applyBorder="1" applyAlignment="1">
      <alignment horizontal="center" vertical="center" wrapText="1"/>
    </xf>
    <xf numFmtId="2" fontId="14" fillId="3" borderId="7" xfId="0" applyNumberFormat="1" applyFont="1" applyFill="1" applyBorder="1" applyAlignment="1">
      <alignment horizontal="center" vertical="center" wrapText="1"/>
    </xf>
    <xf numFmtId="2" fontId="3" fillId="3" borderId="7" xfId="0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2" fontId="3" fillId="2" borderId="7" xfId="0" applyNumberFormat="1" applyFont="1" applyFill="1" applyBorder="1" applyAlignment="1">
      <alignment horizontal="center" vertical="center" wrapText="1"/>
    </xf>
    <xf numFmtId="2" fontId="14" fillId="2" borderId="7" xfId="0" applyNumberFormat="1" applyFont="1" applyFill="1" applyBorder="1" applyAlignment="1">
      <alignment horizontal="center" vertical="center" wrapText="1"/>
    </xf>
    <xf numFmtId="2" fontId="14" fillId="0" borderId="7" xfId="0" applyNumberFormat="1" applyFont="1" applyFill="1" applyBorder="1" applyAlignment="1">
      <alignment horizontal="center" vertical="center" wrapText="1"/>
    </xf>
    <xf numFmtId="4" fontId="4" fillId="3" borderId="7" xfId="2" applyNumberFormat="1" applyFont="1" applyFill="1" applyBorder="1" applyAlignment="1">
      <alignment horizontal="right" wrapText="1"/>
    </xf>
    <xf numFmtId="4" fontId="4" fillId="0" borderId="7" xfId="2" applyNumberFormat="1" applyFont="1" applyFill="1" applyBorder="1" applyAlignment="1">
      <alignment horizontal="right" wrapText="1"/>
    </xf>
    <xf numFmtId="4" fontId="16" fillId="0" borderId="7" xfId="4" applyNumberFormat="1" applyFont="1" applyFill="1" applyBorder="1" applyAlignment="1" applyProtection="1">
      <alignment horizontal="right" shrinkToFit="1"/>
    </xf>
    <xf numFmtId="4" fontId="4" fillId="3" borderId="7" xfId="0" applyNumberFormat="1" applyFont="1" applyFill="1" applyBorder="1" applyAlignment="1">
      <alignment horizontal="right" vertical="center" wrapText="1"/>
    </xf>
    <xf numFmtId="4" fontId="4" fillId="3" borderId="28" xfId="0" applyNumberFormat="1" applyFont="1" applyFill="1" applyBorder="1" applyAlignment="1">
      <alignment vertical="center" wrapText="1"/>
    </xf>
    <xf numFmtId="4" fontId="4" fillId="0" borderId="7" xfId="0" applyNumberFormat="1" applyFont="1" applyBorder="1" applyAlignment="1">
      <alignment vertical="center" wrapText="1"/>
    </xf>
    <xf numFmtId="4" fontId="5" fillId="0" borderId="7" xfId="0" applyNumberFormat="1" applyFont="1" applyBorder="1" applyAlignment="1">
      <alignment vertical="center" wrapText="1"/>
    </xf>
    <xf numFmtId="4" fontId="4" fillId="2" borderId="7" xfId="0" applyNumberFormat="1" applyFont="1" applyFill="1" applyBorder="1" applyAlignment="1">
      <alignment wrapText="1"/>
    </xf>
    <xf numFmtId="4" fontId="5" fillId="2" borderId="7" xfId="0" applyNumberFormat="1" applyFont="1" applyFill="1" applyBorder="1" applyAlignment="1">
      <alignment wrapText="1"/>
    </xf>
    <xf numFmtId="4" fontId="4" fillId="2" borderId="7" xfId="0" applyNumberFormat="1" applyFont="1" applyFill="1" applyBorder="1" applyAlignment="1">
      <alignment horizontal="right" wrapText="1"/>
    </xf>
    <xf numFmtId="166" fontId="4" fillId="2" borderId="15" xfId="0" applyNumberFormat="1" applyFont="1" applyFill="1" applyBorder="1" applyAlignment="1">
      <alignment horizontal="right" wrapText="1"/>
    </xf>
    <xf numFmtId="4" fontId="5" fillId="2" borderId="15" xfId="0" applyNumberFormat="1" applyFont="1" applyFill="1" applyBorder="1" applyAlignment="1">
      <alignment horizontal="right" wrapText="1"/>
    </xf>
    <xf numFmtId="4" fontId="5" fillId="2" borderId="7" xfId="0" applyNumberFormat="1" applyFont="1" applyFill="1" applyBorder="1" applyAlignment="1">
      <alignment horizontal="right" wrapText="1"/>
    </xf>
    <xf numFmtId="4" fontId="5" fillId="2" borderId="28" xfId="0" applyNumberFormat="1" applyFont="1" applyFill="1" applyBorder="1" applyAlignment="1">
      <alignment horizontal="right" wrapText="1"/>
    </xf>
    <xf numFmtId="4" fontId="4" fillId="2" borderId="28" xfId="0" applyNumberFormat="1" applyFont="1" applyFill="1" applyBorder="1" applyAlignment="1">
      <alignment horizontal="right" wrapText="1"/>
    </xf>
    <xf numFmtId="166" fontId="5" fillId="2" borderId="28" xfId="0" applyNumberFormat="1" applyFont="1" applyFill="1" applyBorder="1" applyAlignment="1">
      <alignment horizontal="right" wrapText="1"/>
    </xf>
    <xf numFmtId="166" fontId="5" fillId="2" borderId="7" xfId="0" applyNumberFormat="1" applyFont="1" applyFill="1" applyBorder="1" applyAlignment="1">
      <alignment horizontal="right" wrapText="1"/>
    </xf>
    <xf numFmtId="166" fontId="5" fillId="2" borderId="28" xfId="0" applyNumberFormat="1" applyFont="1" applyFill="1" applyBorder="1" applyAlignment="1">
      <alignment wrapText="1"/>
    </xf>
    <xf numFmtId="166" fontId="5" fillId="2" borderId="7" xfId="0" applyNumberFormat="1" applyFont="1" applyFill="1" applyBorder="1" applyAlignment="1">
      <alignment wrapText="1"/>
    </xf>
    <xf numFmtId="4" fontId="4" fillId="2" borderId="28" xfId="0" applyNumberFormat="1" applyFont="1" applyFill="1" applyBorder="1" applyAlignment="1">
      <alignment vertical="center" wrapText="1"/>
    </xf>
    <xf numFmtId="4" fontId="5" fillId="2" borderId="7" xfId="0" applyNumberFormat="1" applyFont="1" applyFill="1" applyBorder="1" applyAlignment="1">
      <alignment vertical="center" wrapText="1"/>
    </xf>
    <xf numFmtId="166" fontId="5" fillId="2" borderId="15" xfId="0" applyNumberFormat="1" applyFont="1" applyFill="1" applyBorder="1" applyAlignment="1">
      <alignment horizontal="right" wrapText="1"/>
    </xf>
    <xf numFmtId="166" fontId="2" fillId="3" borderId="7" xfId="0" applyNumberFormat="1" applyFont="1" applyFill="1" applyBorder="1" applyAlignment="1">
      <alignment horizontal="right" vertical="center" wrapText="1"/>
    </xf>
    <xf numFmtId="166" fontId="2" fillId="3" borderId="28" xfId="0" applyNumberFormat="1" applyFont="1" applyFill="1" applyBorder="1" applyAlignment="1">
      <alignment horizontal="right" vertical="center" wrapText="1"/>
    </xf>
    <xf numFmtId="166" fontId="3" fillId="0" borderId="7" xfId="0" applyNumberFormat="1" applyFont="1" applyBorder="1" applyAlignment="1">
      <alignment vertical="center" wrapText="1"/>
    </xf>
    <xf numFmtId="166" fontId="4" fillId="0" borderId="7" xfId="0" applyNumberFormat="1" applyFont="1" applyBorder="1" applyAlignment="1">
      <alignment vertical="center" wrapText="1"/>
    </xf>
    <xf numFmtId="166" fontId="5" fillId="0" borderId="24" xfId="0" applyNumberFormat="1" applyFont="1" applyBorder="1" applyAlignment="1">
      <alignment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164" fontId="4" fillId="4" borderId="8" xfId="0" applyNumberFormat="1" applyFont="1" applyFill="1" applyBorder="1" applyAlignment="1">
      <alignment horizontal="center" vertical="center" wrapText="1"/>
    </xf>
    <xf numFmtId="164" fontId="4" fillId="4" borderId="23" xfId="0" applyNumberFormat="1" applyFont="1" applyFill="1" applyBorder="1" applyAlignment="1">
      <alignment horizontal="center" vertical="center" wrapText="1"/>
    </xf>
    <xf numFmtId="164" fontId="2" fillId="3" borderId="8" xfId="0" applyNumberFormat="1" applyFont="1" applyFill="1" applyBorder="1" applyAlignment="1">
      <alignment horizontal="right" vertical="center" wrapText="1"/>
    </xf>
    <xf numFmtId="164" fontId="2" fillId="3" borderId="9" xfId="0" applyNumberFormat="1" applyFont="1" applyFill="1" applyBorder="1" applyAlignment="1">
      <alignment horizontal="right" vertical="center" wrapText="1"/>
    </xf>
    <xf numFmtId="164" fontId="2" fillId="3" borderId="20" xfId="0" applyNumberFormat="1" applyFont="1" applyFill="1" applyBorder="1" applyAlignment="1">
      <alignment horizontal="right" vertical="center" wrapText="1"/>
    </xf>
    <xf numFmtId="164" fontId="2" fillId="3" borderId="21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Fill="1" applyBorder="1" applyAlignment="1">
      <alignment vertical="center" wrapText="1"/>
    </xf>
    <xf numFmtId="2" fontId="2" fillId="0" borderId="9" xfId="0" applyNumberFormat="1" applyFont="1" applyFill="1" applyBorder="1" applyAlignment="1">
      <alignment vertical="center" wrapText="1"/>
    </xf>
    <xf numFmtId="2" fontId="3" fillId="0" borderId="8" xfId="0" applyNumberFormat="1" applyFont="1" applyFill="1" applyBorder="1" applyAlignment="1">
      <alignment vertical="center" wrapText="1"/>
    </xf>
    <xf numFmtId="2" fontId="3" fillId="0" borderId="9" xfId="0" applyNumberFormat="1" applyFont="1" applyFill="1" applyBorder="1" applyAlignment="1">
      <alignment vertical="center" wrapText="1"/>
    </xf>
    <xf numFmtId="2" fontId="4" fillId="2" borderId="8" xfId="0" applyNumberFormat="1" applyFont="1" applyFill="1" applyBorder="1" applyAlignment="1">
      <alignment vertical="center" wrapText="1"/>
    </xf>
    <xf numFmtId="2" fontId="4" fillId="2" borderId="9" xfId="0" applyNumberFormat="1" applyFont="1" applyFill="1" applyBorder="1" applyAlignment="1">
      <alignment vertical="center" wrapText="1"/>
    </xf>
    <xf numFmtId="2" fontId="5" fillId="0" borderId="8" xfId="0" applyNumberFormat="1" applyFont="1" applyFill="1" applyBorder="1" applyAlignment="1">
      <alignment vertical="center" wrapText="1"/>
    </xf>
    <xf numFmtId="2" fontId="5" fillId="0" borderId="9" xfId="0" applyNumberFormat="1" applyFont="1" applyFill="1" applyBorder="1" applyAlignment="1">
      <alignment vertical="center" wrapText="1"/>
    </xf>
    <xf numFmtId="2" fontId="5" fillId="2" borderId="8" xfId="0" applyNumberFormat="1" applyFont="1" applyFill="1" applyBorder="1" applyAlignment="1">
      <alignment vertical="center" wrapText="1"/>
    </xf>
    <xf numFmtId="2" fontId="5" fillId="2" borderId="9" xfId="0" applyNumberFormat="1" applyFont="1" applyFill="1" applyBorder="1" applyAlignment="1">
      <alignment vertical="center" wrapText="1"/>
    </xf>
    <xf numFmtId="2" fontId="2" fillId="2" borderId="8" xfId="0" applyNumberFormat="1" applyFont="1" applyFill="1" applyBorder="1" applyAlignment="1">
      <alignment vertical="center" wrapText="1"/>
    </xf>
    <xf numFmtId="2" fontId="2" fillId="2" borderId="9" xfId="0" applyNumberFormat="1" applyFont="1" applyFill="1" applyBorder="1" applyAlignment="1">
      <alignment vertical="center" wrapText="1"/>
    </xf>
    <xf numFmtId="2" fontId="3" fillId="2" borderId="8" xfId="0" applyNumberFormat="1" applyFont="1" applyFill="1" applyBorder="1" applyAlignment="1">
      <alignment vertical="center" wrapText="1"/>
    </xf>
    <xf numFmtId="2" fontId="3" fillId="2" borderId="9" xfId="0" applyNumberFormat="1" applyFont="1" applyFill="1" applyBorder="1" applyAlignment="1">
      <alignment vertical="center" wrapText="1"/>
    </xf>
    <xf numFmtId="2" fontId="3" fillId="2" borderId="31" xfId="0" applyNumberFormat="1" applyFont="1" applyFill="1" applyBorder="1" applyAlignment="1">
      <alignment vertical="center" wrapText="1"/>
    </xf>
    <xf numFmtId="2" fontId="5" fillId="0" borderId="9" xfId="0" applyNumberFormat="1" applyFont="1" applyBorder="1" applyAlignment="1">
      <alignment vertical="center" wrapText="1"/>
    </xf>
    <xf numFmtId="2" fontId="5" fillId="0" borderId="8" xfId="0" applyNumberFormat="1" applyFont="1" applyBorder="1" applyAlignment="1">
      <alignment vertical="center" wrapText="1"/>
    </xf>
    <xf numFmtId="2" fontId="2" fillId="3" borderId="9" xfId="0" applyNumberFormat="1" applyFont="1" applyFill="1" applyBorder="1" applyAlignment="1">
      <alignment horizontal="center" vertical="center" wrapText="1"/>
    </xf>
    <xf numFmtId="2" fontId="2" fillId="2" borderId="8" xfId="0" applyNumberFormat="1" applyFont="1" applyFill="1" applyBorder="1" applyAlignment="1">
      <alignment horizontal="center" vertical="center" wrapText="1"/>
    </xf>
    <xf numFmtId="2" fontId="2" fillId="2" borderId="9" xfId="0" applyNumberFormat="1" applyFont="1" applyFill="1" applyBorder="1" applyAlignment="1">
      <alignment horizontal="center" vertical="center" wrapText="1"/>
    </xf>
    <xf numFmtId="2" fontId="2" fillId="2" borderId="8" xfId="0" applyNumberFormat="1" applyFont="1" applyFill="1" applyBorder="1" applyAlignment="1">
      <alignment horizontal="center" vertical="center"/>
    </xf>
    <xf numFmtId="2" fontId="3" fillId="2" borderId="8" xfId="0" applyNumberFormat="1" applyFont="1" applyFill="1" applyBorder="1" applyAlignment="1">
      <alignment horizontal="center" vertical="center" wrapText="1"/>
    </xf>
    <xf numFmtId="2" fontId="3" fillId="2" borderId="9" xfId="0" applyNumberFormat="1" applyFont="1" applyFill="1" applyBorder="1" applyAlignment="1">
      <alignment horizontal="center" vertical="center" wrapText="1"/>
    </xf>
    <xf numFmtId="2" fontId="14" fillId="3" borderId="8" xfId="0" applyNumberFormat="1" applyFont="1" applyFill="1" applyBorder="1" applyAlignment="1">
      <alignment horizontal="center" vertical="center" wrapText="1"/>
    </xf>
    <xf numFmtId="2" fontId="14" fillId="3" borderId="9" xfId="0" applyNumberFormat="1" applyFont="1" applyFill="1" applyBorder="1" applyAlignment="1">
      <alignment horizontal="center" vertical="center" wrapText="1"/>
    </xf>
    <xf numFmtId="2" fontId="3" fillId="3" borderId="8" xfId="0" applyNumberFormat="1" applyFont="1" applyFill="1" applyBorder="1" applyAlignment="1">
      <alignment horizontal="center" vertical="center" wrapText="1"/>
    </xf>
    <xf numFmtId="2" fontId="3" fillId="3" borderId="9" xfId="0" applyNumberFormat="1" applyFont="1" applyFill="1" applyBorder="1" applyAlignment="1">
      <alignment horizontal="center" vertical="center" wrapText="1"/>
    </xf>
    <xf numFmtId="2" fontId="3" fillId="0" borderId="8" xfId="0" applyNumberFormat="1" applyFont="1" applyFill="1" applyBorder="1" applyAlignment="1">
      <alignment horizontal="center" vertical="center" wrapText="1"/>
    </xf>
    <xf numFmtId="2" fontId="3" fillId="0" borderId="9" xfId="0" applyNumberFormat="1" applyFont="1" applyFill="1" applyBorder="1" applyAlignment="1">
      <alignment horizontal="center" vertical="center" wrapText="1"/>
    </xf>
    <xf numFmtId="2" fontId="5" fillId="2" borderId="9" xfId="0" applyNumberFormat="1" applyFont="1" applyFill="1" applyBorder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 vertical="center" wrapText="1"/>
    </xf>
    <xf numFmtId="2" fontId="5" fillId="2" borderId="8" xfId="0" applyNumberFormat="1" applyFont="1" applyFill="1" applyBorder="1" applyAlignment="1">
      <alignment horizontal="center" vertical="center" wrapText="1"/>
    </xf>
    <xf numFmtId="2" fontId="15" fillId="2" borderId="9" xfId="0" applyNumberFormat="1" applyFont="1" applyFill="1" applyBorder="1" applyAlignment="1">
      <alignment horizontal="center" vertical="center" wrapText="1"/>
    </xf>
    <xf numFmtId="2" fontId="15" fillId="0" borderId="9" xfId="0" applyNumberFormat="1" applyFont="1" applyFill="1" applyBorder="1" applyAlignment="1">
      <alignment horizontal="center" vertical="center" wrapText="1"/>
    </xf>
    <xf numFmtId="2" fontId="5" fillId="2" borderId="9" xfId="0" applyNumberFormat="1" applyFont="1" applyFill="1" applyBorder="1" applyAlignment="1">
      <alignment horizontal="right" vertical="center" wrapText="1"/>
    </xf>
    <xf numFmtId="2" fontId="14" fillId="2" borderId="8" xfId="0" applyNumberFormat="1" applyFont="1" applyFill="1" applyBorder="1" applyAlignment="1">
      <alignment horizontal="center" vertical="center" wrapText="1"/>
    </xf>
    <xf numFmtId="2" fontId="14" fillId="0" borderId="8" xfId="0" applyNumberFormat="1" applyFont="1" applyFill="1" applyBorder="1" applyAlignment="1">
      <alignment horizontal="center" vertical="center" wrapText="1"/>
    </xf>
    <xf numFmtId="4" fontId="4" fillId="3" borderId="8" xfId="2" applyNumberFormat="1" applyFont="1" applyFill="1" applyBorder="1" applyAlignment="1">
      <alignment horizontal="right" wrapText="1"/>
    </xf>
    <xf numFmtId="4" fontId="4" fillId="3" borderId="9" xfId="2" applyNumberFormat="1" applyFont="1" applyFill="1" applyBorder="1" applyAlignment="1">
      <alignment horizontal="right" wrapText="1"/>
    </xf>
    <xf numFmtId="4" fontId="4" fillId="0" borderId="8" xfId="2" applyNumberFormat="1" applyFont="1" applyFill="1" applyBorder="1" applyAlignment="1">
      <alignment horizontal="right" wrapText="1"/>
    </xf>
    <xf numFmtId="4" fontId="4" fillId="0" borderId="9" xfId="2" applyNumberFormat="1" applyFont="1" applyFill="1" applyBorder="1" applyAlignment="1">
      <alignment horizontal="right" wrapText="1"/>
    </xf>
    <xf numFmtId="4" fontId="16" fillId="0" borderId="8" xfId="4" applyNumberFormat="1" applyFont="1" applyFill="1" applyBorder="1" applyAlignment="1" applyProtection="1">
      <alignment horizontal="right" shrinkToFit="1"/>
    </xf>
    <xf numFmtId="4" fontId="16" fillId="0" borderId="9" xfId="4" applyNumberFormat="1" applyFont="1" applyFill="1" applyBorder="1" applyAlignment="1" applyProtection="1">
      <alignment horizontal="right" shrinkToFit="1"/>
    </xf>
    <xf numFmtId="166" fontId="14" fillId="0" borderId="9" xfId="5" applyNumberFormat="1" applyFont="1" applyFill="1" applyBorder="1" applyAlignment="1" applyProtection="1">
      <alignment horizontal="right" shrinkToFit="1"/>
    </xf>
    <xf numFmtId="4" fontId="14" fillId="0" borderId="9" xfId="5" applyNumberFormat="1" applyFont="1" applyFill="1" applyBorder="1" applyAlignment="1" applyProtection="1">
      <alignment horizontal="right" shrinkToFit="1"/>
    </xf>
    <xf numFmtId="4" fontId="3" fillId="0" borderId="9" xfId="2" applyNumberFormat="1" applyFont="1" applyFill="1" applyBorder="1" applyAlignment="1"/>
    <xf numFmtId="4" fontId="5" fillId="0" borderId="9" xfId="2" applyNumberFormat="1" applyFont="1" applyFill="1" applyBorder="1" applyAlignment="1">
      <alignment horizontal="right" wrapText="1"/>
    </xf>
    <xf numFmtId="166" fontId="3" fillId="0" borderId="9" xfId="2" applyNumberFormat="1" applyFont="1" applyFill="1" applyBorder="1" applyAlignment="1"/>
    <xf numFmtId="4" fontId="14" fillId="0" borderId="9" xfId="5" applyNumberFormat="1" applyFont="1" applyFill="1" applyBorder="1" applyProtection="1">
      <alignment horizontal="right" vertical="top" shrinkToFit="1"/>
    </xf>
    <xf numFmtId="166" fontId="14" fillId="0" borderId="9" xfId="5" applyNumberFormat="1" applyFont="1" applyFill="1" applyBorder="1" applyProtection="1">
      <alignment horizontal="right" vertical="top" shrinkToFit="1"/>
    </xf>
    <xf numFmtId="166" fontId="5" fillId="0" borderId="9" xfId="2" applyNumberFormat="1" applyFont="1" applyFill="1" applyBorder="1" applyAlignment="1">
      <alignment horizontal="right" wrapText="1"/>
    </xf>
    <xf numFmtId="4" fontId="4" fillId="3" borderId="8" xfId="0" applyNumberFormat="1" applyFont="1" applyFill="1" applyBorder="1" applyAlignment="1">
      <alignment horizontal="right" vertical="center" wrapText="1"/>
    </xf>
    <xf numFmtId="4" fontId="4" fillId="3" borderId="9" xfId="0" applyNumberFormat="1" applyFont="1" applyFill="1" applyBorder="1" applyAlignment="1">
      <alignment horizontal="right" vertical="center" wrapText="1"/>
    </xf>
    <xf numFmtId="4" fontId="4" fillId="3" borderId="20" xfId="0" applyNumberFormat="1" applyFont="1" applyFill="1" applyBorder="1" applyAlignment="1">
      <alignment vertical="center" wrapText="1"/>
    </xf>
    <xf numFmtId="4" fontId="4" fillId="3" borderId="21" xfId="0" applyNumberFormat="1" applyFont="1" applyFill="1" applyBorder="1" applyAlignment="1">
      <alignment vertical="center" wrapText="1"/>
    </xf>
    <xf numFmtId="4" fontId="13" fillId="0" borderId="21" xfId="0" applyNumberFormat="1" applyFont="1" applyBorder="1" applyAlignment="1">
      <alignment vertical="center" wrapText="1"/>
    </xf>
    <xf numFmtId="4" fontId="4" fillId="0" borderId="8" xfId="0" applyNumberFormat="1" applyFont="1" applyBorder="1" applyAlignment="1">
      <alignment vertical="center" wrapText="1"/>
    </xf>
    <xf numFmtId="4" fontId="4" fillId="0" borderId="9" xfId="0" applyNumberFormat="1" applyFont="1" applyBorder="1" applyAlignment="1">
      <alignment vertical="center" wrapText="1"/>
    </xf>
    <xf numFmtId="4" fontId="5" fillId="0" borderId="8" xfId="0" applyNumberFormat="1" applyFont="1" applyBorder="1" applyAlignment="1">
      <alignment vertical="center" wrapText="1"/>
    </xf>
    <xf numFmtId="4" fontId="5" fillId="0" borderId="9" xfId="0" applyNumberFormat="1" applyFont="1" applyBorder="1" applyAlignment="1">
      <alignment vertical="center" wrapText="1"/>
    </xf>
    <xf numFmtId="4" fontId="4" fillId="2" borderId="8" xfId="0" applyNumberFormat="1" applyFont="1" applyFill="1" applyBorder="1" applyAlignment="1">
      <alignment wrapText="1"/>
    </xf>
    <xf numFmtId="4" fontId="4" fillId="2" borderId="9" xfId="0" applyNumberFormat="1" applyFont="1" applyFill="1" applyBorder="1" applyAlignment="1">
      <alignment wrapText="1"/>
    </xf>
    <xf numFmtId="4" fontId="5" fillId="2" borderId="8" xfId="0" applyNumberFormat="1" applyFont="1" applyFill="1" applyBorder="1" applyAlignment="1">
      <alignment wrapText="1"/>
    </xf>
    <xf numFmtId="4" fontId="5" fillId="2" borderId="9" xfId="0" applyNumberFormat="1" applyFont="1" applyFill="1" applyBorder="1" applyAlignment="1">
      <alignment wrapText="1"/>
    </xf>
    <xf numFmtId="4" fontId="4" fillId="2" borderId="8" xfId="0" applyNumberFormat="1" applyFont="1" applyFill="1" applyBorder="1" applyAlignment="1">
      <alignment horizontal="right" wrapText="1"/>
    </xf>
    <xf numFmtId="4" fontId="4" fillId="2" borderId="9" xfId="0" applyNumberFormat="1" applyFont="1" applyFill="1" applyBorder="1" applyAlignment="1">
      <alignment horizontal="right" wrapText="1"/>
    </xf>
    <xf numFmtId="166" fontId="4" fillId="2" borderId="32" xfId="0" applyNumberFormat="1" applyFont="1" applyFill="1" applyBorder="1" applyAlignment="1">
      <alignment horizontal="right" wrapText="1"/>
    </xf>
    <xf numFmtId="166" fontId="4" fillId="2" borderId="33" xfId="0" applyNumberFormat="1" applyFont="1" applyFill="1" applyBorder="1" applyAlignment="1">
      <alignment horizontal="right" wrapText="1"/>
    </xf>
    <xf numFmtId="4" fontId="5" fillId="2" borderId="32" xfId="0" applyNumberFormat="1" applyFont="1" applyFill="1" applyBorder="1" applyAlignment="1">
      <alignment horizontal="right" wrapText="1"/>
    </xf>
    <xf numFmtId="4" fontId="5" fillId="2" borderId="33" xfId="0" applyNumberFormat="1" applyFont="1" applyFill="1" applyBorder="1" applyAlignment="1">
      <alignment horizontal="right" wrapText="1"/>
    </xf>
    <xf numFmtId="4" fontId="5" fillId="2" borderId="8" xfId="0" applyNumberFormat="1" applyFont="1" applyFill="1" applyBorder="1" applyAlignment="1">
      <alignment horizontal="right" wrapText="1"/>
    </xf>
    <xf numFmtId="4" fontId="5" fillId="2" borderId="9" xfId="0" applyNumberFormat="1" applyFont="1" applyFill="1" applyBorder="1" applyAlignment="1">
      <alignment horizontal="right" wrapText="1"/>
    </xf>
    <xf numFmtId="4" fontId="5" fillId="2" borderId="20" xfId="0" applyNumberFormat="1" applyFont="1" applyFill="1" applyBorder="1" applyAlignment="1">
      <alignment horizontal="right" wrapText="1"/>
    </xf>
    <xf numFmtId="4" fontId="5" fillId="2" borderId="21" xfId="0" applyNumberFormat="1" applyFont="1" applyFill="1" applyBorder="1" applyAlignment="1">
      <alignment horizontal="right" wrapText="1"/>
    </xf>
    <xf numFmtId="4" fontId="4" fillId="2" borderId="20" xfId="0" applyNumberFormat="1" applyFont="1" applyFill="1" applyBorder="1" applyAlignment="1">
      <alignment horizontal="right" wrapText="1"/>
    </xf>
    <xf numFmtId="4" fontId="4" fillId="2" borderId="21" xfId="0" applyNumberFormat="1" applyFont="1" applyFill="1" applyBorder="1" applyAlignment="1">
      <alignment horizontal="right" wrapText="1"/>
    </xf>
    <xf numFmtId="166" fontId="5" fillId="2" borderId="20" xfId="0" applyNumberFormat="1" applyFont="1" applyFill="1" applyBorder="1" applyAlignment="1">
      <alignment horizontal="right" wrapText="1"/>
    </xf>
    <xf numFmtId="166" fontId="5" fillId="2" borderId="21" xfId="0" applyNumberFormat="1" applyFont="1" applyFill="1" applyBorder="1" applyAlignment="1">
      <alignment horizontal="right" wrapText="1"/>
    </xf>
    <xf numFmtId="166" fontId="5" fillId="2" borderId="8" xfId="0" applyNumberFormat="1" applyFont="1" applyFill="1" applyBorder="1" applyAlignment="1">
      <alignment horizontal="right" wrapText="1"/>
    </xf>
    <xf numFmtId="166" fontId="5" fillId="2" borderId="9" xfId="0" applyNumberFormat="1" applyFont="1" applyFill="1" applyBorder="1" applyAlignment="1">
      <alignment horizontal="right" wrapText="1"/>
    </xf>
    <xf numFmtId="166" fontId="5" fillId="2" borderId="20" xfId="0" applyNumberFormat="1" applyFont="1" applyFill="1" applyBorder="1" applyAlignment="1">
      <alignment wrapText="1"/>
    </xf>
    <xf numFmtId="166" fontId="5" fillId="2" borderId="21" xfId="0" applyNumberFormat="1" applyFont="1" applyFill="1" applyBorder="1" applyAlignment="1">
      <alignment wrapText="1"/>
    </xf>
    <xf numFmtId="166" fontId="5" fillId="2" borderId="8" xfId="0" applyNumberFormat="1" applyFont="1" applyFill="1" applyBorder="1" applyAlignment="1">
      <alignment wrapText="1"/>
    </xf>
    <xf numFmtId="166" fontId="5" fillId="2" borderId="9" xfId="0" applyNumberFormat="1" applyFont="1" applyFill="1" applyBorder="1" applyAlignment="1">
      <alignment wrapText="1"/>
    </xf>
    <xf numFmtId="4" fontId="4" fillId="2" borderId="20" xfId="0" applyNumberFormat="1" applyFont="1" applyFill="1" applyBorder="1" applyAlignment="1">
      <alignment vertical="center" wrapText="1"/>
    </xf>
    <xf numFmtId="4" fontId="4" fillId="2" borderId="21" xfId="0" applyNumberFormat="1" applyFont="1" applyFill="1" applyBorder="1" applyAlignment="1">
      <alignment vertical="center" wrapText="1"/>
    </xf>
    <xf numFmtId="4" fontId="5" fillId="2" borderId="8" xfId="0" applyNumberFormat="1" applyFont="1" applyFill="1" applyBorder="1" applyAlignment="1">
      <alignment vertical="center" wrapText="1"/>
    </xf>
    <xf numFmtId="4" fontId="5" fillId="2" borderId="9" xfId="0" applyNumberFormat="1" applyFont="1" applyFill="1" applyBorder="1" applyAlignment="1">
      <alignment vertical="center" wrapText="1"/>
    </xf>
    <xf numFmtId="166" fontId="5" fillId="2" borderId="32" xfId="0" applyNumberFormat="1" applyFont="1" applyFill="1" applyBorder="1" applyAlignment="1">
      <alignment horizontal="right" wrapText="1"/>
    </xf>
    <xf numFmtId="166" fontId="5" fillId="2" borderId="33" xfId="0" applyNumberFormat="1" applyFont="1" applyFill="1" applyBorder="1" applyAlignment="1">
      <alignment horizontal="right" wrapText="1"/>
    </xf>
    <xf numFmtId="166" fontId="3" fillId="0" borderId="27" xfId="0" applyNumberFormat="1" applyFont="1" applyBorder="1" applyAlignment="1">
      <alignment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2" fontId="2" fillId="2" borderId="7" xfId="0" applyNumberFormat="1" applyFont="1" applyFill="1" applyBorder="1" applyAlignment="1">
      <alignment horizontal="center" vertical="center"/>
    </xf>
    <xf numFmtId="2" fontId="3" fillId="0" borderId="8" xfId="0" applyNumberFormat="1" applyFont="1" applyBorder="1" applyAlignment="1">
      <alignment vertical="center" wrapText="1"/>
    </xf>
    <xf numFmtId="2" fontId="3" fillId="0" borderId="9" xfId="0" applyNumberFormat="1" applyFont="1" applyBorder="1" applyAlignment="1">
      <alignment vertical="center" wrapText="1"/>
    </xf>
    <xf numFmtId="2" fontId="2" fillId="0" borderId="8" xfId="0" applyNumberFormat="1" applyFont="1" applyBorder="1" applyAlignment="1">
      <alignment vertical="center" wrapText="1"/>
    </xf>
    <xf numFmtId="2" fontId="2" fillId="0" borderId="9" xfId="0" applyNumberFormat="1" applyFont="1" applyBorder="1" applyAlignment="1">
      <alignment vertical="center" wrapText="1"/>
    </xf>
    <xf numFmtId="2" fontId="5" fillId="2" borderId="30" xfId="0" applyNumberFormat="1" applyFont="1" applyFill="1" applyBorder="1" applyAlignment="1">
      <alignment vertical="center" wrapText="1"/>
    </xf>
    <xf numFmtId="2" fontId="5" fillId="2" borderId="31" xfId="0" applyNumberFormat="1" applyFont="1" applyFill="1" applyBorder="1" applyAlignment="1">
      <alignment vertical="center" wrapText="1"/>
    </xf>
    <xf numFmtId="2" fontId="2" fillId="3" borderId="8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2" fontId="2" fillId="2" borderId="9" xfId="0" applyNumberFormat="1" applyFont="1" applyFill="1" applyBorder="1" applyAlignment="1">
      <alignment horizontal="center" vertical="center"/>
    </xf>
    <xf numFmtId="2" fontId="5" fillId="0" borderId="8" xfId="0" applyNumberFormat="1" applyFont="1" applyFill="1" applyBorder="1" applyAlignment="1">
      <alignment horizontal="center" vertical="center" wrapText="1"/>
    </xf>
    <xf numFmtId="4" fontId="2" fillId="0" borderId="8" xfId="2" applyNumberFormat="1" applyFont="1" applyFill="1" applyBorder="1" applyAlignment="1"/>
    <xf numFmtId="166" fontId="4" fillId="0" borderId="9" xfId="2" applyNumberFormat="1" applyFont="1" applyFill="1" applyBorder="1" applyAlignment="1">
      <alignment horizontal="right" wrapText="1"/>
    </xf>
    <xf numFmtId="4" fontId="4" fillId="0" borderId="20" xfId="0" applyNumberFormat="1" applyFont="1" applyBorder="1" applyAlignment="1">
      <alignment vertical="center" wrapText="1"/>
    </xf>
    <xf numFmtId="4" fontId="4" fillId="0" borderId="21" xfId="0" applyNumberFormat="1" applyFont="1" applyBorder="1" applyAlignment="1">
      <alignment vertical="center" wrapText="1"/>
    </xf>
    <xf numFmtId="4" fontId="5" fillId="0" borderId="8" xfId="0" applyNumberFormat="1" applyFont="1" applyBorder="1" applyAlignment="1">
      <alignment wrapText="1"/>
    </xf>
    <xf numFmtId="4" fontId="5" fillId="0" borderId="9" xfId="0" applyNumberFormat="1" applyFont="1" applyBorder="1" applyAlignment="1">
      <alignment wrapText="1"/>
    </xf>
    <xf numFmtId="0" fontId="5" fillId="2" borderId="8" xfId="0" applyFont="1" applyFill="1" applyBorder="1" applyAlignment="1">
      <alignment horizontal="right" wrapText="1"/>
    </xf>
    <xf numFmtId="0" fontId="5" fillId="2" borderId="9" xfId="0" applyFont="1" applyFill="1" applyBorder="1" applyAlignment="1">
      <alignment horizontal="right" wrapText="1"/>
    </xf>
    <xf numFmtId="165" fontId="5" fillId="2" borderId="8" xfId="0" applyNumberFormat="1" applyFont="1" applyFill="1" applyBorder="1" applyAlignment="1">
      <alignment horizontal="right" wrapText="1"/>
    </xf>
    <xf numFmtId="165" fontId="5" fillId="2" borderId="9" xfId="0" applyNumberFormat="1" applyFont="1" applyFill="1" applyBorder="1" applyAlignment="1">
      <alignment horizontal="right" wrapText="1"/>
    </xf>
    <xf numFmtId="2" fontId="3" fillId="2" borderId="14" xfId="0" applyNumberFormat="1" applyFont="1" applyFill="1" applyBorder="1" applyAlignment="1">
      <alignment vertical="center" wrapText="1"/>
    </xf>
    <xf numFmtId="2" fontId="2" fillId="3" borderId="7" xfId="0" applyNumberFormat="1" applyFont="1" applyFill="1" applyBorder="1" applyAlignment="1">
      <alignment vertical="center" wrapText="1"/>
    </xf>
    <xf numFmtId="2" fontId="3" fillId="2" borderId="7" xfId="0" applyNumberFormat="1" applyFont="1" applyFill="1" applyBorder="1" applyAlignment="1">
      <alignment horizontal="right" vertical="center" wrapText="1"/>
    </xf>
    <xf numFmtId="4" fontId="13" fillId="0" borderId="28" xfId="0" applyNumberFormat="1" applyFont="1" applyBorder="1" applyAlignment="1">
      <alignment vertical="center" wrapText="1"/>
    </xf>
    <xf numFmtId="166" fontId="3" fillId="0" borderId="29" xfId="0" applyNumberFormat="1" applyFont="1" applyBorder="1" applyAlignment="1">
      <alignment vertical="center" wrapText="1"/>
    </xf>
    <xf numFmtId="0" fontId="9" fillId="0" borderId="29" xfId="0" applyFont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3" fontId="3" fillId="0" borderId="9" xfId="0" applyNumberFormat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vertical="top" wrapText="1"/>
    </xf>
    <xf numFmtId="3" fontId="5" fillId="0" borderId="9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top" wrapText="1"/>
    </xf>
    <xf numFmtId="0" fontId="3" fillId="0" borderId="32" xfId="0" applyFont="1" applyBorder="1" applyAlignment="1">
      <alignment vertical="top" wrapText="1"/>
    </xf>
    <xf numFmtId="0" fontId="5" fillId="0" borderId="9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14" fillId="0" borderId="23" xfId="0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49" fontId="14" fillId="0" borderId="23" xfId="0" applyNumberFormat="1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49" fontId="3" fillId="2" borderId="23" xfId="0" applyNumberFormat="1" applyFont="1" applyFill="1" applyBorder="1" applyAlignment="1">
      <alignment horizontal="center" vertical="center" wrapText="1"/>
    </xf>
    <xf numFmtId="49" fontId="5" fillId="0" borderId="23" xfId="0" applyNumberFormat="1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49" fontId="5" fillId="2" borderId="23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49" fontId="14" fillId="2" borderId="23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left" vertical="center" wrapText="1"/>
    </xf>
    <xf numFmtId="0" fontId="2" fillId="3" borderId="9" xfId="2" applyFont="1" applyFill="1" applyBorder="1" applyAlignment="1">
      <alignment horizontal="center"/>
    </xf>
    <xf numFmtId="49" fontId="16" fillId="3" borderId="9" xfId="3" applyNumberFormat="1" applyFont="1" applyFill="1" applyBorder="1" applyAlignment="1" applyProtection="1">
      <alignment horizontal="center" shrinkToFit="1"/>
    </xf>
    <xf numFmtId="0" fontId="2" fillId="0" borderId="9" xfId="2" applyFont="1" applyFill="1" applyBorder="1" applyAlignment="1">
      <alignment horizontal="center"/>
    </xf>
    <xf numFmtId="49" fontId="16" fillId="0" borderId="9" xfId="3" applyNumberFormat="1" applyFont="1" applyFill="1" applyBorder="1" applyAlignment="1" applyProtection="1">
      <alignment horizontal="center" shrinkToFit="1"/>
    </xf>
    <xf numFmtId="49" fontId="14" fillId="0" borderId="9" xfId="3" applyFont="1" applyFill="1" applyBorder="1" applyAlignment="1" applyProtection="1">
      <alignment horizontal="center" shrinkToFit="1"/>
    </xf>
    <xf numFmtId="49" fontId="14" fillId="0" borderId="9" xfId="3" applyNumberFormat="1" applyFont="1" applyFill="1" applyBorder="1" applyAlignment="1" applyProtection="1">
      <alignment horizontal="center" shrinkToFit="1"/>
    </xf>
    <xf numFmtId="49" fontId="3" fillId="0" borderId="9" xfId="2" applyNumberFormat="1" applyFont="1" applyFill="1" applyBorder="1" applyAlignment="1">
      <alignment horizontal="center"/>
    </xf>
    <xf numFmtId="49" fontId="14" fillId="0" borderId="9" xfId="3" applyFont="1" applyFill="1" applyBorder="1" applyProtection="1">
      <alignment horizontal="center" vertical="top" shrinkToFit="1"/>
    </xf>
    <xf numFmtId="0" fontId="2" fillId="3" borderId="21" xfId="0" applyFont="1" applyFill="1" applyBorder="1" applyAlignment="1">
      <alignment horizontal="center" wrapText="1"/>
    </xf>
    <xf numFmtId="0" fontId="2" fillId="0" borderId="21" xfId="0" applyFont="1" applyBorder="1" applyAlignment="1">
      <alignment horizontal="center" wrapText="1"/>
    </xf>
    <xf numFmtId="49" fontId="5" fillId="0" borderId="9" xfId="0" applyNumberFormat="1" applyFont="1" applyBorder="1" applyAlignment="1">
      <alignment horizontal="center" vertical="center" wrapText="1"/>
    </xf>
    <xf numFmtId="0" fontId="3" fillId="0" borderId="30" xfId="0" applyFont="1" applyBorder="1" applyAlignment="1">
      <alignment vertical="top" wrapText="1"/>
    </xf>
    <xf numFmtId="0" fontId="3" fillId="2" borderId="33" xfId="0" applyFont="1" applyFill="1" applyBorder="1" applyAlignment="1">
      <alignment horizontal="center" vertical="center" wrapText="1"/>
    </xf>
    <xf numFmtId="49" fontId="3" fillId="2" borderId="33" xfId="0" applyNumberFormat="1" applyFont="1" applyFill="1" applyBorder="1" applyAlignment="1">
      <alignment horizontal="center" vertical="center" wrapText="1"/>
    </xf>
    <xf numFmtId="49" fontId="5" fillId="2" borderId="33" xfId="0" applyNumberFormat="1" applyFont="1" applyFill="1" applyBorder="1" applyAlignment="1">
      <alignment horizontal="center" vertical="center" wrapText="1"/>
    </xf>
    <xf numFmtId="0" fontId="2" fillId="0" borderId="30" xfId="0" applyFont="1" applyBorder="1" applyAlignment="1">
      <alignment vertical="top" wrapText="1"/>
    </xf>
    <xf numFmtId="49" fontId="3" fillId="2" borderId="21" xfId="0" applyNumberFormat="1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0" fontId="5" fillId="2" borderId="15" xfId="0" applyFont="1" applyFill="1" applyBorder="1" applyAlignment="1">
      <alignment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5" fillId="2" borderId="8" xfId="0" applyNumberFormat="1" applyFont="1" applyFill="1" applyBorder="1" applyAlignment="1">
      <alignment horizontal="center" vertical="center" wrapText="1"/>
    </xf>
    <xf numFmtId="0" fontId="5" fillId="2" borderId="9" xfId="0" applyNumberFormat="1" applyFont="1" applyFill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right" vertical="center" wrapText="1"/>
    </xf>
    <xf numFmtId="164" fontId="2" fillId="0" borderId="9" xfId="0" applyNumberFormat="1" applyFont="1" applyBorder="1" applyAlignment="1">
      <alignment horizontal="right" vertical="center" wrapText="1"/>
    </xf>
    <xf numFmtId="164" fontId="2" fillId="2" borderId="8" xfId="0" applyNumberFormat="1" applyFont="1" applyFill="1" applyBorder="1" applyAlignment="1">
      <alignment horizontal="right" vertical="center" wrapText="1"/>
    </xf>
    <xf numFmtId="2" fontId="2" fillId="3" borderId="8" xfId="0" applyNumberFormat="1" applyFont="1" applyFill="1" applyBorder="1" applyAlignment="1">
      <alignment horizontal="center" vertical="center"/>
    </xf>
    <xf numFmtId="2" fontId="2" fillId="3" borderId="9" xfId="0" applyNumberFormat="1" applyFont="1" applyFill="1" applyBorder="1" applyAlignment="1">
      <alignment horizontal="center" vertical="center"/>
    </xf>
    <xf numFmtId="2" fontId="3" fillId="2" borderId="8" xfId="0" applyNumberFormat="1" applyFont="1" applyFill="1" applyBorder="1" applyAlignment="1">
      <alignment horizontal="center" vertical="center"/>
    </xf>
    <xf numFmtId="2" fontId="3" fillId="2" borderId="9" xfId="0" applyNumberFormat="1" applyFont="1" applyFill="1" applyBorder="1" applyAlignment="1">
      <alignment horizontal="center" vertical="center"/>
    </xf>
    <xf numFmtId="165" fontId="3" fillId="3" borderId="8" xfId="0" applyNumberFormat="1" applyFont="1" applyFill="1" applyBorder="1" applyAlignment="1">
      <alignment horizontal="center" vertical="center"/>
    </xf>
    <xf numFmtId="165" fontId="3" fillId="3" borderId="9" xfId="0" applyNumberFormat="1" applyFont="1" applyFill="1" applyBorder="1" applyAlignment="1">
      <alignment horizontal="center" vertical="center"/>
    </xf>
    <xf numFmtId="165" fontId="3" fillId="0" borderId="8" xfId="0" applyNumberFormat="1" applyFont="1" applyFill="1" applyBorder="1" applyAlignment="1">
      <alignment horizontal="center" vertical="center"/>
    </xf>
    <xf numFmtId="165" fontId="3" fillId="0" borderId="9" xfId="0" applyNumberFormat="1" applyFont="1" applyFill="1" applyBorder="1" applyAlignment="1">
      <alignment horizontal="center" vertical="center"/>
    </xf>
    <xf numFmtId="165" fontId="3" fillId="2" borderId="8" xfId="0" applyNumberFormat="1" applyFont="1" applyFill="1" applyBorder="1" applyAlignment="1">
      <alignment horizontal="center" vertical="center"/>
    </xf>
    <xf numFmtId="165" fontId="3" fillId="2" borderId="9" xfId="0" applyNumberFormat="1" applyFont="1" applyFill="1" applyBorder="1" applyAlignment="1">
      <alignment horizontal="center" vertical="center"/>
    </xf>
    <xf numFmtId="165" fontId="5" fillId="2" borderId="8" xfId="0" applyNumberFormat="1" applyFont="1" applyFill="1" applyBorder="1" applyAlignment="1">
      <alignment horizontal="center" vertical="center"/>
    </xf>
    <xf numFmtId="165" fontId="5" fillId="0" borderId="8" xfId="0" applyNumberFormat="1" applyFont="1" applyFill="1" applyBorder="1" applyAlignment="1">
      <alignment horizontal="center" vertical="center"/>
    </xf>
    <xf numFmtId="165" fontId="2" fillId="3" borderId="8" xfId="0" applyNumberFormat="1" applyFont="1" applyFill="1" applyBorder="1" applyAlignment="1">
      <alignment horizontal="center" vertical="center"/>
    </xf>
    <xf numFmtId="165" fontId="2" fillId="3" borderId="8" xfId="0" applyNumberFormat="1" applyFont="1" applyFill="1" applyBorder="1" applyAlignment="1">
      <alignment horizontal="center"/>
    </xf>
    <xf numFmtId="165" fontId="2" fillId="0" borderId="8" xfId="0" applyNumberFormat="1" applyFont="1" applyFill="1" applyBorder="1" applyAlignment="1">
      <alignment horizontal="center"/>
    </xf>
    <xf numFmtId="166" fontId="5" fillId="3" borderId="8" xfId="0" applyNumberFormat="1" applyFont="1" applyFill="1" applyBorder="1" applyAlignment="1">
      <alignment vertical="center" wrapText="1"/>
    </xf>
    <xf numFmtId="166" fontId="5" fillId="3" borderId="9" xfId="0" applyNumberFormat="1" applyFont="1" applyFill="1" applyBorder="1" applyAlignment="1">
      <alignment vertical="center" wrapText="1"/>
    </xf>
    <xf numFmtId="166" fontId="5" fillId="0" borderId="8" xfId="0" applyNumberFormat="1" applyFont="1" applyBorder="1" applyAlignment="1">
      <alignment wrapText="1"/>
    </xf>
    <xf numFmtId="166" fontId="4" fillId="2" borderId="8" xfId="0" applyNumberFormat="1" applyFont="1" applyFill="1" applyBorder="1" applyAlignment="1">
      <alignment wrapText="1"/>
    </xf>
    <xf numFmtId="166" fontId="4" fillId="2" borderId="9" xfId="0" applyNumberFormat="1" applyFont="1" applyFill="1" applyBorder="1" applyAlignment="1">
      <alignment wrapText="1"/>
    </xf>
    <xf numFmtId="166" fontId="4" fillId="2" borderId="8" xfId="0" applyNumberFormat="1" applyFont="1" applyFill="1" applyBorder="1" applyAlignment="1">
      <alignment horizontal="right" wrapText="1"/>
    </xf>
    <xf numFmtId="166" fontId="4" fillId="2" borderId="9" xfId="0" applyNumberFormat="1" applyFont="1" applyFill="1" applyBorder="1" applyAlignment="1">
      <alignment horizontal="right" wrapText="1"/>
    </xf>
    <xf numFmtId="166" fontId="4" fillId="2" borderId="21" xfId="0" applyNumberFormat="1" applyFont="1" applyFill="1" applyBorder="1" applyAlignment="1">
      <alignment horizontal="right" wrapText="1"/>
    </xf>
    <xf numFmtId="166" fontId="4" fillId="2" borderId="20" xfId="0" applyNumberFormat="1" applyFont="1" applyFill="1" applyBorder="1" applyAlignment="1">
      <alignment horizontal="right" wrapText="1"/>
    </xf>
    <xf numFmtId="166" fontId="4" fillId="2" borderId="20" xfId="0" applyNumberFormat="1" applyFont="1" applyFill="1" applyBorder="1" applyAlignment="1">
      <alignment vertical="center" wrapText="1"/>
    </xf>
    <xf numFmtId="166" fontId="4" fillId="2" borderId="21" xfId="0" applyNumberFormat="1" applyFont="1" applyFill="1" applyBorder="1" applyAlignment="1">
      <alignment vertical="center" wrapText="1"/>
    </xf>
    <xf numFmtId="166" fontId="5" fillId="2" borderId="8" xfId="0" applyNumberFormat="1" applyFont="1" applyFill="1" applyBorder="1" applyAlignment="1">
      <alignment vertical="center" wrapText="1"/>
    </xf>
    <xf numFmtId="166" fontId="5" fillId="2" borderId="9" xfId="0" applyNumberFormat="1" applyFont="1" applyFill="1" applyBorder="1" applyAlignment="1">
      <alignment vertical="center" wrapText="1"/>
    </xf>
    <xf numFmtId="2" fontId="0" fillId="3" borderId="9" xfId="0" applyNumberFormat="1" applyFill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2" fontId="0" fillId="0" borderId="26" xfId="0" applyNumberFormat="1" applyBorder="1" applyAlignment="1">
      <alignment horizontal="center" vertical="center"/>
    </xf>
    <xf numFmtId="2" fontId="0" fillId="0" borderId="27" xfId="0" applyNumberForma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18" fillId="4" borderId="22" xfId="0" applyFont="1" applyFill="1" applyBorder="1" applyAlignment="1">
      <alignment horizontal="center" vertical="center" wrapText="1"/>
    </xf>
    <xf numFmtId="0" fontId="18" fillId="4" borderId="24" xfId="0" applyFont="1" applyFill="1" applyBorder="1" applyAlignment="1">
      <alignment horizontal="center" vertical="center" wrapText="1"/>
    </xf>
    <xf numFmtId="0" fontId="18" fillId="4" borderId="23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vertical="top" wrapText="1"/>
    </xf>
    <xf numFmtId="0" fontId="3" fillId="0" borderId="30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20" xfId="0" applyFont="1" applyBorder="1" applyAlignment="1">
      <alignment vertical="top" wrapText="1"/>
    </xf>
    <xf numFmtId="0" fontId="2" fillId="0" borderId="30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3" fillId="0" borderId="32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3" borderId="20" xfId="0" applyFont="1" applyFill="1" applyBorder="1" applyAlignment="1">
      <alignment vertical="top" wrapText="1"/>
    </xf>
    <xf numFmtId="0" fontId="2" fillId="3" borderId="30" xfId="0" applyFont="1" applyFill="1" applyBorder="1" applyAlignment="1">
      <alignment vertical="top" wrapText="1"/>
    </xf>
    <xf numFmtId="0" fontId="2" fillId="3" borderId="2" xfId="0" applyFont="1" applyFill="1" applyBorder="1" applyAlignment="1">
      <alignment vertical="top" wrapText="1"/>
    </xf>
    <xf numFmtId="0" fontId="2" fillId="3" borderId="10" xfId="0" applyFont="1" applyFill="1" applyBorder="1" applyAlignment="1">
      <alignment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10" xfId="0" applyFont="1" applyFill="1" applyBorder="1" applyAlignment="1">
      <alignment horizontal="left" vertical="top" wrapText="1"/>
    </xf>
    <xf numFmtId="0" fontId="2" fillId="0" borderId="32" xfId="0" applyFont="1" applyBorder="1" applyAlignment="1">
      <alignment vertical="top" wrapText="1"/>
    </xf>
    <xf numFmtId="166" fontId="5" fillId="2" borderId="2" xfId="0" applyNumberFormat="1" applyFont="1" applyFill="1" applyBorder="1" applyAlignment="1">
      <alignment horizontal="right" wrapText="1"/>
    </xf>
    <xf numFmtId="166" fontId="5" fillId="2" borderId="11" xfId="0" applyNumberFormat="1" applyFont="1" applyFill="1" applyBorder="1" applyAlignment="1">
      <alignment horizontal="right" wrapText="1"/>
    </xf>
    <xf numFmtId="166" fontId="5" fillId="2" borderId="21" xfId="0" applyNumberFormat="1" applyFont="1" applyFill="1" applyBorder="1" applyAlignment="1">
      <alignment horizontal="right" wrapText="1"/>
    </xf>
    <xf numFmtId="166" fontId="5" fillId="2" borderId="33" xfId="0" applyNumberFormat="1" applyFont="1" applyFill="1" applyBorder="1" applyAlignment="1">
      <alignment horizontal="right" wrapText="1"/>
    </xf>
    <xf numFmtId="0" fontId="3" fillId="0" borderId="8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4" fontId="5" fillId="2" borderId="2" xfId="0" applyNumberFormat="1" applyFont="1" applyFill="1" applyBorder="1" applyAlignment="1">
      <alignment horizontal="right" wrapText="1"/>
    </xf>
    <xf numFmtId="4" fontId="5" fillId="2" borderId="11" xfId="0" applyNumberFormat="1" applyFont="1" applyFill="1" applyBorder="1" applyAlignment="1">
      <alignment horizontal="right" wrapText="1"/>
    </xf>
    <xf numFmtId="4" fontId="5" fillId="2" borderId="21" xfId="0" applyNumberFormat="1" applyFont="1" applyFill="1" applyBorder="1" applyAlignment="1">
      <alignment horizontal="right" wrapText="1"/>
    </xf>
    <xf numFmtId="4" fontId="5" fillId="2" borderId="33" xfId="0" applyNumberFormat="1" applyFont="1" applyFill="1" applyBorder="1" applyAlignment="1">
      <alignment horizontal="right" wrapText="1"/>
    </xf>
    <xf numFmtId="166" fontId="5" fillId="2" borderId="20" xfId="0" applyNumberFormat="1" applyFont="1" applyFill="1" applyBorder="1" applyAlignment="1">
      <alignment horizontal="right" wrapText="1"/>
    </xf>
    <xf numFmtId="166" fontId="5" fillId="2" borderId="32" xfId="0" applyNumberFormat="1" applyFont="1" applyFill="1" applyBorder="1" applyAlignment="1">
      <alignment horizontal="right" wrapText="1"/>
    </xf>
    <xf numFmtId="4" fontId="5" fillId="2" borderId="28" xfId="0" applyNumberFormat="1" applyFont="1" applyFill="1" applyBorder="1" applyAlignment="1">
      <alignment horizontal="right" wrapText="1"/>
    </xf>
    <xf numFmtId="4" fontId="5" fillId="2" borderId="15" xfId="0" applyNumberFormat="1" applyFont="1" applyFill="1" applyBorder="1" applyAlignment="1">
      <alignment horizontal="right" wrapText="1"/>
    </xf>
    <xf numFmtId="4" fontId="5" fillId="2" borderId="20" xfId="0" applyNumberFormat="1" applyFont="1" applyFill="1" applyBorder="1" applyAlignment="1">
      <alignment horizontal="right" wrapText="1"/>
    </xf>
    <xf numFmtId="4" fontId="5" fillId="2" borderId="32" xfId="0" applyNumberFormat="1" applyFont="1" applyFill="1" applyBorder="1" applyAlignment="1">
      <alignment horizontal="right" wrapText="1"/>
    </xf>
    <xf numFmtId="49" fontId="3" fillId="2" borderId="21" xfId="0" applyNumberFormat="1" applyFont="1" applyFill="1" applyBorder="1" applyAlignment="1">
      <alignment horizontal="center" vertical="center" wrapText="1"/>
    </xf>
    <xf numFmtId="49" fontId="3" fillId="2" borderId="33" xfId="0" applyNumberFormat="1" applyFont="1" applyFill="1" applyBorder="1" applyAlignment="1">
      <alignment horizontal="center" vertical="center" wrapText="1"/>
    </xf>
    <xf numFmtId="166" fontId="4" fillId="2" borderId="20" xfId="0" applyNumberFormat="1" applyFont="1" applyFill="1" applyBorder="1" applyAlignment="1">
      <alignment horizontal="right" wrapText="1"/>
    </xf>
    <xf numFmtId="166" fontId="4" fillId="2" borderId="32" xfId="0" applyNumberFormat="1" applyFont="1" applyFill="1" applyBorder="1" applyAlignment="1">
      <alignment horizontal="right" wrapText="1"/>
    </xf>
    <xf numFmtId="166" fontId="4" fillId="2" borderId="2" xfId="0" applyNumberFormat="1" applyFont="1" applyFill="1" applyBorder="1" applyAlignment="1">
      <alignment horizontal="right" wrapText="1"/>
    </xf>
    <xf numFmtId="166" fontId="4" fillId="2" borderId="11" xfId="0" applyNumberFormat="1" applyFont="1" applyFill="1" applyBorder="1" applyAlignment="1">
      <alignment horizontal="right" wrapText="1"/>
    </xf>
    <xf numFmtId="166" fontId="4" fillId="2" borderId="21" xfId="0" applyNumberFormat="1" applyFont="1" applyFill="1" applyBorder="1" applyAlignment="1">
      <alignment horizontal="right" wrapText="1"/>
    </xf>
    <xf numFmtId="166" fontId="4" fillId="2" borderId="33" xfId="0" applyNumberFormat="1" applyFont="1" applyFill="1" applyBorder="1" applyAlignment="1">
      <alignment horizontal="right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4" fontId="4" fillId="2" borderId="28" xfId="0" applyNumberFormat="1" applyFont="1" applyFill="1" applyBorder="1" applyAlignment="1">
      <alignment horizontal="right" wrapText="1"/>
    </xf>
    <xf numFmtId="4" fontId="4" fillId="2" borderId="15" xfId="0" applyNumberFormat="1" applyFont="1" applyFill="1" applyBorder="1" applyAlignment="1">
      <alignment horizontal="right" wrapText="1"/>
    </xf>
    <xf numFmtId="4" fontId="4" fillId="2" borderId="2" xfId="0" applyNumberFormat="1" applyFont="1" applyFill="1" applyBorder="1" applyAlignment="1">
      <alignment horizontal="right" wrapText="1"/>
    </xf>
    <xf numFmtId="4" fontId="4" fillId="2" borderId="11" xfId="0" applyNumberFormat="1" applyFont="1" applyFill="1" applyBorder="1" applyAlignment="1">
      <alignment horizontal="right" wrapText="1"/>
    </xf>
    <xf numFmtId="4" fontId="4" fillId="2" borderId="21" xfId="0" applyNumberFormat="1" applyFont="1" applyFill="1" applyBorder="1" applyAlignment="1">
      <alignment horizontal="right" wrapText="1"/>
    </xf>
    <xf numFmtId="4" fontId="4" fillId="2" borderId="33" xfId="0" applyNumberFormat="1" applyFont="1" applyFill="1" applyBorder="1" applyAlignment="1">
      <alignment horizontal="right" wrapText="1"/>
    </xf>
    <xf numFmtId="4" fontId="4" fillId="2" borderId="20" xfId="0" applyNumberFormat="1" applyFont="1" applyFill="1" applyBorder="1" applyAlignment="1">
      <alignment horizontal="right" wrapText="1"/>
    </xf>
    <xf numFmtId="4" fontId="4" fillId="2" borderId="32" xfId="0" applyNumberFormat="1" applyFont="1" applyFill="1" applyBorder="1" applyAlignment="1">
      <alignment horizontal="right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166" fontId="4" fillId="2" borderId="28" xfId="0" applyNumberFormat="1" applyFont="1" applyFill="1" applyBorder="1" applyAlignment="1">
      <alignment horizontal="right" wrapText="1"/>
    </xf>
    <xf numFmtId="166" fontId="4" fillId="2" borderId="15" xfId="0" applyNumberFormat="1" applyFont="1" applyFill="1" applyBorder="1" applyAlignment="1">
      <alignment horizontal="right" wrapText="1"/>
    </xf>
    <xf numFmtId="0" fontId="3" fillId="0" borderId="20" xfId="0" applyFont="1" applyBorder="1" applyAlignment="1">
      <alignment horizontal="center" vertical="top" wrapText="1"/>
    </xf>
    <xf numFmtId="0" fontId="3" fillId="0" borderId="30" xfId="0" applyFont="1" applyBorder="1" applyAlignment="1">
      <alignment horizontal="center" vertical="top" wrapText="1"/>
    </xf>
    <xf numFmtId="0" fontId="3" fillId="0" borderId="32" xfId="0" applyFont="1" applyBorder="1" applyAlignment="1">
      <alignment horizontal="center" vertical="top" wrapText="1"/>
    </xf>
    <xf numFmtId="0" fontId="2" fillId="0" borderId="20" xfId="0" applyFont="1" applyBorder="1" applyAlignment="1">
      <alignment horizontal="center" vertical="top" wrapText="1"/>
    </xf>
    <xf numFmtId="0" fontId="2" fillId="0" borderId="30" xfId="0" applyFont="1" applyBorder="1" applyAlignment="1">
      <alignment horizontal="center" vertical="top" wrapText="1"/>
    </xf>
    <xf numFmtId="0" fontId="2" fillId="0" borderId="3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166" fontId="5" fillId="2" borderId="28" xfId="0" applyNumberFormat="1" applyFont="1" applyFill="1" applyBorder="1" applyAlignment="1">
      <alignment horizontal="right" wrapText="1"/>
    </xf>
    <xf numFmtId="166" fontId="5" fillId="2" borderId="15" xfId="0" applyNumberFormat="1" applyFont="1" applyFill="1" applyBorder="1" applyAlignment="1">
      <alignment horizontal="right" wrapText="1"/>
    </xf>
    <xf numFmtId="166" fontId="5" fillId="2" borderId="20" xfId="0" applyNumberFormat="1" applyFont="1" applyFill="1" applyBorder="1" applyAlignment="1">
      <alignment wrapText="1"/>
    </xf>
    <xf numFmtId="166" fontId="5" fillId="2" borderId="32" xfId="0" applyNumberFormat="1" applyFont="1" applyFill="1" applyBorder="1" applyAlignment="1">
      <alignment wrapText="1"/>
    </xf>
    <xf numFmtId="166" fontId="5" fillId="2" borderId="2" xfId="0" applyNumberFormat="1" applyFont="1" applyFill="1" applyBorder="1" applyAlignment="1">
      <alignment wrapText="1"/>
    </xf>
    <xf numFmtId="166" fontId="5" fillId="2" borderId="11" xfId="0" applyNumberFormat="1" applyFont="1" applyFill="1" applyBorder="1" applyAlignment="1">
      <alignment wrapText="1"/>
    </xf>
    <xf numFmtId="166" fontId="5" fillId="2" borderId="21" xfId="0" applyNumberFormat="1" applyFont="1" applyFill="1" applyBorder="1" applyAlignment="1">
      <alignment wrapText="1"/>
    </xf>
    <xf numFmtId="166" fontId="5" fillId="2" borderId="33" xfId="0" applyNumberFormat="1" applyFont="1" applyFill="1" applyBorder="1" applyAlignment="1">
      <alignment wrapText="1"/>
    </xf>
    <xf numFmtId="166" fontId="5" fillId="2" borderId="28" xfId="0" applyNumberFormat="1" applyFont="1" applyFill="1" applyBorder="1" applyAlignment="1">
      <alignment wrapText="1"/>
    </xf>
    <xf numFmtId="166" fontId="5" fillId="2" borderId="15" xfId="0" applyNumberFormat="1" applyFont="1" applyFill="1" applyBorder="1" applyAlignment="1">
      <alignment wrapText="1"/>
    </xf>
    <xf numFmtId="0" fontId="3" fillId="2" borderId="31" xfId="0" applyFont="1" applyFill="1" applyBorder="1" applyAlignment="1">
      <alignment horizontal="center" vertical="center" wrapText="1"/>
    </xf>
    <xf numFmtId="49" fontId="3" fillId="2" borderId="31" xfId="0" applyNumberFormat="1" applyFont="1" applyFill="1" applyBorder="1" applyAlignment="1">
      <alignment horizontal="center" vertical="center" wrapText="1"/>
    </xf>
    <xf numFmtId="4" fontId="5" fillId="2" borderId="14" xfId="0" applyNumberFormat="1" applyFont="1" applyFill="1" applyBorder="1" applyAlignment="1">
      <alignment horizontal="right" wrapText="1"/>
    </xf>
    <xf numFmtId="4" fontId="5" fillId="2" borderId="10" xfId="0" applyNumberFormat="1" applyFont="1" applyFill="1" applyBorder="1" applyAlignment="1">
      <alignment horizontal="right" wrapText="1"/>
    </xf>
    <xf numFmtId="4" fontId="5" fillId="2" borderId="31" xfId="0" applyNumberFormat="1" applyFont="1" applyFill="1" applyBorder="1" applyAlignment="1">
      <alignment horizontal="right" wrapText="1"/>
    </xf>
    <xf numFmtId="4" fontId="5" fillId="2" borderId="30" xfId="0" applyNumberFormat="1" applyFont="1" applyFill="1" applyBorder="1" applyAlignment="1">
      <alignment horizontal="right" wrapText="1"/>
    </xf>
    <xf numFmtId="166" fontId="5" fillId="2" borderId="30" xfId="0" applyNumberFormat="1" applyFont="1" applyFill="1" applyBorder="1" applyAlignment="1">
      <alignment horizontal="right" wrapText="1"/>
    </xf>
    <xf numFmtId="166" fontId="5" fillId="2" borderId="10" xfId="0" applyNumberFormat="1" applyFont="1" applyFill="1" applyBorder="1" applyAlignment="1">
      <alignment horizontal="right" wrapText="1"/>
    </xf>
    <xf numFmtId="166" fontId="5" fillId="2" borderId="31" xfId="0" applyNumberFormat="1" applyFont="1" applyFill="1" applyBorder="1" applyAlignment="1">
      <alignment horizontal="right" wrapText="1"/>
    </xf>
    <xf numFmtId="4" fontId="5" fillId="2" borderId="7" xfId="0" applyNumberFormat="1" applyFont="1" applyFill="1" applyBorder="1" applyAlignment="1">
      <alignment horizontal="right" wrapText="1"/>
    </xf>
    <xf numFmtId="0" fontId="2" fillId="0" borderId="8" xfId="0" applyFont="1" applyBorder="1" applyAlignment="1">
      <alignment vertical="top" wrapText="1"/>
    </xf>
    <xf numFmtId="0" fontId="12" fillId="3" borderId="2" xfId="0" applyFont="1" applyFill="1" applyBorder="1" applyAlignment="1">
      <alignment vertical="top" wrapText="1"/>
    </xf>
    <xf numFmtId="0" fontId="17" fillId="3" borderId="10" xfId="0" applyFont="1" applyFill="1" applyBorder="1" applyAlignment="1">
      <alignment vertical="top" wrapText="1"/>
    </xf>
    <xf numFmtId="0" fontId="17" fillId="3" borderId="11" xfId="0" applyFont="1" applyFill="1" applyBorder="1" applyAlignment="1">
      <alignment vertical="top" wrapText="1"/>
    </xf>
    <xf numFmtId="0" fontId="3" fillId="3" borderId="30" xfId="0" applyFont="1" applyFill="1" applyBorder="1" applyAlignment="1">
      <alignment vertical="top" wrapText="1"/>
    </xf>
    <xf numFmtId="0" fontId="3" fillId="3" borderId="32" xfId="0" applyFont="1" applyFill="1" applyBorder="1" applyAlignment="1">
      <alignment vertical="top" wrapText="1"/>
    </xf>
    <xf numFmtId="0" fontId="3" fillId="3" borderId="10" xfId="0" applyFont="1" applyFill="1" applyBorder="1" applyAlignment="1">
      <alignment vertical="top" wrapText="1"/>
    </xf>
    <xf numFmtId="0" fontId="3" fillId="3" borderId="11" xfId="0" applyFont="1" applyFill="1" applyBorder="1" applyAlignment="1">
      <alignment vertical="top" wrapText="1"/>
    </xf>
    <xf numFmtId="0" fontId="5" fillId="0" borderId="8" xfId="1" applyFont="1" applyFill="1" applyBorder="1" applyAlignment="1">
      <alignment horizontal="center" vertical="top" wrapText="1"/>
    </xf>
    <xf numFmtId="0" fontId="5" fillId="0" borderId="1" xfId="1" applyFont="1" applyFill="1" applyBorder="1" applyAlignment="1">
      <alignment horizontal="center" vertical="top" wrapText="1"/>
    </xf>
    <xf numFmtId="0" fontId="5" fillId="0" borderId="1" xfId="2" applyFont="1" applyFill="1" applyBorder="1" applyAlignment="1">
      <alignment horizontal="center" vertical="top" wrapText="1"/>
    </xf>
    <xf numFmtId="0" fontId="5" fillId="0" borderId="2" xfId="1" applyFont="1" applyFill="1" applyBorder="1" applyAlignment="1">
      <alignment horizontal="center" vertical="top" wrapText="1"/>
    </xf>
    <xf numFmtId="0" fontId="5" fillId="0" borderId="10" xfId="1" applyFont="1" applyFill="1" applyBorder="1" applyAlignment="1">
      <alignment horizontal="center" vertical="top" wrapText="1"/>
    </xf>
    <xf numFmtId="0" fontId="5" fillId="0" borderId="2" xfId="2" applyFont="1" applyFill="1" applyBorder="1" applyAlignment="1">
      <alignment horizontal="center" vertical="top" wrapText="1"/>
    </xf>
    <xf numFmtId="0" fontId="5" fillId="0" borderId="10" xfId="2" applyFont="1" applyFill="1" applyBorder="1" applyAlignment="1">
      <alignment horizontal="center" vertical="top" wrapText="1"/>
    </xf>
    <xf numFmtId="0" fontId="5" fillId="0" borderId="20" xfId="1" applyFont="1" applyFill="1" applyBorder="1" applyAlignment="1">
      <alignment horizontal="center" vertical="top" wrapText="1"/>
    </xf>
    <xf numFmtId="0" fontId="5" fillId="0" borderId="30" xfId="1" applyFont="1" applyFill="1" applyBorder="1" applyAlignment="1">
      <alignment horizontal="center" vertical="top" wrapText="1"/>
    </xf>
    <xf numFmtId="0" fontId="5" fillId="0" borderId="11" xfId="1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3" borderId="20" xfId="1" applyFont="1" applyFill="1" applyBorder="1" applyAlignment="1">
      <alignment horizontal="center" vertical="top" wrapText="1"/>
    </xf>
    <xf numFmtId="0" fontId="5" fillId="3" borderId="30" xfId="1" applyFont="1" applyFill="1" applyBorder="1" applyAlignment="1">
      <alignment horizontal="center" vertical="top" wrapText="1"/>
    </xf>
    <xf numFmtId="0" fontId="5" fillId="3" borderId="2" xfId="1" applyFont="1" applyFill="1" applyBorder="1" applyAlignment="1">
      <alignment horizontal="center" vertical="top" wrapText="1"/>
    </xf>
    <xf numFmtId="0" fontId="5" fillId="3" borderId="10" xfId="1" applyFont="1" applyFill="1" applyBorder="1" applyAlignment="1">
      <alignment horizontal="center" vertical="top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14" fillId="0" borderId="30" xfId="0" applyFont="1" applyFill="1" applyBorder="1" applyAlignment="1">
      <alignment horizontal="center" vertical="center" wrapText="1"/>
    </xf>
    <xf numFmtId="0" fontId="14" fillId="0" borderId="3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vertical="top" wrapText="1"/>
    </xf>
    <xf numFmtId="0" fontId="3" fillId="2" borderId="30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10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10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vertical="top" wrapText="1"/>
    </xf>
    <xf numFmtId="0" fontId="2" fillId="2" borderId="30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10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0" fontId="2" fillId="2" borderId="1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/>
    </xf>
    <xf numFmtId="2" fontId="2" fillId="3" borderId="11" xfId="0" applyNumberFormat="1" applyFont="1" applyFill="1" applyBorder="1" applyAlignment="1">
      <alignment horizontal="center" vertical="center"/>
    </xf>
    <xf numFmtId="2" fontId="2" fillId="3" borderId="21" xfId="0" applyNumberFormat="1" applyFont="1" applyFill="1" applyBorder="1" applyAlignment="1">
      <alignment horizontal="center" vertical="center"/>
    </xf>
    <xf numFmtId="2" fontId="2" fillId="3" borderId="33" xfId="0" applyNumberFormat="1" applyFont="1" applyFill="1" applyBorder="1" applyAlignment="1">
      <alignment horizontal="center" vertical="center"/>
    </xf>
    <xf numFmtId="2" fontId="2" fillId="3" borderId="20" xfId="0" applyNumberFormat="1" applyFont="1" applyFill="1" applyBorder="1" applyAlignment="1">
      <alignment horizontal="center" vertical="center" wrapText="1"/>
    </xf>
    <xf numFmtId="2" fontId="3" fillId="3" borderId="32" xfId="0" applyNumberFormat="1" applyFont="1" applyFill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2" fontId="3" fillId="3" borderId="11" xfId="0" applyNumberFormat="1" applyFont="1" applyFill="1" applyBorder="1" applyAlignment="1">
      <alignment horizontal="center" vertical="center" wrapText="1"/>
    </xf>
    <xf numFmtId="2" fontId="2" fillId="3" borderId="21" xfId="0" applyNumberFormat="1" applyFont="1" applyFill="1" applyBorder="1" applyAlignment="1">
      <alignment horizontal="center" vertical="center" wrapText="1"/>
    </xf>
    <xf numFmtId="2" fontId="3" fillId="3" borderId="33" xfId="0" applyNumberFormat="1" applyFont="1" applyFill="1" applyBorder="1" applyAlignment="1">
      <alignment horizontal="center" vertical="center" wrapText="1"/>
    </xf>
    <xf numFmtId="2" fontId="2" fillId="3" borderId="20" xfId="0" applyNumberFormat="1" applyFont="1" applyFill="1" applyBorder="1" applyAlignment="1">
      <alignment horizontal="center" vertical="center"/>
    </xf>
    <xf numFmtId="2" fontId="2" fillId="3" borderId="32" xfId="0" applyNumberFormat="1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wrapText="1"/>
    </xf>
    <xf numFmtId="0" fontId="3" fillId="3" borderId="33" xfId="0" applyFont="1" applyFill="1" applyBorder="1" applyAlignment="1">
      <alignment horizontal="center" wrapText="1"/>
    </xf>
    <xf numFmtId="2" fontId="2" fillId="3" borderId="28" xfId="0" applyNumberFormat="1" applyFont="1" applyFill="1" applyBorder="1" applyAlignment="1">
      <alignment vertical="center" wrapText="1"/>
    </xf>
    <xf numFmtId="2" fontId="3" fillId="3" borderId="15" xfId="0" applyNumberFormat="1" applyFont="1" applyFill="1" applyBorder="1" applyAlignment="1">
      <alignment vertical="center" wrapText="1"/>
    </xf>
    <xf numFmtId="2" fontId="2" fillId="3" borderId="2" xfId="0" applyNumberFormat="1" applyFont="1" applyFill="1" applyBorder="1" applyAlignment="1">
      <alignment vertical="center" wrapText="1"/>
    </xf>
    <xf numFmtId="2" fontId="3" fillId="3" borderId="11" xfId="0" applyNumberFormat="1" applyFont="1" applyFill="1" applyBorder="1" applyAlignment="1">
      <alignment vertical="center" wrapText="1"/>
    </xf>
    <xf numFmtId="2" fontId="2" fillId="3" borderId="21" xfId="0" applyNumberFormat="1" applyFont="1" applyFill="1" applyBorder="1" applyAlignment="1">
      <alignment vertical="center" wrapText="1"/>
    </xf>
    <xf numFmtId="2" fontId="3" fillId="3" borderId="33" xfId="0" applyNumberFormat="1" applyFont="1" applyFill="1" applyBorder="1" applyAlignment="1">
      <alignment vertical="center" wrapText="1"/>
    </xf>
    <xf numFmtId="0" fontId="2" fillId="3" borderId="32" xfId="0" applyFont="1" applyFill="1" applyBorder="1" applyAlignment="1">
      <alignment vertical="top" wrapText="1"/>
    </xf>
    <xf numFmtId="0" fontId="2" fillId="3" borderId="11" xfId="0" applyFont="1" applyFill="1" applyBorder="1" applyAlignment="1">
      <alignment vertical="top" wrapText="1"/>
    </xf>
    <xf numFmtId="0" fontId="2" fillId="3" borderId="11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top" wrapText="1"/>
    </xf>
    <xf numFmtId="0" fontId="3" fillId="3" borderId="1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2" fontId="5" fillId="2" borderId="5" xfId="0" applyNumberFormat="1" applyFont="1" applyFill="1" applyBorder="1" applyAlignment="1">
      <alignment horizontal="center" vertical="center" wrapText="1"/>
    </xf>
    <xf numFmtId="2" fontId="5" fillId="2" borderId="6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35" xfId="0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horizontal="center" vertical="center" wrapText="1"/>
    </xf>
    <xf numFmtId="2" fontId="5" fillId="2" borderId="29" xfId="0" applyNumberFormat="1" applyFont="1" applyFill="1" applyBorder="1" applyAlignment="1">
      <alignment horizontal="center" vertical="center" wrapText="1"/>
    </xf>
    <xf numFmtId="2" fontId="5" fillId="2" borderId="26" xfId="0" applyNumberFormat="1" applyFont="1" applyFill="1" applyBorder="1" applyAlignment="1">
      <alignment horizontal="center" vertical="center" wrapText="1"/>
    </xf>
    <xf numFmtId="2" fontId="5" fillId="2" borderId="27" xfId="0" applyNumberFormat="1" applyFont="1" applyFill="1" applyBorder="1" applyAlignment="1">
      <alignment horizontal="center" vertical="center" wrapText="1"/>
    </xf>
    <xf numFmtId="0" fontId="5" fillId="2" borderId="37" xfId="0" applyFont="1" applyFill="1" applyBorder="1" applyAlignment="1">
      <alignment horizontal="center" vertical="center" wrapText="1"/>
    </xf>
    <xf numFmtId="0" fontId="5" fillId="2" borderId="38" xfId="0" applyFont="1" applyFill="1" applyBorder="1" applyAlignment="1">
      <alignment horizontal="center" vertical="center" wrapText="1"/>
    </xf>
    <xf numFmtId="0" fontId="5" fillId="2" borderId="3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2" fontId="5" fillId="2" borderId="8" xfId="0" applyNumberFormat="1" applyFont="1" applyFill="1" applyBorder="1" applyAlignment="1">
      <alignment horizontal="center" vertical="center" wrapText="1"/>
    </xf>
  </cellXfs>
  <cellStyles count="6">
    <cellStyle name="ex66" xfId="3"/>
    <cellStyle name="st75" xfId="4"/>
    <cellStyle name="st76" xfId="5"/>
    <cellStyle name="Обычный" xfId="0" builtinId="0"/>
    <cellStyle name="Обычный 2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960"/>
  <sheetViews>
    <sheetView tabSelected="1" topLeftCell="E1" zoomScale="84" zoomScaleNormal="84" workbookViewId="0">
      <selection activeCell="N12" sqref="N12"/>
    </sheetView>
  </sheetViews>
  <sheetFormatPr defaultRowHeight="15" x14ac:dyDescent="0.25"/>
  <cols>
    <col min="1" max="1" width="24.28515625" customWidth="1"/>
    <col min="2" max="2" width="25" customWidth="1"/>
    <col min="3" max="3" width="23.7109375" customWidth="1"/>
    <col min="4" max="4" width="23.42578125" customWidth="1"/>
    <col min="5" max="5" width="25" customWidth="1"/>
    <col min="6" max="6" width="17.7109375" customWidth="1"/>
    <col min="7" max="7" width="24.5703125" customWidth="1"/>
    <col min="8" max="8" width="21.140625" customWidth="1"/>
    <col min="9" max="9" width="24" customWidth="1"/>
    <col min="10" max="10" width="22.28515625" customWidth="1"/>
    <col min="11" max="11" width="21.42578125" customWidth="1"/>
    <col min="12" max="12" width="18.5703125" customWidth="1"/>
    <col min="13" max="13" width="22.7109375" customWidth="1"/>
    <col min="14" max="14" width="19.42578125" customWidth="1"/>
    <col min="15" max="15" width="20.5703125" customWidth="1"/>
    <col min="16" max="16" width="28" customWidth="1"/>
    <col min="17" max="17" width="25.5703125" customWidth="1"/>
  </cols>
  <sheetData>
    <row r="3" spans="1:17" ht="18.75" x14ac:dyDescent="0.25">
      <c r="A3" s="716" t="s">
        <v>0</v>
      </c>
      <c r="B3" s="716"/>
      <c r="C3" s="716"/>
      <c r="D3" s="716"/>
      <c r="E3" s="716"/>
      <c r="F3" s="716"/>
      <c r="G3" s="716"/>
      <c r="H3" s="716"/>
      <c r="I3" s="716"/>
      <c r="J3" s="716"/>
      <c r="K3" s="716"/>
      <c r="L3" s="716"/>
      <c r="M3" s="716"/>
      <c r="N3" s="716"/>
      <c r="O3" s="716"/>
      <c r="P3" s="716"/>
      <c r="Q3" s="121"/>
    </row>
    <row r="4" spans="1:17" ht="13.5" customHeight="1" x14ac:dyDescent="0.25">
      <c r="A4" s="716" t="s">
        <v>1</v>
      </c>
      <c r="B4" s="716"/>
      <c r="C4" s="716"/>
      <c r="D4" s="716"/>
      <c r="E4" s="716"/>
      <c r="F4" s="716"/>
      <c r="G4" s="716"/>
      <c r="H4" s="716"/>
      <c r="I4" s="716"/>
      <c r="J4" s="716"/>
      <c r="K4" s="716"/>
      <c r="L4" s="716"/>
      <c r="M4" s="716"/>
      <c r="N4" s="716"/>
      <c r="O4" s="716"/>
      <c r="P4" s="716"/>
      <c r="Q4" s="121"/>
    </row>
    <row r="5" spans="1:17" ht="23.25" customHeight="1" thickBot="1" x14ac:dyDescent="0.35">
      <c r="A5" s="717" t="s">
        <v>2</v>
      </c>
      <c r="B5" s="717"/>
      <c r="C5" s="717"/>
      <c r="D5" s="717"/>
      <c r="E5" s="717"/>
      <c r="F5" s="717"/>
      <c r="G5" s="717"/>
      <c r="H5" s="717"/>
      <c r="I5" s="717"/>
      <c r="J5" s="717"/>
      <c r="K5" s="717"/>
      <c r="L5" s="717"/>
      <c r="M5" s="717"/>
      <c r="N5" s="717"/>
      <c r="O5" s="717"/>
      <c r="P5" s="717"/>
      <c r="Q5" s="121"/>
    </row>
    <row r="6" spans="1:17" ht="15.75" thickBot="1" x14ac:dyDescent="0.3">
      <c r="A6" s="718" t="s">
        <v>3</v>
      </c>
      <c r="B6" s="720" t="s">
        <v>4</v>
      </c>
      <c r="C6" s="720" t="s">
        <v>5</v>
      </c>
      <c r="D6" s="722" t="s">
        <v>6</v>
      </c>
      <c r="E6" s="723" t="s">
        <v>7</v>
      </c>
      <c r="F6" s="725" t="s">
        <v>8</v>
      </c>
      <c r="G6" s="726"/>
      <c r="H6" s="726"/>
      <c r="I6" s="726"/>
      <c r="J6" s="726"/>
      <c r="K6" s="726"/>
      <c r="L6" s="726"/>
      <c r="M6" s="726"/>
      <c r="N6" s="714" t="s">
        <v>9</v>
      </c>
      <c r="O6" s="714"/>
      <c r="P6" s="714"/>
      <c r="Q6" s="715"/>
    </row>
    <row r="7" spans="1:17" ht="15.75" thickBot="1" x14ac:dyDescent="0.3">
      <c r="A7" s="719"/>
      <c r="B7" s="721"/>
      <c r="C7" s="721"/>
      <c r="D7" s="655"/>
      <c r="E7" s="724"/>
      <c r="F7" s="730" t="s">
        <v>10</v>
      </c>
      <c r="G7" s="731"/>
      <c r="H7" s="731"/>
      <c r="I7" s="732"/>
      <c r="J7" s="730" t="s">
        <v>11</v>
      </c>
      <c r="K7" s="731"/>
      <c r="L7" s="731"/>
      <c r="M7" s="732"/>
      <c r="N7" s="727"/>
      <c r="O7" s="728"/>
      <c r="P7" s="728"/>
      <c r="Q7" s="729"/>
    </row>
    <row r="8" spans="1:17" x14ac:dyDescent="0.25">
      <c r="A8" s="719"/>
      <c r="B8" s="721"/>
      <c r="C8" s="721"/>
      <c r="D8" s="655"/>
      <c r="E8" s="724"/>
      <c r="F8" s="446"/>
      <c r="G8" s="733" t="s">
        <v>12</v>
      </c>
      <c r="H8" s="733"/>
      <c r="I8" s="734"/>
      <c r="J8" s="447"/>
      <c r="K8" s="733" t="s">
        <v>12</v>
      </c>
      <c r="L8" s="733"/>
      <c r="M8" s="734"/>
      <c r="N8" s="735" t="s">
        <v>13</v>
      </c>
      <c r="O8" s="714" t="s">
        <v>12</v>
      </c>
      <c r="P8" s="714"/>
      <c r="Q8" s="715"/>
    </row>
    <row r="9" spans="1:17" ht="186" customHeight="1" x14ac:dyDescent="0.25">
      <c r="A9" s="719"/>
      <c r="B9" s="721"/>
      <c r="C9" s="721"/>
      <c r="D9" s="655"/>
      <c r="E9" s="724"/>
      <c r="F9" s="128" t="s">
        <v>14</v>
      </c>
      <c r="G9" s="124" t="s">
        <v>15</v>
      </c>
      <c r="H9" s="124" t="s">
        <v>16</v>
      </c>
      <c r="I9" s="125" t="s">
        <v>17</v>
      </c>
      <c r="J9" s="123" t="s">
        <v>14</v>
      </c>
      <c r="K9" s="124" t="s">
        <v>15</v>
      </c>
      <c r="L9" s="124" t="s">
        <v>16</v>
      </c>
      <c r="M9" s="125" t="s">
        <v>17</v>
      </c>
      <c r="N9" s="736"/>
      <c r="O9" s="126" t="s">
        <v>15</v>
      </c>
      <c r="P9" s="126" t="s">
        <v>16</v>
      </c>
      <c r="Q9" s="286" t="s">
        <v>17</v>
      </c>
    </row>
    <row r="10" spans="1:17" x14ac:dyDescent="0.25">
      <c r="A10" s="123">
        <v>1</v>
      </c>
      <c r="B10" s="124">
        <v>2</v>
      </c>
      <c r="C10" s="124">
        <v>3</v>
      </c>
      <c r="D10" s="124">
        <v>4</v>
      </c>
      <c r="E10" s="125">
        <v>5</v>
      </c>
      <c r="F10" s="128">
        <v>6</v>
      </c>
      <c r="G10" s="124">
        <v>7</v>
      </c>
      <c r="H10" s="124">
        <v>8</v>
      </c>
      <c r="I10" s="125">
        <v>9</v>
      </c>
      <c r="J10" s="123">
        <v>10</v>
      </c>
      <c r="K10" s="124">
        <v>11</v>
      </c>
      <c r="L10" s="124">
        <v>12</v>
      </c>
      <c r="M10" s="125">
        <v>13</v>
      </c>
      <c r="N10" s="448">
        <v>14</v>
      </c>
      <c r="O10" s="127">
        <v>15</v>
      </c>
      <c r="P10" s="127">
        <v>16</v>
      </c>
      <c r="Q10" s="449">
        <v>17</v>
      </c>
    </row>
    <row r="11" spans="1:17" ht="31.5" customHeight="1" x14ac:dyDescent="0.25">
      <c r="A11" s="511" t="s">
        <v>858</v>
      </c>
      <c r="B11" s="512"/>
      <c r="C11" s="512"/>
      <c r="D11" s="512"/>
      <c r="E11" s="513"/>
      <c r="F11" s="198">
        <f>F12+F154+F263+F327+F453+F651+F917</f>
        <v>2144922.5539899999</v>
      </c>
      <c r="G11" s="198">
        <f t="shared" ref="G11:M11" si="0">G12+G154+G263+G327+G453+G651+G917</f>
        <v>868466.57200000004</v>
      </c>
      <c r="H11" s="198">
        <f t="shared" si="0"/>
        <v>512425.73200000002</v>
      </c>
      <c r="I11" s="252">
        <f t="shared" si="0"/>
        <v>764030.24998999992</v>
      </c>
      <c r="J11" s="251">
        <f t="shared" si="0"/>
        <v>421035.67454000004</v>
      </c>
      <c r="K11" s="198">
        <f t="shared" si="0"/>
        <v>29250.091929999999</v>
      </c>
      <c r="L11" s="198">
        <f t="shared" si="0"/>
        <v>122679.9327</v>
      </c>
      <c r="M11" s="252">
        <f t="shared" si="0"/>
        <v>269105.64990999998</v>
      </c>
      <c r="N11" s="251">
        <f>J11/F11*100</f>
        <v>19.629411502843613</v>
      </c>
      <c r="O11" s="198">
        <f>K11/G11*100</f>
        <v>3.3680158653245202</v>
      </c>
      <c r="P11" s="198">
        <f>L11/H11*100</f>
        <v>23.941017212617265</v>
      </c>
      <c r="Q11" s="252">
        <f>M11/I11*100</f>
        <v>35.221858023752617</v>
      </c>
    </row>
    <row r="12" spans="1:17" ht="25.5" x14ac:dyDescent="0.25">
      <c r="A12" s="535" t="s">
        <v>18</v>
      </c>
      <c r="B12" s="537" t="s">
        <v>19</v>
      </c>
      <c r="C12" s="539" t="s">
        <v>20</v>
      </c>
      <c r="D12" s="12" t="s">
        <v>21</v>
      </c>
      <c r="E12" s="389"/>
      <c r="F12" s="204">
        <f>F14+F23+F50+F62++F77+F92+F98+F113+F148</f>
        <v>38933.902500000004</v>
      </c>
      <c r="G12" s="14">
        <f>G14+G23+G50+G62++G77+G92+G98+G113+G148</f>
        <v>0</v>
      </c>
      <c r="H12" s="14">
        <f>H14+H23+H50+H62++H77+H92+H98+H113+H148</f>
        <v>28801.5</v>
      </c>
      <c r="I12" s="254">
        <f>I14+I23+I50+I62++I77+I92+I98+I113+I148</f>
        <v>10132.4025</v>
      </c>
      <c r="J12" s="253">
        <f>J14+J23+J50+J62+J77+J92+J98+J113+J148</f>
        <v>5573.60131</v>
      </c>
      <c r="K12" s="14">
        <f>K14+K23+K50+K62+K77+K92+K98+K113+K148</f>
        <v>0</v>
      </c>
      <c r="L12" s="14">
        <f>L14+L23+L50+L62+L77+L92+L98+L113+L148</f>
        <v>0</v>
      </c>
      <c r="M12" s="254">
        <f>M14+M23+M50+M62+M77+M92+M98+M113+M148</f>
        <v>5573.60131</v>
      </c>
      <c r="N12" s="253">
        <f>J12/F12*100</f>
        <v>14.315547510296456</v>
      </c>
      <c r="O12" s="14">
        <v>0</v>
      </c>
      <c r="P12" s="14">
        <f t="shared" ref="P12:Q12" si="1">L12/H12*100</f>
        <v>0</v>
      </c>
      <c r="Q12" s="254">
        <f t="shared" si="1"/>
        <v>55.007697434048829</v>
      </c>
    </row>
    <row r="13" spans="1:17" ht="39" x14ac:dyDescent="0.25">
      <c r="A13" s="536"/>
      <c r="B13" s="538"/>
      <c r="C13" s="540"/>
      <c r="D13" s="132" t="s">
        <v>22</v>
      </c>
      <c r="E13" s="390" t="s">
        <v>23</v>
      </c>
      <c r="F13" s="205">
        <f>F12</f>
        <v>38933.902500000004</v>
      </c>
      <c r="G13" s="15">
        <f>G12</f>
        <v>0</v>
      </c>
      <c r="H13" s="15">
        <f t="shared" ref="H13:I13" si="2">H12</f>
        <v>28801.5</v>
      </c>
      <c r="I13" s="256">
        <f t="shared" si="2"/>
        <v>10132.4025</v>
      </c>
      <c r="J13" s="255">
        <f>J12</f>
        <v>5573.60131</v>
      </c>
      <c r="K13" s="15">
        <f t="shared" ref="K13:M13" si="3">K12</f>
        <v>0</v>
      </c>
      <c r="L13" s="15">
        <f t="shared" si="3"/>
        <v>0</v>
      </c>
      <c r="M13" s="256">
        <f t="shared" si="3"/>
        <v>5573.60131</v>
      </c>
      <c r="N13" s="253">
        <f>J13/F13*100</f>
        <v>14.315547510296456</v>
      </c>
      <c r="O13" s="14">
        <v>0</v>
      </c>
      <c r="P13" s="14">
        <f>L13/H13*100</f>
        <v>0</v>
      </c>
      <c r="Q13" s="254">
        <f>M13/I13*100</f>
        <v>55.007697434048829</v>
      </c>
    </row>
    <row r="14" spans="1:17" ht="25.5" x14ac:dyDescent="0.25">
      <c r="A14" s="522" t="s">
        <v>24</v>
      </c>
      <c r="B14" s="516" t="s">
        <v>25</v>
      </c>
      <c r="C14" s="518" t="s">
        <v>26</v>
      </c>
      <c r="D14" s="11" t="s">
        <v>21</v>
      </c>
      <c r="E14" s="391"/>
      <c r="F14" s="206">
        <v>0</v>
      </c>
      <c r="G14" s="3">
        <v>0</v>
      </c>
      <c r="H14" s="3">
        <v>0</v>
      </c>
      <c r="I14" s="258">
        <v>0</v>
      </c>
      <c r="J14" s="257">
        <v>0</v>
      </c>
      <c r="K14" s="3">
        <v>0</v>
      </c>
      <c r="L14" s="3">
        <v>0</v>
      </c>
      <c r="M14" s="258">
        <v>0</v>
      </c>
      <c r="N14" s="450"/>
      <c r="O14" s="1"/>
      <c r="P14" s="1"/>
      <c r="Q14" s="451"/>
    </row>
    <row r="15" spans="1:17" x14ac:dyDescent="0.25">
      <c r="A15" s="523"/>
      <c r="B15" s="517"/>
      <c r="C15" s="519"/>
      <c r="D15" s="524" t="s">
        <v>22</v>
      </c>
      <c r="E15" s="391" t="s">
        <v>27</v>
      </c>
      <c r="F15" s="206">
        <v>0</v>
      </c>
      <c r="G15" s="3">
        <v>0</v>
      </c>
      <c r="H15" s="3">
        <v>0</v>
      </c>
      <c r="I15" s="258">
        <v>0</v>
      </c>
      <c r="J15" s="257">
        <v>0</v>
      </c>
      <c r="K15" s="3">
        <v>0</v>
      </c>
      <c r="L15" s="3">
        <v>0</v>
      </c>
      <c r="M15" s="258">
        <v>0</v>
      </c>
      <c r="N15" s="450"/>
      <c r="O15" s="1"/>
      <c r="P15" s="1"/>
      <c r="Q15" s="451"/>
    </row>
    <row r="16" spans="1:17" ht="26.25" customHeight="1" x14ac:dyDescent="0.25">
      <c r="A16" s="523"/>
      <c r="B16" s="517"/>
      <c r="C16" s="519"/>
      <c r="D16" s="525"/>
      <c r="E16" s="392" t="s">
        <v>28</v>
      </c>
      <c r="F16" s="206">
        <v>0</v>
      </c>
      <c r="G16" s="3">
        <v>0</v>
      </c>
      <c r="H16" s="3">
        <v>0</v>
      </c>
      <c r="I16" s="258">
        <v>0</v>
      </c>
      <c r="J16" s="257">
        <v>0</v>
      </c>
      <c r="K16" s="3">
        <v>0</v>
      </c>
      <c r="L16" s="3">
        <v>0</v>
      </c>
      <c r="M16" s="258">
        <v>0</v>
      </c>
      <c r="N16" s="450"/>
      <c r="O16" s="1"/>
      <c r="P16" s="1"/>
      <c r="Q16" s="451"/>
    </row>
    <row r="17" spans="1:17" ht="25.5" x14ac:dyDescent="0.25">
      <c r="A17" s="514" t="s">
        <v>29</v>
      </c>
      <c r="B17" s="516" t="s">
        <v>30</v>
      </c>
      <c r="C17" s="518" t="s">
        <v>31</v>
      </c>
      <c r="D17" s="10" t="s">
        <v>21</v>
      </c>
      <c r="E17" s="393"/>
      <c r="F17" s="207">
        <v>0</v>
      </c>
      <c r="G17" s="4">
        <v>0</v>
      </c>
      <c r="H17" s="4">
        <v>0</v>
      </c>
      <c r="I17" s="260">
        <v>0</v>
      </c>
      <c r="J17" s="259">
        <v>0</v>
      </c>
      <c r="K17" s="4">
        <v>0</v>
      </c>
      <c r="L17" s="4">
        <v>0</v>
      </c>
      <c r="M17" s="260">
        <v>0</v>
      </c>
      <c r="N17" s="450"/>
      <c r="O17" s="1"/>
      <c r="P17" s="1"/>
      <c r="Q17" s="451"/>
    </row>
    <row r="18" spans="1:17" x14ac:dyDescent="0.25">
      <c r="A18" s="515"/>
      <c r="B18" s="517"/>
      <c r="C18" s="519"/>
      <c r="D18" s="520" t="s">
        <v>22</v>
      </c>
      <c r="E18" s="393" t="s">
        <v>27</v>
      </c>
      <c r="F18" s="207">
        <v>0</v>
      </c>
      <c r="G18" s="4">
        <v>0</v>
      </c>
      <c r="H18" s="4">
        <v>0</v>
      </c>
      <c r="I18" s="260">
        <v>0</v>
      </c>
      <c r="J18" s="259">
        <v>0</v>
      </c>
      <c r="K18" s="4">
        <v>0</v>
      </c>
      <c r="L18" s="4">
        <v>0</v>
      </c>
      <c r="M18" s="260">
        <v>0</v>
      </c>
      <c r="N18" s="450"/>
      <c r="O18" s="1"/>
      <c r="P18" s="1"/>
      <c r="Q18" s="451"/>
    </row>
    <row r="19" spans="1:17" ht="34.5" customHeight="1" x14ac:dyDescent="0.25">
      <c r="A19" s="515"/>
      <c r="B19" s="517"/>
      <c r="C19" s="519"/>
      <c r="D19" s="521"/>
      <c r="E19" s="393" t="s">
        <v>28</v>
      </c>
      <c r="F19" s="207">
        <v>0</v>
      </c>
      <c r="G19" s="4">
        <v>0</v>
      </c>
      <c r="H19" s="4">
        <v>0</v>
      </c>
      <c r="I19" s="260">
        <v>0</v>
      </c>
      <c r="J19" s="259">
        <v>0</v>
      </c>
      <c r="K19" s="4">
        <v>0</v>
      </c>
      <c r="L19" s="4">
        <v>0</v>
      </c>
      <c r="M19" s="260">
        <v>0</v>
      </c>
      <c r="N19" s="450"/>
      <c r="O19" s="1"/>
      <c r="P19" s="1"/>
      <c r="Q19" s="451"/>
    </row>
    <row r="20" spans="1:17" ht="25.5" x14ac:dyDescent="0.25">
      <c r="A20" s="514" t="s">
        <v>32</v>
      </c>
      <c r="B20" s="516" t="s">
        <v>33</v>
      </c>
      <c r="C20" s="518" t="s">
        <v>34</v>
      </c>
      <c r="D20" s="10" t="s">
        <v>21</v>
      </c>
      <c r="E20" s="393"/>
      <c r="F20" s="207">
        <v>0</v>
      </c>
      <c r="G20" s="4">
        <v>0</v>
      </c>
      <c r="H20" s="4">
        <v>0</v>
      </c>
      <c r="I20" s="260">
        <v>0</v>
      </c>
      <c r="J20" s="259">
        <v>0</v>
      </c>
      <c r="K20" s="4">
        <v>0</v>
      </c>
      <c r="L20" s="4">
        <v>0</v>
      </c>
      <c r="M20" s="260">
        <v>0</v>
      </c>
      <c r="N20" s="450"/>
      <c r="O20" s="1"/>
      <c r="P20" s="1"/>
      <c r="Q20" s="451"/>
    </row>
    <row r="21" spans="1:17" x14ac:dyDescent="0.25">
      <c r="A21" s="515"/>
      <c r="B21" s="517"/>
      <c r="C21" s="519"/>
      <c r="D21" s="520" t="s">
        <v>22</v>
      </c>
      <c r="E21" s="393" t="s">
        <v>27</v>
      </c>
      <c r="F21" s="207">
        <v>0</v>
      </c>
      <c r="G21" s="4">
        <v>0</v>
      </c>
      <c r="H21" s="4">
        <v>0</v>
      </c>
      <c r="I21" s="260">
        <v>0</v>
      </c>
      <c r="J21" s="259">
        <v>0</v>
      </c>
      <c r="K21" s="4">
        <v>0</v>
      </c>
      <c r="L21" s="4">
        <v>0</v>
      </c>
      <c r="M21" s="260">
        <v>0</v>
      </c>
      <c r="N21" s="450"/>
      <c r="O21" s="1"/>
      <c r="P21" s="1"/>
      <c r="Q21" s="451"/>
    </row>
    <row r="22" spans="1:17" ht="41.25" customHeight="1" x14ac:dyDescent="0.25">
      <c r="A22" s="515"/>
      <c r="B22" s="517"/>
      <c r="C22" s="519"/>
      <c r="D22" s="521"/>
      <c r="E22" s="393" t="s">
        <v>28</v>
      </c>
      <c r="F22" s="207">
        <v>0</v>
      </c>
      <c r="G22" s="4">
        <v>0</v>
      </c>
      <c r="H22" s="4">
        <v>0</v>
      </c>
      <c r="I22" s="260">
        <v>0</v>
      </c>
      <c r="J22" s="259">
        <v>0</v>
      </c>
      <c r="K22" s="4">
        <v>0</v>
      </c>
      <c r="L22" s="4">
        <v>0</v>
      </c>
      <c r="M22" s="260">
        <v>0</v>
      </c>
      <c r="N22" s="450"/>
      <c r="O22" s="1"/>
      <c r="P22" s="1"/>
      <c r="Q22" s="451"/>
    </row>
    <row r="23" spans="1:17" ht="25.5" x14ac:dyDescent="0.25">
      <c r="A23" s="522" t="s">
        <v>35</v>
      </c>
      <c r="B23" s="526" t="s">
        <v>36</v>
      </c>
      <c r="C23" s="528" t="s">
        <v>37</v>
      </c>
      <c r="D23" s="11" t="s">
        <v>21</v>
      </c>
      <c r="E23" s="391"/>
      <c r="F23" s="208">
        <f t="shared" ref="F23:F24" si="4">H23</f>
        <v>605.79999999999995</v>
      </c>
      <c r="G23" s="115">
        <v>0</v>
      </c>
      <c r="H23" s="115">
        <f t="shared" ref="H23:H24" si="5">H24</f>
        <v>605.79999999999995</v>
      </c>
      <c r="I23" s="262">
        <v>0</v>
      </c>
      <c r="J23" s="261">
        <f>L23</f>
        <v>0</v>
      </c>
      <c r="K23" s="116">
        <v>0</v>
      </c>
      <c r="L23" s="115">
        <v>0</v>
      </c>
      <c r="M23" s="268">
        <v>0</v>
      </c>
      <c r="N23" s="452">
        <f t="shared" ref="N23:N25" si="6">J23/F23*100</f>
        <v>0</v>
      </c>
      <c r="O23" s="1"/>
      <c r="P23" s="1">
        <f t="shared" ref="P23:P25" si="7">L23/H23*100</f>
        <v>0</v>
      </c>
      <c r="Q23" s="451"/>
    </row>
    <row r="24" spans="1:17" x14ac:dyDescent="0.25">
      <c r="A24" s="523"/>
      <c r="B24" s="527"/>
      <c r="C24" s="529"/>
      <c r="D24" s="524" t="s">
        <v>22</v>
      </c>
      <c r="E24" s="391" t="s">
        <v>27</v>
      </c>
      <c r="F24" s="208">
        <f t="shared" si="4"/>
        <v>605.79999999999995</v>
      </c>
      <c r="G24" s="115">
        <v>0</v>
      </c>
      <c r="H24" s="115">
        <f t="shared" si="5"/>
        <v>605.79999999999995</v>
      </c>
      <c r="I24" s="262">
        <v>0</v>
      </c>
      <c r="J24" s="261">
        <f t="shared" ref="J24:J25" si="8">L24</f>
        <v>0</v>
      </c>
      <c r="K24" s="116">
        <v>0</v>
      </c>
      <c r="L24" s="115">
        <v>0</v>
      </c>
      <c r="M24" s="268">
        <v>0</v>
      </c>
      <c r="N24" s="452">
        <f t="shared" si="6"/>
        <v>0</v>
      </c>
      <c r="O24" s="1"/>
      <c r="P24" s="1">
        <f t="shared" si="7"/>
        <v>0</v>
      </c>
      <c r="Q24" s="451"/>
    </row>
    <row r="25" spans="1:17" ht="31.5" customHeight="1" x14ac:dyDescent="0.25">
      <c r="A25" s="523"/>
      <c r="B25" s="527"/>
      <c r="C25" s="529"/>
      <c r="D25" s="525"/>
      <c r="E25" s="392" t="s">
        <v>38</v>
      </c>
      <c r="F25" s="208">
        <f>H25</f>
        <v>605.79999999999995</v>
      </c>
      <c r="G25" s="115">
        <v>0</v>
      </c>
      <c r="H25" s="115">
        <v>605.79999999999995</v>
      </c>
      <c r="I25" s="262">
        <v>0</v>
      </c>
      <c r="J25" s="261">
        <f t="shared" si="8"/>
        <v>0</v>
      </c>
      <c r="K25" s="116">
        <v>0</v>
      </c>
      <c r="L25" s="115">
        <v>0</v>
      </c>
      <c r="M25" s="268">
        <v>0</v>
      </c>
      <c r="N25" s="452">
        <f t="shared" si="6"/>
        <v>0</v>
      </c>
      <c r="O25" s="1"/>
      <c r="P25" s="1">
        <f t="shared" si="7"/>
        <v>0</v>
      </c>
      <c r="Q25" s="451"/>
    </row>
    <row r="26" spans="1:17" ht="25.5" x14ac:dyDescent="0.25">
      <c r="A26" s="514" t="s">
        <v>39</v>
      </c>
      <c r="B26" s="516" t="s">
        <v>40</v>
      </c>
      <c r="C26" s="518" t="s">
        <v>41</v>
      </c>
      <c r="D26" s="10" t="s">
        <v>21</v>
      </c>
      <c r="E26" s="393"/>
      <c r="F26" s="209">
        <v>0</v>
      </c>
      <c r="G26" s="5">
        <v>0</v>
      </c>
      <c r="H26" s="5">
        <v>0</v>
      </c>
      <c r="I26" s="264">
        <v>0</v>
      </c>
      <c r="J26" s="263">
        <v>0</v>
      </c>
      <c r="K26" s="5">
        <v>0</v>
      </c>
      <c r="L26" s="5">
        <v>0</v>
      </c>
      <c r="M26" s="264">
        <v>0</v>
      </c>
      <c r="N26" s="273"/>
      <c r="O26" s="6"/>
      <c r="P26" s="6"/>
      <c r="Q26" s="272"/>
    </row>
    <row r="27" spans="1:17" x14ac:dyDescent="0.25">
      <c r="A27" s="515"/>
      <c r="B27" s="517"/>
      <c r="C27" s="519"/>
      <c r="D27" s="520" t="s">
        <v>22</v>
      </c>
      <c r="E27" s="393" t="s">
        <v>27</v>
      </c>
      <c r="F27" s="209">
        <v>0</v>
      </c>
      <c r="G27" s="5">
        <v>0</v>
      </c>
      <c r="H27" s="5">
        <v>0</v>
      </c>
      <c r="I27" s="264">
        <v>0</v>
      </c>
      <c r="J27" s="263">
        <v>0</v>
      </c>
      <c r="K27" s="5">
        <v>0</v>
      </c>
      <c r="L27" s="5">
        <v>0</v>
      </c>
      <c r="M27" s="264">
        <v>0</v>
      </c>
      <c r="N27" s="273"/>
      <c r="O27" s="6"/>
      <c r="P27" s="6"/>
      <c r="Q27" s="272"/>
    </row>
    <row r="28" spans="1:17" x14ac:dyDescent="0.25">
      <c r="A28" s="515"/>
      <c r="B28" s="517"/>
      <c r="C28" s="519"/>
      <c r="D28" s="521"/>
      <c r="E28" s="393" t="s">
        <v>28</v>
      </c>
      <c r="F28" s="209">
        <v>0</v>
      </c>
      <c r="G28" s="5">
        <v>0</v>
      </c>
      <c r="H28" s="5">
        <v>0</v>
      </c>
      <c r="I28" s="264">
        <v>0</v>
      </c>
      <c r="J28" s="263">
        <v>0</v>
      </c>
      <c r="K28" s="5">
        <v>0</v>
      </c>
      <c r="L28" s="5">
        <v>0</v>
      </c>
      <c r="M28" s="264">
        <v>0</v>
      </c>
      <c r="N28" s="273"/>
      <c r="O28" s="6"/>
      <c r="P28" s="6"/>
      <c r="Q28" s="272"/>
    </row>
    <row r="29" spans="1:17" ht="25.5" x14ac:dyDescent="0.25">
      <c r="A29" s="514" t="s">
        <v>42</v>
      </c>
      <c r="B29" s="516" t="s">
        <v>43</v>
      </c>
      <c r="C29" s="518" t="s">
        <v>857</v>
      </c>
      <c r="D29" s="10" t="s">
        <v>21</v>
      </c>
      <c r="E29" s="393"/>
      <c r="F29" s="209">
        <v>0</v>
      </c>
      <c r="G29" s="5">
        <v>0</v>
      </c>
      <c r="H29" s="5">
        <v>0</v>
      </c>
      <c r="I29" s="264">
        <v>0</v>
      </c>
      <c r="J29" s="263">
        <v>0</v>
      </c>
      <c r="K29" s="5">
        <v>0</v>
      </c>
      <c r="L29" s="5">
        <v>0</v>
      </c>
      <c r="M29" s="264">
        <v>0</v>
      </c>
      <c r="N29" s="273"/>
      <c r="O29" s="6"/>
      <c r="P29" s="6"/>
      <c r="Q29" s="272"/>
    </row>
    <row r="30" spans="1:17" x14ac:dyDescent="0.25">
      <c r="A30" s="515"/>
      <c r="B30" s="517"/>
      <c r="C30" s="519"/>
      <c r="D30" s="520" t="s">
        <v>22</v>
      </c>
      <c r="E30" s="393" t="s">
        <v>27</v>
      </c>
      <c r="F30" s="209">
        <v>0</v>
      </c>
      <c r="G30" s="5">
        <v>0</v>
      </c>
      <c r="H30" s="5">
        <v>0</v>
      </c>
      <c r="I30" s="264">
        <v>0</v>
      </c>
      <c r="J30" s="263">
        <v>0</v>
      </c>
      <c r="K30" s="5">
        <v>0</v>
      </c>
      <c r="L30" s="5">
        <v>0</v>
      </c>
      <c r="M30" s="264">
        <v>0</v>
      </c>
      <c r="N30" s="273"/>
      <c r="O30" s="6"/>
      <c r="P30" s="6"/>
      <c r="Q30" s="272"/>
    </row>
    <row r="31" spans="1:17" x14ac:dyDescent="0.25">
      <c r="A31" s="530"/>
      <c r="B31" s="531"/>
      <c r="C31" s="532"/>
      <c r="D31" s="533"/>
      <c r="E31" s="393" t="s">
        <v>28</v>
      </c>
      <c r="F31" s="209">
        <v>0</v>
      </c>
      <c r="G31" s="5">
        <v>0</v>
      </c>
      <c r="H31" s="5">
        <v>0</v>
      </c>
      <c r="I31" s="264">
        <v>0</v>
      </c>
      <c r="J31" s="263">
        <v>0</v>
      </c>
      <c r="K31" s="5">
        <v>0</v>
      </c>
      <c r="L31" s="5">
        <v>0</v>
      </c>
      <c r="M31" s="264">
        <v>0</v>
      </c>
      <c r="N31" s="273"/>
      <c r="O31" s="6"/>
      <c r="P31" s="6"/>
      <c r="Q31" s="272"/>
    </row>
    <row r="32" spans="1:17" ht="25.5" x14ac:dyDescent="0.25">
      <c r="A32" s="514" t="s">
        <v>44</v>
      </c>
      <c r="B32" s="516" t="s">
        <v>45</v>
      </c>
      <c r="C32" s="518" t="s">
        <v>46</v>
      </c>
      <c r="D32" s="10" t="s">
        <v>21</v>
      </c>
      <c r="E32" s="393"/>
      <c r="F32" s="209">
        <v>0</v>
      </c>
      <c r="G32" s="5">
        <v>0</v>
      </c>
      <c r="H32" s="5">
        <v>0</v>
      </c>
      <c r="I32" s="264">
        <v>0</v>
      </c>
      <c r="J32" s="263">
        <v>0</v>
      </c>
      <c r="K32" s="5">
        <v>0</v>
      </c>
      <c r="L32" s="5">
        <v>0</v>
      </c>
      <c r="M32" s="264">
        <v>0</v>
      </c>
      <c r="N32" s="273"/>
      <c r="O32" s="6"/>
      <c r="P32" s="6"/>
      <c r="Q32" s="272"/>
    </row>
    <row r="33" spans="1:17" x14ac:dyDescent="0.25">
      <c r="A33" s="515"/>
      <c r="B33" s="517"/>
      <c r="C33" s="519"/>
      <c r="D33" s="520" t="s">
        <v>22</v>
      </c>
      <c r="E33" s="393" t="s">
        <v>27</v>
      </c>
      <c r="F33" s="209">
        <v>0</v>
      </c>
      <c r="G33" s="5">
        <v>0</v>
      </c>
      <c r="H33" s="5">
        <v>0</v>
      </c>
      <c r="I33" s="264">
        <v>0</v>
      </c>
      <c r="J33" s="263">
        <v>0</v>
      </c>
      <c r="K33" s="5">
        <v>0</v>
      </c>
      <c r="L33" s="5">
        <v>0</v>
      </c>
      <c r="M33" s="264">
        <v>0</v>
      </c>
      <c r="N33" s="273"/>
      <c r="O33" s="6"/>
      <c r="P33" s="6"/>
      <c r="Q33" s="272"/>
    </row>
    <row r="34" spans="1:17" x14ac:dyDescent="0.25">
      <c r="A34" s="530"/>
      <c r="B34" s="517"/>
      <c r="C34" s="519"/>
      <c r="D34" s="521"/>
      <c r="E34" s="393" t="s">
        <v>28</v>
      </c>
      <c r="F34" s="209">
        <v>0</v>
      </c>
      <c r="G34" s="5">
        <v>0</v>
      </c>
      <c r="H34" s="5">
        <v>0</v>
      </c>
      <c r="I34" s="264">
        <v>0</v>
      </c>
      <c r="J34" s="263">
        <v>0</v>
      </c>
      <c r="K34" s="5">
        <v>0</v>
      </c>
      <c r="L34" s="5">
        <v>0</v>
      </c>
      <c r="M34" s="264">
        <v>0</v>
      </c>
      <c r="N34" s="273"/>
      <c r="O34" s="6"/>
      <c r="P34" s="6"/>
      <c r="Q34" s="272"/>
    </row>
    <row r="35" spans="1:17" ht="25.5" x14ac:dyDescent="0.25">
      <c r="A35" s="514" t="s">
        <v>47</v>
      </c>
      <c r="B35" s="516" t="s">
        <v>48</v>
      </c>
      <c r="C35" s="518" t="s">
        <v>49</v>
      </c>
      <c r="D35" s="10" t="s">
        <v>21</v>
      </c>
      <c r="E35" s="393"/>
      <c r="F35" s="209">
        <v>0</v>
      </c>
      <c r="G35" s="5">
        <v>0</v>
      </c>
      <c r="H35" s="5">
        <v>0</v>
      </c>
      <c r="I35" s="264">
        <v>0</v>
      </c>
      <c r="J35" s="263">
        <v>0</v>
      </c>
      <c r="K35" s="5">
        <v>0</v>
      </c>
      <c r="L35" s="5">
        <v>0</v>
      </c>
      <c r="M35" s="264">
        <v>0</v>
      </c>
      <c r="N35" s="273"/>
      <c r="O35" s="6"/>
      <c r="P35" s="6"/>
      <c r="Q35" s="272"/>
    </row>
    <row r="36" spans="1:17" x14ac:dyDescent="0.25">
      <c r="A36" s="515"/>
      <c r="B36" s="517"/>
      <c r="C36" s="519"/>
      <c r="D36" s="520" t="s">
        <v>22</v>
      </c>
      <c r="E36" s="393" t="s">
        <v>27</v>
      </c>
      <c r="F36" s="209">
        <v>0</v>
      </c>
      <c r="G36" s="5">
        <v>0</v>
      </c>
      <c r="H36" s="5">
        <v>0</v>
      </c>
      <c r="I36" s="264">
        <v>0</v>
      </c>
      <c r="J36" s="263">
        <v>0</v>
      </c>
      <c r="K36" s="5">
        <v>0</v>
      </c>
      <c r="L36" s="5">
        <v>0</v>
      </c>
      <c r="M36" s="264">
        <v>0</v>
      </c>
      <c r="N36" s="273"/>
      <c r="O36" s="6"/>
      <c r="P36" s="6"/>
      <c r="Q36" s="272"/>
    </row>
    <row r="37" spans="1:17" x14ac:dyDescent="0.25">
      <c r="A37" s="515"/>
      <c r="B37" s="517"/>
      <c r="C37" s="519"/>
      <c r="D37" s="521"/>
      <c r="E37" s="394" t="s">
        <v>28</v>
      </c>
      <c r="F37" s="209">
        <v>0</v>
      </c>
      <c r="G37" s="5">
        <v>0</v>
      </c>
      <c r="H37" s="5">
        <v>0</v>
      </c>
      <c r="I37" s="264">
        <v>0</v>
      </c>
      <c r="J37" s="263">
        <v>0</v>
      </c>
      <c r="K37" s="5">
        <v>0</v>
      </c>
      <c r="L37" s="5">
        <v>0</v>
      </c>
      <c r="M37" s="264">
        <v>0</v>
      </c>
      <c r="N37" s="273"/>
      <c r="O37" s="6"/>
      <c r="P37" s="6"/>
      <c r="Q37" s="272"/>
    </row>
    <row r="38" spans="1:17" ht="25.5" x14ac:dyDescent="0.25">
      <c r="A38" s="514" t="s">
        <v>50</v>
      </c>
      <c r="B38" s="516" t="s">
        <v>51</v>
      </c>
      <c r="C38" s="518" t="s">
        <v>52</v>
      </c>
      <c r="D38" s="10" t="s">
        <v>21</v>
      </c>
      <c r="E38" s="393"/>
      <c r="F38" s="207">
        <v>0</v>
      </c>
      <c r="G38" s="4">
        <v>0</v>
      </c>
      <c r="H38" s="4">
        <v>0</v>
      </c>
      <c r="I38" s="260">
        <v>0</v>
      </c>
      <c r="J38" s="259">
        <v>0</v>
      </c>
      <c r="K38" s="4">
        <v>0</v>
      </c>
      <c r="L38" s="4">
        <v>0</v>
      </c>
      <c r="M38" s="260">
        <v>0</v>
      </c>
      <c r="N38" s="358"/>
      <c r="O38" s="7"/>
      <c r="P38" s="7"/>
      <c r="Q38" s="359"/>
    </row>
    <row r="39" spans="1:17" x14ac:dyDescent="0.25">
      <c r="A39" s="515"/>
      <c r="B39" s="517"/>
      <c r="C39" s="519"/>
      <c r="D39" s="520" t="s">
        <v>22</v>
      </c>
      <c r="E39" s="393" t="s">
        <v>27</v>
      </c>
      <c r="F39" s="207">
        <v>0</v>
      </c>
      <c r="G39" s="4">
        <v>0</v>
      </c>
      <c r="H39" s="4">
        <v>0</v>
      </c>
      <c r="I39" s="260">
        <v>0</v>
      </c>
      <c r="J39" s="259">
        <v>0</v>
      </c>
      <c r="K39" s="4">
        <v>0</v>
      </c>
      <c r="L39" s="4">
        <v>0</v>
      </c>
      <c r="M39" s="260">
        <v>0</v>
      </c>
      <c r="N39" s="358"/>
      <c r="O39" s="7"/>
      <c r="P39" s="7"/>
      <c r="Q39" s="359"/>
    </row>
    <row r="40" spans="1:17" x14ac:dyDescent="0.25">
      <c r="A40" s="515"/>
      <c r="B40" s="517"/>
      <c r="C40" s="519"/>
      <c r="D40" s="521"/>
      <c r="E40" s="393" t="s">
        <v>28</v>
      </c>
      <c r="F40" s="207">
        <v>0</v>
      </c>
      <c r="G40" s="4">
        <v>0</v>
      </c>
      <c r="H40" s="4">
        <v>0</v>
      </c>
      <c r="I40" s="260">
        <v>0</v>
      </c>
      <c r="J40" s="259">
        <v>0</v>
      </c>
      <c r="K40" s="4">
        <v>0</v>
      </c>
      <c r="L40" s="4">
        <v>0</v>
      </c>
      <c r="M40" s="260">
        <v>0</v>
      </c>
      <c r="N40" s="358"/>
      <c r="O40" s="7"/>
      <c r="P40" s="7"/>
      <c r="Q40" s="359"/>
    </row>
    <row r="41" spans="1:17" ht="25.5" x14ac:dyDescent="0.25">
      <c r="A41" s="514" t="s">
        <v>53</v>
      </c>
      <c r="B41" s="516" t="s">
        <v>54</v>
      </c>
      <c r="C41" s="518" t="s">
        <v>55</v>
      </c>
      <c r="D41" s="10" t="s">
        <v>21</v>
      </c>
      <c r="E41" s="393"/>
      <c r="F41" s="209">
        <v>0</v>
      </c>
      <c r="G41" s="5">
        <v>0</v>
      </c>
      <c r="H41" s="5">
        <v>0</v>
      </c>
      <c r="I41" s="264">
        <v>0</v>
      </c>
      <c r="J41" s="263">
        <v>0</v>
      </c>
      <c r="K41" s="5">
        <v>0</v>
      </c>
      <c r="L41" s="5">
        <v>0</v>
      </c>
      <c r="M41" s="264">
        <v>0</v>
      </c>
      <c r="N41" s="273"/>
      <c r="O41" s="6"/>
      <c r="P41" s="6"/>
      <c r="Q41" s="272"/>
    </row>
    <row r="42" spans="1:17" x14ac:dyDescent="0.25">
      <c r="A42" s="515"/>
      <c r="B42" s="517"/>
      <c r="C42" s="519"/>
      <c r="D42" s="520" t="s">
        <v>22</v>
      </c>
      <c r="E42" s="393" t="s">
        <v>27</v>
      </c>
      <c r="F42" s="209">
        <v>0</v>
      </c>
      <c r="G42" s="5">
        <v>0</v>
      </c>
      <c r="H42" s="5">
        <v>0</v>
      </c>
      <c r="I42" s="264">
        <v>0</v>
      </c>
      <c r="J42" s="263">
        <v>0</v>
      </c>
      <c r="K42" s="5">
        <v>0</v>
      </c>
      <c r="L42" s="5">
        <v>0</v>
      </c>
      <c r="M42" s="264">
        <v>0</v>
      </c>
      <c r="N42" s="273"/>
      <c r="O42" s="6"/>
      <c r="P42" s="6"/>
      <c r="Q42" s="272"/>
    </row>
    <row r="43" spans="1:17" x14ac:dyDescent="0.25">
      <c r="A43" s="515"/>
      <c r="B43" s="517"/>
      <c r="C43" s="519"/>
      <c r="D43" s="521"/>
      <c r="E43" s="394" t="s">
        <v>28</v>
      </c>
      <c r="F43" s="209">
        <v>0</v>
      </c>
      <c r="G43" s="5">
        <v>0</v>
      </c>
      <c r="H43" s="5">
        <v>0</v>
      </c>
      <c r="I43" s="264">
        <v>0</v>
      </c>
      <c r="J43" s="263">
        <v>0</v>
      </c>
      <c r="K43" s="5">
        <v>0</v>
      </c>
      <c r="L43" s="5">
        <v>0</v>
      </c>
      <c r="M43" s="264">
        <v>0</v>
      </c>
      <c r="N43" s="273"/>
      <c r="O43" s="6"/>
      <c r="P43" s="6"/>
      <c r="Q43" s="272"/>
    </row>
    <row r="44" spans="1:17" ht="25.5" x14ac:dyDescent="0.25">
      <c r="A44" s="514" t="s">
        <v>56</v>
      </c>
      <c r="B44" s="516" t="s">
        <v>57</v>
      </c>
      <c r="C44" s="518" t="s">
        <v>58</v>
      </c>
      <c r="D44" s="10" t="s">
        <v>21</v>
      </c>
      <c r="E44" s="393"/>
      <c r="F44" s="209">
        <v>0</v>
      </c>
      <c r="G44" s="5">
        <v>0</v>
      </c>
      <c r="H44" s="5">
        <v>0</v>
      </c>
      <c r="I44" s="264">
        <v>0</v>
      </c>
      <c r="J44" s="263">
        <v>0</v>
      </c>
      <c r="K44" s="5">
        <v>0</v>
      </c>
      <c r="L44" s="5">
        <v>0</v>
      </c>
      <c r="M44" s="264">
        <v>0</v>
      </c>
      <c r="N44" s="273"/>
      <c r="O44" s="6"/>
      <c r="P44" s="6"/>
      <c r="Q44" s="272"/>
    </row>
    <row r="45" spans="1:17" x14ac:dyDescent="0.25">
      <c r="A45" s="515"/>
      <c r="B45" s="517"/>
      <c r="C45" s="519"/>
      <c r="D45" s="520" t="s">
        <v>22</v>
      </c>
      <c r="E45" s="393" t="s">
        <v>27</v>
      </c>
      <c r="F45" s="210">
        <v>0</v>
      </c>
      <c r="G45" s="117">
        <v>0</v>
      </c>
      <c r="H45" s="117">
        <v>0</v>
      </c>
      <c r="I45" s="266">
        <v>0</v>
      </c>
      <c r="J45" s="265">
        <v>0</v>
      </c>
      <c r="K45" s="117">
        <v>0</v>
      </c>
      <c r="L45" s="117">
        <v>0</v>
      </c>
      <c r="M45" s="266">
        <v>0</v>
      </c>
      <c r="N45" s="265"/>
      <c r="O45" s="6"/>
      <c r="P45" s="6"/>
      <c r="Q45" s="272"/>
    </row>
    <row r="46" spans="1:17" x14ac:dyDescent="0.25">
      <c r="A46" s="515"/>
      <c r="B46" s="517"/>
      <c r="C46" s="519"/>
      <c r="D46" s="521"/>
      <c r="E46" s="394" t="s">
        <v>28</v>
      </c>
      <c r="F46" s="210">
        <v>0</v>
      </c>
      <c r="G46" s="117">
        <v>0</v>
      </c>
      <c r="H46" s="117">
        <v>0</v>
      </c>
      <c r="I46" s="266">
        <v>0</v>
      </c>
      <c r="J46" s="265">
        <v>0</v>
      </c>
      <c r="K46" s="117">
        <v>0</v>
      </c>
      <c r="L46" s="117">
        <v>0</v>
      </c>
      <c r="M46" s="266">
        <v>0</v>
      </c>
      <c r="N46" s="265"/>
      <c r="O46" s="6"/>
      <c r="P46" s="6"/>
      <c r="Q46" s="272"/>
    </row>
    <row r="47" spans="1:17" ht="25.5" x14ac:dyDescent="0.25">
      <c r="A47" s="514" t="s">
        <v>59</v>
      </c>
      <c r="B47" s="516" t="s">
        <v>60</v>
      </c>
      <c r="C47" s="518" t="s">
        <v>61</v>
      </c>
      <c r="D47" s="10" t="s">
        <v>21</v>
      </c>
      <c r="E47" s="393"/>
      <c r="F47" s="210">
        <f>F48</f>
        <v>605.79999999999995</v>
      </c>
      <c r="G47" s="117">
        <f t="shared" ref="G47:I48" si="9">G48</f>
        <v>0</v>
      </c>
      <c r="H47" s="117">
        <f t="shared" si="9"/>
        <v>605.79999999999995</v>
      </c>
      <c r="I47" s="266">
        <f t="shared" si="9"/>
        <v>0</v>
      </c>
      <c r="J47" s="265">
        <f>L47</f>
        <v>0</v>
      </c>
      <c r="K47" s="118">
        <v>0</v>
      </c>
      <c r="L47" s="117">
        <v>0</v>
      </c>
      <c r="M47" s="270">
        <v>0</v>
      </c>
      <c r="N47" s="265">
        <f>J47/F47*100</f>
        <v>0</v>
      </c>
      <c r="O47" s="6"/>
      <c r="P47" s="6">
        <f>L47/H47*100</f>
        <v>0</v>
      </c>
      <c r="Q47" s="272"/>
    </row>
    <row r="48" spans="1:17" x14ac:dyDescent="0.25">
      <c r="A48" s="515"/>
      <c r="B48" s="517"/>
      <c r="C48" s="519"/>
      <c r="D48" s="520" t="s">
        <v>22</v>
      </c>
      <c r="E48" s="393" t="s">
        <v>27</v>
      </c>
      <c r="F48" s="210">
        <f>F49</f>
        <v>605.79999999999995</v>
      </c>
      <c r="G48" s="117">
        <f t="shared" si="9"/>
        <v>0</v>
      </c>
      <c r="H48" s="117">
        <f t="shared" si="9"/>
        <v>605.79999999999995</v>
      </c>
      <c r="I48" s="266">
        <f t="shared" si="9"/>
        <v>0</v>
      </c>
      <c r="J48" s="265">
        <f t="shared" ref="J48:J49" si="10">L48</f>
        <v>0</v>
      </c>
      <c r="K48" s="118">
        <v>0</v>
      </c>
      <c r="L48" s="117">
        <v>0</v>
      </c>
      <c r="M48" s="270">
        <v>0</v>
      </c>
      <c r="N48" s="265">
        <f>J48/F48*100</f>
        <v>0</v>
      </c>
      <c r="O48" s="7"/>
      <c r="P48" s="6">
        <f>L48/H48*100</f>
        <v>0</v>
      </c>
      <c r="Q48" s="359"/>
    </row>
    <row r="49" spans="1:17" x14ac:dyDescent="0.25">
      <c r="A49" s="515"/>
      <c r="B49" s="517"/>
      <c r="C49" s="519"/>
      <c r="D49" s="521"/>
      <c r="E49" s="394" t="s">
        <v>38</v>
      </c>
      <c r="F49" s="210">
        <f>H49</f>
        <v>605.79999999999995</v>
      </c>
      <c r="G49" s="117">
        <v>0</v>
      </c>
      <c r="H49" s="117">
        <v>605.79999999999995</v>
      </c>
      <c r="I49" s="266">
        <v>0</v>
      </c>
      <c r="J49" s="265">
        <f t="shared" si="10"/>
        <v>0</v>
      </c>
      <c r="K49" s="117">
        <v>0</v>
      </c>
      <c r="L49" s="117">
        <v>0</v>
      </c>
      <c r="M49" s="266">
        <v>0</v>
      </c>
      <c r="N49" s="265">
        <f>J49/F49*100</f>
        <v>0</v>
      </c>
      <c r="O49" s="6"/>
      <c r="P49" s="6">
        <f>L49/H49*100</f>
        <v>0</v>
      </c>
      <c r="Q49" s="272"/>
    </row>
    <row r="50" spans="1:17" ht="25.5" x14ac:dyDescent="0.25">
      <c r="A50" s="522" t="s">
        <v>62</v>
      </c>
      <c r="B50" s="526" t="s">
        <v>63</v>
      </c>
      <c r="C50" s="528" t="s">
        <v>64</v>
      </c>
      <c r="D50" s="11" t="s">
        <v>21</v>
      </c>
      <c r="E50" s="391"/>
      <c r="F50" s="211">
        <v>0</v>
      </c>
      <c r="G50" s="116">
        <v>0</v>
      </c>
      <c r="H50" s="116">
        <v>0</v>
      </c>
      <c r="I50" s="268">
        <v>0</v>
      </c>
      <c r="J50" s="267">
        <v>0</v>
      </c>
      <c r="K50" s="116">
        <v>0</v>
      </c>
      <c r="L50" s="116">
        <v>0</v>
      </c>
      <c r="M50" s="268">
        <v>0</v>
      </c>
      <c r="N50" s="267"/>
      <c r="O50" s="8"/>
      <c r="P50" s="8"/>
      <c r="Q50" s="361"/>
    </row>
    <row r="51" spans="1:17" x14ac:dyDescent="0.25">
      <c r="A51" s="515"/>
      <c r="B51" s="517"/>
      <c r="C51" s="519"/>
      <c r="D51" s="524" t="s">
        <v>22</v>
      </c>
      <c r="E51" s="391" t="s">
        <v>27</v>
      </c>
      <c r="F51" s="211">
        <v>0</v>
      </c>
      <c r="G51" s="116">
        <v>0</v>
      </c>
      <c r="H51" s="116">
        <v>0</v>
      </c>
      <c r="I51" s="268">
        <v>0</v>
      </c>
      <c r="J51" s="267">
        <v>0</v>
      </c>
      <c r="K51" s="116">
        <v>0</v>
      </c>
      <c r="L51" s="116">
        <v>0</v>
      </c>
      <c r="M51" s="268">
        <v>0</v>
      </c>
      <c r="N51" s="267"/>
      <c r="O51" s="8"/>
      <c r="P51" s="8"/>
      <c r="Q51" s="361"/>
    </row>
    <row r="52" spans="1:17" x14ac:dyDescent="0.25">
      <c r="A52" s="515"/>
      <c r="B52" s="517"/>
      <c r="C52" s="519"/>
      <c r="D52" s="525"/>
      <c r="E52" s="391" t="s">
        <v>28</v>
      </c>
      <c r="F52" s="211">
        <v>0</v>
      </c>
      <c r="G52" s="116">
        <v>0</v>
      </c>
      <c r="H52" s="116">
        <v>0</v>
      </c>
      <c r="I52" s="268">
        <v>0</v>
      </c>
      <c r="J52" s="267">
        <v>0</v>
      </c>
      <c r="K52" s="116">
        <v>0</v>
      </c>
      <c r="L52" s="116">
        <v>0</v>
      </c>
      <c r="M52" s="268">
        <v>0</v>
      </c>
      <c r="N52" s="267"/>
      <c r="O52" s="8"/>
      <c r="P52" s="8"/>
      <c r="Q52" s="361"/>
    </row>
    <row r="53" spans="1:17" ht="25.5" x14ac:dyDescent="0.25">
      <c r="A53" s="514" t="s">
        <v>65</v>
      </c>
      <c r="B53" s="516" t="s">
        <v>66</v>
      </c>
      <c r="C53" s="518" t="s">
        <v>67</v>
      </c>
      <c r="D53" s="10" t="s">
        <v>21</v>
      </c>
      <c r="E53" s="393"/>
      <c r="F53" s="207">
        <v>0</v>
      </c>
      <c r="G53" s="4">
        <v>0</v>
      </c>
      <c r="H53" s="4">
        <v>0</v>
      </c>
      <c r="I53" s="260">
        <v>0</v>
      </c>
      <c r="J53" s="358">
        <v>0</v>
      </c>
      <c r="K53" s="7">
        <v>0</v>
      </c>
      <c r="L53" s="7">
        <v>0</v>
      </c>
      <c r="M53" s="359">
        <v>0</v>
      </c>
      <c r="N53" s="358"/>
      <c r="O53" s="7"/>
      <c r="P53" s="7"/>
      <c r="Q53" s="359"/>
    </row>
    <row r="54" spans="1:17" x14ac:dyDescent="0.25">
      <c r="A54" s="515"/>
      <c r="B54" s="517"/>
      <c r="C54" s="519"/>
      <c r="D54" s="520" t="s">
        <v>22</v>
      </c>
      <c r="E54" s="393" t="s">
        <v>27</v>
      </c>
      <c r="F54" s="207">
        <v>0</v>
      </c>
      <c r="G54" s="4">
        <v>0</v>
      </c>
      <c r="H54" s="4">
        <v>0</v>
      </c>
      <c r="I54" s="260">
        <v>0</v>
      </c>
      <c r="J54" s="358">
        <v>0</v>
      </c>
      <c r="K54" s="7">
        <v>0</v>
      </c>
      <c r="L54" s="7">
        <v>0</v>
      </c>
      <c r="M54" s="359">
        <v>0</v>
      </c>
      <c r="N54" s="358"/>
      <c r="O54" s="7"/>
      <c r="P54" s="7"/>
      <c r="Q54" s="359"/>
    </row>
    <row r="55" spans="1:17" x14ac:dyDescent="0.25">
      <c r="A55" s="515"/>
      <c r="B55" s="517"/>
      <c r="C55" s="519"/>
      <c r="D55" s="521"/>
      <c r="E55" s="393" t="s">
        <v>28</v>
      </c>
      <c r="F55" s="207">
        <v>0</v>
      </c>
      <c r="G55" s="4">
        <v>0</v>
      </c>
      <c r="H55" s="4">
        <v>0</v>
      </c>
      <c r="I55" s="260">
        <v>0</v>
      </c>
      <c r="J55" s="358">
        <v>0</v>
      </c>
      <c r="K55" s="7">
        <v>0</v>
      </c>
      <c r="L55" s="7">
        <v>0</v>
      </c>
      <c r="M55" s="359">
        <v>0</v>
      </c>
      <c r="N55" s="358"/>
      <c r="O55" s="7"/>
      <c r="P55" s="7"/>
      <c r="Q55" s="359"/>
    </row>
    <row r="56" spans="1:17" ht="25.5" x14ac:dyDescent="0.25">
      <c r="A56" s="514" t="s">
        <v>68</v>
      </c>
      <c r="B56" s="516" t="s">
        <v>69</v>
      </c>
      <c r="C56" s="518" t="s">
        <v>70</v>
      </c>
      <c r="D56" s="10" t="s">
        <v>21</v>
      </c>
      <c r="E56" s="393"/>
      <c r="F56" s="207">
        <v>0</v>
      </c>
      <c r="G56" s="4">
        <v>0</v>
      </c>
      <c r="H56" s="4">
        <v>0</v>
      </c>
      <c r="I56" s="260">
        <v>0</v>
      </c>
      <c r="J56" s="358">
        <v>0</v>
      </c>
      <c r="K56" s="7">
        <v>0</v>
      </c>
      <c r="L56" s="7">
        <v>0</v>
      </c>
      <c r="M56" s="359">
        <v>0</v>
      </c>
      <c r="N56" s="358"/>
      <c r="O56" s="7"/>
      <c r="P56" s="7"/>
      <c r="Q56" s="359"/>
    </row>
    <row r="57" spans="1:17" x14ac:dyDescent="0.25">
      <c r="A57" s="515"/>
      <c r="B57" s="517"/>
      <c r="C57" s="519"/>
      <c r="D57" s="520" t="s">
        <v>22</v>
      </c>
      <c r="E57" s="393" t="s">
        <v>27</v>
      </c>
      <c r="F57" s="207">
        <v>0</v>
      </c>
      <c r="G57" s="4">
        <v>0</v>
      </c>
      <c r="H57" s="4">
        <v>0</v>
      </c>
      <c r="I57" s="260">
        <v>0</v>
      </c>
      <c r="J57" s="358">
        <v>0</v>
      </c>
      <c r="K57" s="7">
        <v>0</v>
      </c>
      <c r="L57" s="7">
        <v>0</v>
      </c>
      <c r="M57" s="359">
        <v>0</v>
      </c>
      <c r="N57" s="358"/>
      <c r="O57" s="7"/>
      <c r="P57" s="7"/>
      <c r="Q57" s="359"/>
    </row>
    <row r="58" spans="1:17" x14ac:dyDescent="0.25">
      <c r="A58" s="515"/>
      <c r="B58" s="517"/>
      <c r="C58" s="519"/>
      <c r="D58" s="521"/>
      <c r="E58" s="393" t="s">
        <v>28</v>
      </c>
      <c r="F58" s="207">
        <v>0</v>
      </c>
      <c r="G58" s="4">
        <v>0</v>
      </c>
      <c r="H58" s="4">
        <v>0</v>
      </c>
      <c r="I58" s="260">
        <v>0</v>
      </c>
      <c r="J58" s="358">
        <v>0</v>
      </c>
      <c r="K58" s="7">
        <v>0</v>
      </c>
      <c r="L58" s="7">
        <v>0</v>
      </c>
      <c r="M58" s="359">
        <v>0</v>
      </c>
      <c r="N58" s="358"/>
      <c r="O58" s="7"/>
      <c r="P58" s="7"/>
      <c r="Q58" s="359"/>
    </row>
    <row r="59" spans="1:17" ht="25.5" x14ac:dyDescent="0.25">
      <c r="A59" s="514" t="s">
        <v>71</v>
      </c>
      <c r="B59" s="516" t="s">
        <v>72</v>
      </c>
      <c r="C59" s="518" t="s">
        <v>73</v>
      </c>
      <c r="D59" s="10" t="s">
        <v>21</v>
      </c>
      <c r="E59" s="393"/>
      <c r="F59" s="207">
        <v>0</v>
      </c>
      <c r="G59" s="4">
        <v>0</v>
      </c>
      <c r="H59" s="4">
        <v>0</v>
      </c>
      <c r="I59" s="260">
        <v>0</v>
      </c>
      <c r="J59" s="358">
        <v>0</v>
      </c>
      <c r="K59" s="7">
        <v>0</v>
      </c>
      <c r="L59" s="7">
        <v>0</v>
      </c>
      <c r="M59" s="359">
        <v>0</v>
      </c>
      <c r="N59" s="358"/>
      <c r="O59" s="7"/>
      <c r="P59" s="7"/>
      <c r="Q59" s="359"/>
    </row>
    <row r="60" spans="1:17" x14ac:dyDescent="0.25">
      <c r="A60" s="515"/>
      <c r="B60" s="517"/>
      <c r="C60" s="519"/>
      <c r="D60" s="520" t="s">
        <v>22</v>
      </c>
      <c r="E60" s="393" t="s">
        <v>27</v>
      </c>
      <c r="F60" s="207">
        <v>0</v>
      </c>
      <c r="G60" s="4">
        <v>0</v>
      </c>
      <c r="H60" s="4">
        <v>0</v>
      </c>
      <c r="I60" s="260">
        <v>0</v>
      </c>
      <c r="J60" s="358">
        <v>0</v>
      </c>
      <c r="K60" s="7">
        <v>0</v>
      </c>
      <c r="L60" s="7">
        <v>0</v>
      </c>
      <c r="M60" s="359">
        <v>0</v>
      </c>
      <c r="N60" s="358"/>
      <c r="O60" s="7"/>
      <c r="P60" s="7"/>
      <c r="Q60" s="359"/>
    </row>
    <row r="61" spans="1:17" x14ac:dyDescent="0.25">
      <c r="A61" s="515"/>
      <c r="B61" s="517"/>
      <c r="C61" s="519"/>
      <c r="D61" s="521"/>
      <c r="E61" s="393" t="s">
        <v>28</v>
      </c>
      <c r="F61" s="207">
        <v>0</v>
      </c>
      <c r="G61" s="4">
        <v>0</v>
      </c>
      <c r="H61" s="4">
        <v>0</v>
      </c>
      <c r="I61" s="260">
        <v>0</v>
      </c>
      <c r="J61" s="358">
        <v>0</v>
      </c>
      <c r="K61" s="7">
        <v>0</v>
      </c>
      <c r="L61" s="7">
        <v>0</v>
      </c>
      <c r="M61" s="359">
        <v>0</v>
      </c>
      <c r="N61" s="358"/>
      <c r="O61" s="7"/>
      <c r="P61" s="7"/>
      <c r="Q61" s="359"/>
    </row>
    <row r="62" spans="1:17" ht="25.5" x14ac:dyDescent="0.25">
      <c r="A62" s="522" t="s">
        <v>74</v>
      </c>
      <c r="B62" s="526" t="s">
        <v>75</v>
      </c>
      <c r="C62" s="528" t="s">
        <v>76</v>
      </c>
      <c r="D62" s="11" t="s">
        <v>21</v>
      </c>
      <c r="E62" s="391"/>
      <c r="F62" s="206">
        <v>0</v>
      </c>
      <c r="G62" s="3">
        <f>G63</f>
        <v>0</v>
      </c>
      <c r="H62" s="3">
        <f>H63</f>
        <v>0</v>
      </c>
      <c r="I62" s="258">
        <f>I63</f>
        <v>0</v>
      </c>
      <c r="J62" s="360">
        <v>0</v>
      </c>
      <c r="K62" s="8">
        <f>K63</f>
        <v>0</v>
      </c>
      <c r="L62" s="8">
        <f>L63</f>
        <v>0</v>
      </c>
      <c r="M62" s="361">
        <f>M63</f>
        <v>0</v>
      </c>
      <c r="N62" s="360"/>
      <c r="O62" s="8"/>
      <c r="P62" s="8"/>
      <c r="Q62" s="361"/>
    </row>
    <row r="63" spans="1:17" x14ac:dyDescent="0.25">
      <c r="A63" s="523"/>
      <c r="B63" s="517"/>
      <c r="C63" s="519"/>
      <c r="D63" s="524" t="s">
        <v>22</v>
      </c>
      <c r="E63" s="391" t="s">
        <v>27</v>
      </c>
      <c r="F63" s="206">
        <v>0</v>
      </c>
      <c r="G63" s="3">
        <f t="shared" ref="G63:H63" si="11">G66+G69</f>
        <v>0</v>
      </c>
      <c r="H63" s="3">
        <f t="shared" si="11"/>
        <v>0</v>
      </c>
      <c r="I63" s="258">
        <v>0</v>
      </c>
      <c r="J63" s="360">
        <v>0</v>
      </c>
      <c r="K63" s="8">
        <f t="shared" ref="K63:L63" si="12">K66+K69</f>
        <v>0</v>
      </c>
      <c r="L63" s="8">
        <f t="shared" si="12"/>
        <v>0</v>
      </c>
      <c r="M63" s="361">
        <v>0</v>
      </c>
      <c r="N63" s="360"/>
      <c r="O63" s="8"/>
      <c r="P63" s="8"/>
      <c r="Q63" s="361"/>
    </row>
    <row r="64" spans="1:17" x14ac:dyDescent="0.25">
      <c r="A64" s="523"/>
      <c r="B64" s="517"/>
      <c r="C64" s="519"/>
      <c r="D64" s="525"/>
      <c r="E64" s="392" t="s">
        <v>28</v>
      </c>
      <c r="F64" s="206">
        <f>0</f>
        <v>0</v>
      </c>
      <c r="G64" s="3">
        <f t="shared" ref="G64:H64" si="13">G70</f>
        <v>0</v>
      </c>
      <c r="H64" s="3">
        <f t="shared" si="13"/>
        <v>0</v>
      </c>
      <c r="I64" s="258">
        <v>0</v>
      </c>
      <c r="J64" s="360">
        <f>0</f>
        <v>0</v>
      </c>
      <c r="K64" s="8">
        <f t="shared" ref="K64:L64" si="14">K70</f>
        <v>0</v>
      </c>
      <c r="L64" s="8">
        <f t="shared" si="14"/>
        <v>0</v>
      </c>
      <c r="M64" s="361">
        <v>0</v>
      </c>
      <c r="N64" s="360"/>
      <c r="O64" s="8"/>
      <c r="P64" s="8"/>
      <c r="Q64" s="361"/>
    </row>
    <row r="65" spans="1:17" ht="25.5" x14ac:dyDescent="0.25">
      <c r="A65" s="514" t="s">
        <v>77</v>
      </c>
      <c r="B65" s="516" t="s">
        <v>78</v>
      </c>
      <c r="C65" s="518" t="s">
        <v>79</v>
      </c>
      <c r="D65" s="10" t="s">
        <v>21</v>
      </c>
      <c r="E65" s="393"/>
      <c r="F65" s="207">
        <v>0</v>
      </c>
      <c r="G65" s="4">
        <v>0</v>
      </c>
      <c r="H65" s="4">
        <v>0</v>
      </c>
      <c r="I65" s="260">
        <v>0</v>
      </c>
      <c r="J65" s="358">
        <v>0</v>
      </c>
      <c r="K65" s="7">
        <v>0</v>
      </c>
      <c r="L65" s="7">
        <v>0</v>
      </c>
      <c r="M65" s="359">
        <v>0</v>
      </c>
      <c r="N65" s="358"/>
      <c r="O65" s="7"/>
      <c r="P65" s="7"/>
      <c r="Q65" s="359"/>
    </row>
    <row r="66" spans="1:17" x14ac:dyDescent="0.25">
      <c r="A66" s="515"/>
      <c r="B66" s="517"/>
      <c r="C66" s="519"/>
      <c r="D66" s="520" t="s">
        <v>22</v>
      </c>
      <c r="E66" s="393" t="s">
        <v>27</v>
      </c>
      <c r="F66" s="207">
        <v>0</v>
      </c>
      <c r="G66" s="4">
        <v>0</v>
      </c>
      <c r="H66" s="4">
        <v>0</v>
      </c>
      <c r="I66" s="260">
        <v>0</v>
      </c>
      <c r="J66" s="358">
        <v>0</v>
      </c>
      <c r="K66" s="7">
        <v>0</v>
      </c>
      <c r="L66" s="7">
        <v>0</v>
      </c>
      <c r="M66" s="359">
        <v>0</v>
      </c>
      <c r="N66" s="358"/>
      <c r="O66" s="7"/>
      <c r="P66" s="7"/>
      <c r="Q66" s="359"/>
    </row>
    <row r="67" spans="1:17" x14ac:dyDescent="0.25">
      <c r="A67" s="515"/>
      <c r="B67" s="517"/>
      <c r="C67" s="519"/>
      <c r="D67" s="521"/>
      <c r="E67" s="393" t="s">
        <v>28</v>
      </c>
      <c r="F67" s="207">
        <v>0</v>
      </c>
      <c r="G67" s="4">
        <v>0</v>
      </c>
      <c r="H67" s="4">
        <v>0</v>
      </c>
      <c r="I67" s="260">
        <v>0</v>
      </c>
      <c r="J67" s="358">
        <v>0</v>
      </c>
      <c r="K67" s="7">
        <v>0</v>
      </c>
      <c r="L67" s="7">
        <v>0</v>
      </c>
      <c r="M67" s="359">
        <v>0</v>
      </c>
      <c r="N67" s="358"/>
      <c r="O67" s="7"/>
      <c r="P67" s="7"/>
      <c r="Q67" s="359"/>
    </row>
    <row r="68" spans="1:17" ht="25.5" x14ac:dyDescent="0.25">
      <c r="A68" s="514" t="s">
        <v>80</v>
      </c>
      <c r="B68" s="516" t="s">
        <v>81</v>
      </c>
      <c r="C68" s="518" t="s">
        <v>82</v>
      </c>
      <c r="D68" s="10" t="s">
        <v>21</v>
      </c>
      <c r="E68" s="393"/>
      <c r="F68" s="207">
        <v>0</v>
      </c>
      <c r="G68" s="4">
        <f t="shared" ref="G68:H69" si="15">G69</f>
        <v>0</v>
      </c>
      <c r="H68" s="4">
        <f t="shared" si="15"/>
        <v>0</v>
      </c>
      <c r="I68" s="260">
        <v>0</v>
      </c>
      <c r="J68" s="358">
        <v>0</v>
      </c>
      <c r="K68" s="7">
        <f t="shared" ref="K68:L69" si="16">K69</f>
        <v>0</v>
      </c>
      <c r="L68" s="7">
        <f t="shared" si="16"/>
        <v>0</v>
      </c>
      <c r="M68" s="359">
        <v>0</v>
      </c>
      <c r="N68" s="358"/>
      <c r="O68" s="7"/>
      <c r="P68" s="7"/>
      <c r="Q68" s="359"/>
    </row>
    <row r="69" spans="1:17" x14ac:dyDescent="0.25">
      <c r="A69" s="515"/>
      <c r="B69" s="517"/>
      <c r="C69" s="519"/>
      <c r="D69" s="520" t="s">
        <v>22</v>
      </c>
      <c r="E69" s="393" t="s">
        <v>27</v>
      </c>
      <c r="F69" s="207">
        <v>0</v>
      </c>
      <c r="G69" s="4">
        <f>G70</f>
        <v>0</v>
      </c>
      <c r="H69" s="4">
        <f t="shared" si="15"/>
        <v>0</v>
      </c>
      <c r="I69" s="260">
        <v>0</v>
      </c>
      <c r="J69" s="358">
        <v>0</v>
      </c>
      <c r="K69" s="7">
        <f>K70</f>
        <v>0</v>
      </c>
      <c r="L69" s="7">
        <f t="shared" si="16"/>
        <v>0</v>
      </c>
      <c r="M69" s="359">
        <v>0</v>
      </c>
      <c r="N69" s="358"/>
      <c r="O69" s="7"/>
      <c r="P69" s="7"/>
      <c r="Q69" s="359"/>
    </row>
    <row r="70" spans="1:17" x14ac:dyDescent="0.25">
      <c r="A70" s="515"/>
      <c r="B70" s="517"/>
      <c r="C70" s="519"/>
      <c r="D70" s="521"/>
      <c r="E70" s="394" t="s">
        <v>28</v>
      </c>
      <c r="F70" s="207">
        <v>0</v>
      </c>
      <c r="G70" s="4">
        <v>0</v>
      </c>
      <c r="H70" s="4">
        <v>0</v>
      </c>
      <c r="I70" s="260">
        <v>0</v>
      </c>
      <c r="J70" s="358">
        <v>0</v>
      </c>
      <c r="K70" s="7">
        <v>0</v>
      </c>
      <c r="L70" s="7">
        <v>0</v>
      </c>
      <c r="M70" s="359">
        <v>0</v>
      </c>
      <c r="N70" s="358"/>
      <c r="O70" s="7"/>
      <c r="P70" s="7"/>
      <c r="Q70" s="359"/>
    </row>
    <row r="71" spans="1:17" ht="25.5" x14ac:dyDescent="0.25">
      <c r="A71" s="514" t="s">
        <v>83</v>
      </c>
      <c r="B71" s="516" t="s">
        <v>84</v>
      </c>
      <c r="C71" s="518" t="s">
        <v>85</v>
      </c>
      <c r="D71" s="10" t="s">
        <v>21</v>
      </c>
      <c r="E71" s="393"/>
      <c r="F71" s="207">
        <f>F72</f>
        <v>0</v>
      </c>
      <c r="G71" s="4">
        <f>G72</f>
        <v>0</v>
      </c>
      <c r="H71" s="4">
        <v>0</v>
      </c>
      <c r="I71" s="260">
        <f>I72</f>
        <v>0</v>
      </c>
      <c r="J71" s="358">
        <f>J72</f>
        <v>0</v>
      </c>
      <c r="K71" s="7">
        <f>K72</f>
        <v>0</v>
      </c>
      <c r="L71" s="7">
        <v>0</v>
      </c>
      <c r="M71" s="359">
        <f>M72</f>
        <v>0</v>
      </c>
      <c r="N71" s="358"/>
      <c r="O71" s="7"/>
      <c r="P71" s="7"/>
      <c r="Q71" s="359"/>
    </row>
    <row r="72" spans="1:17" x14ac:dyDescent="0.25">
      <c r="A72" s="523"/>
      <c r="B72" s="517"/>
      <c r="C72" s="519"/>
      <c r="D72" s="520" t="s">
        <v>22</v>
      </c>
      <c r="E72" s="393" t="s">
        <v>27</v>
      </c>
      <c r="F72" s="207">
        <v>0</v>
      </c>
      <c r="G72" s="4">
        <f t="shared" ref="G72:I73" si="17">G75</f>
        <v>0</v>
      </c>
      <c r="H72" s="4">
        <v>0</v>
      </c>
      <c r="I72" s="260">
        <v>0</v>
      </c>
      <c r="J72" s="358">
        <v>0</v>
      </c>
      <c r="K72" s="7">
        <f t="shared" ref="K72:K73" si="18">K75</f>
        <v>0</v>
      </c>
      <c r="L72" s="7">
        <v>0</v>
      </c>
      <c r="M72" s="359">
        <v>0</v>
      </c>
      <c r="N72" s="358"/>
      <c r="O72" s="7"/>
      <c r="P72" s="7"/>
      <c r="Q72" s="359"/>
    </row>
    <row r="73" spans="1:17" x14ac:dyDescent="0.25">
      <c r="A73" s="523"/>
      <c r="B73" s="517"/>
      <c r="C73" s="519"/>
      <c r="D73" s="525"/>
      <c r="E73" s="394" t="s">
        <v>28</v>
      </c>
      <c r="F73" s="207">
        <v>0</v>
      </c>
      <c r="G73" s="4">
        <f t="shared" si="17"/>
        <v>0</v>
      </c>
      <c r="H73" s="4">
        <v>0</v>
      </c>
      <c r="I73" s="260">
        <f t="shared" si="17"/>
        <v>0</v>
      </c>
      <c r="J73" s="358">
        <v>0</v>
      </c>
      <c r="K73" s="7">
        <f t="shared" si="18"/>
        <v>0</v>
      </c>
      <c r="L73" s="7">
        <v>0</v>
      </c>
      <c r="M73" s="359">
        <f t="shared" ref="M73" si="19">M76</f>
        <v>0</v>
      </c>
      <c r="N73" s="358"/>
      <c r="O73" s="7"/>
      <c r="P73" s="7"/>
      <c r="Q73" s="359"/>
    </row>
    <row r="74" spans="1:17" ht="25.5" x14ac:dyDescent="0.25">
      <c r="A74" s="514" t="s">
        <v>86</v>
      </c>
      <c r="B74" s="516" t="s">
        <v>87</v>
      </c>
      <c r="C74" s="518" t="s">
        <v>88</v>
      </c>
      <c r="D74" s="10" t="s">
        <v>21</v>
      </c>
      <c r="E74" s="393"/>
      <c r="F74" s="207">
        <f>F75</f>
        <v>0</v>
      </c>
      <c r="G74" s="4">
        <f>G75</f>
        <v>0</v>
      </c>
      <c r="H74" s="4">
        <v>0</v>
      </c>
      <c r="I74" s="260">
        <f>I75</f>
        <v>0</v>
      </c>
      <c r="J74" s="358">
        <f>J75</f>
        <v>0</v>
      </c>
      <c r="K74" s="7">
        <f>K75</f>
        <v>0</v>
      </c>
      <c r="L74" s="7">
        <v>0</v>
      </c>
      <c r="M74" s="359">
        <f>M75</f>
        <v>0</v>
      </c>
      <c r="N74" s="358"/>
      <c r="O74" s="7"/>
      <c r="P74" s="7"/>
      <c r="Q74" s="359"/>
    </row>
    <row r="75" spans="1:17" x14ac:dyDescent="0.25">
      <c r="A75" s="515"/>
      <c r="B75" s="517"/>
      <c r="C75" s="519"/>
      <c r="D75" s="520" t="s">
        <v>22</v>
      </c>
      <c r="E75" s="393" t="s">
        <v>27</v>
      </c>
      <c r="F75" s="207">
        <v>0</v>
      </c>
      <c r="G75" s="4">
        <v>0</v>
      </c>
      <c r="H75" s="4">
        <v>0</v>
      </c>
      <c r="I75" s="260">
        <v>0</v>
      </c>
      <c r="J75" s="358">
        <v>0</v>
      </c>
      <c r="K75" s="7">
        <v>0</v>
      </c>
      <c r="L75" s="7">
        <v>0</v>
      </c>
      <c r="M75" s="359">
        <v>0</v>
      </c>
      <c r="N75" s="358"/>
      <c r="O75" s="7"/>
      <c r="P75" s="7"/>
      <c r="Q75" s="359"/>
    </row>
    <row r="76" spans="1:17" x14ac:dyDescent="0.25">
      <c r="A76" s="515"/>
      <c r="B76" s="517"/>
      <c r="C76" s="519"/>
      <c r="D76" s="525"/>
      <c r="E76" s="394" t="s">
        <v>28</v>
      </c>
      <c r="F76" s="207">
        <v>0</v>
      </c>
      <c r="G76" s="4">
        <v>0</v>
      </c>
      <c r="H76" s="4">
        <v>0</v>
      </c>
      <c r="I76" s="260">
        <v>0</v>
      </c>
      <c r="J76" s="358">
        <v>0</v>
      </c>
      <c r="K76" s="7">
        <v>0</v>
      </c>
      <c r="L76" s="7">
        <v>0</v>
      </c>
      <c r="M76" s="359">
        <v>0</v>
      </c>
      <c r="N76" s="358"/>
      <c r="O76" s="7"/>
      <c r="P76" s="7"/>
      <c r="Q76" s="359"/>
    </row>
    <row r="77" spans="1:17" ht="25.5" x14ac:dyDescent="0.25">
      <c r="A77" s="522" t="s">
        <v>89</v>
      </c>
      <c r="B77" s="526" t="s">
        <v>90</v>
      </c>
      <c r="C77" s="528" t="s">
        <v>91</v>
      </c>
      <c r="D77" s="10" t="s">
        <v>21</v>
      </c>
      <c r="E77" s="393"/>
      <c r="F77" s="206">
        <v>0</v>
      </c>
      <c r="G77" s="3">
        <v>0</v>
      </c>
      <c r="H77" s="3">
        <v>0</v>
      </c>
      <c r="I77" s="258">
        <v>0</v>
      </c>
      <c r="J77" s="360">
        <v>0</v>
      </c>
      <c r="K77" s="8">
        <v>0</v>
      </c>
      <c r="L77" s="8">
        <v>0</v>
      </c>
      <c r="M77" s="361">
        <v>0</v>
      </c>
      <c r="N77" s="358"/>
      <c r="O77" s="7"/>
      <c r="P77" s="7"/>
      <c r="Q77" s="359"/>
    </row>
    <row r="78" spans="1:17" x14ac:dyDescent="0.25">
      <c r="A78" s="515"/>
      <c r="B78" s="517"/>
      <c r="C78" s="519"/>
      <c r="D78" s="520" t="s">
        <v>22</v>
      </c>
      <c r="E78" s="393" t="s">
        <v>27</v>
      </c>
      <c r="F78" s="206">
        <v>0</v>
      </c>
      <c r="G78" s="3">
        <v>0</v>
      </c>
      <c r="H78" s="3">
        <v>0</v>
      </c>
      <c r="I78" s="258">
        <v>0</v>
      </c>
      <c r="J78" s="360">
        <v>0</v>
      </c>
      <c r="K78" s="8">
        <v>0</v>
      </c>
      <c r="L78" s="8">
        <v>0</v>
      </c>
      <c r="M78" s="361">
        <v>0</v>
      </c>
      <c r="N78" s="358"/>
      <c r="O78" s="7"/>
      <c r="P78" s="7"/>
      <c r="Q78" s="359"/>
    </row>
    <row r="79" spans="1:17" x14ac:dyDescent="0.25">
      <c r="A79" s="530"/>
      <c r="B79" s="531"/>
      <c r="C79" s="532"/>
      <c r="D79" s="525"/>
      <c r="E79" s="393" t="s">
        <v>28</v>
      </c>
      <c r="F79" s="206">
        <v>0</v>
      </c>
      <c r="G79" s="3">
        <v>0</v>
      </c>
      <c r="H79" s="3">
        <v>0</v>
      </c>
      <c r="I79" s="258">
        <v>0</v>
      </c>
      <c r="J79" s="360">
        <v>0</v>
      </c>
      <c r="K79" s="8">
        <v>0</v>
      </c>
      <c r="L79" s="8">
        <v>0</v>
      </c>
      <c r="M79" s="361">
        <v>0</v>
      </c>
      <c r="N79" s="358"/>
      <c r="O79" s="7"/>
      <c r="P79" s="7"/>
      <c r="Q79" s="359"/>
    </row>
    <row r="80" spans="1:17" ht="25.5" x14ac:dyDescent="0.25">
      <c r="A80" s="514" t="s">
        <v>92</v>
      </c>
      <c r="B80" s="516" t="s">
        <v>93</v>
      </c>
      <c r="C80" s="518" t="s">
        <v>94</v>
      </c>
      <c r="D80" s="10" t="s">
        <v>21</v>
      </c>
      <c r="E80" s="393"/>
      <c r="F80" s="207">
        <v>0</v>
      </c>
      <c r="G80" s="4">
        <v>0</v>
      </c>
      <c r="H80" s="4">
        <v>0</v>
      </c>
      <c r="I80" s="260">
        <v>0</v>
      </c>
      <c r="J80" s="358">
        <v>0</v>
      </c>
      <c r="K80" s="7">
        <v>0</v>
      </c>
      <c r="L80" s="7">
        <v>0</v>
      </c>
      <c r="M80" s="359">
        <v>0</v>
      </c>
      <c r="N80" s="358"/>
      <c r="O80" s="7"/>
      <c r="P80" s="7"/>
      <c r="Q80" s="359"/>
    </row>
    <row r="81" spans="1:17" x14ac:dyDescent="0.25">
      <c r="A81" s="515"/>
      <c r="B81" s="517"/>
      <c r="C81" s="519"/>
      <c r="D81" s="520" t="s">
        <v>22</v>
      </c>
      <c r="E81" s="393" t="s">
        <v>27</v>
      </c>
      <c r="F81" s="207">
        <v>0</v>
      </c>
      <c r="G81" s="4">
        <v>0</v>
      </c>
      <c r="H81" s="4">
        <v>0</v>
      </c>
      <c r="I81" s="260">
        <v>0</v>
      </c>
      <c r="J81" s="358">
        <v>0</v>
      </c>
      <c r="K81" s="7">
        <v>0</v>
      </c>
      <c r="L81" s="7">
        <v>0</v>
      </c>
      <c r="M81" s="359">
        <v>0</v>
      </c>
      <c r="N81" s="358"/>
      <c r="O81" s="7"/>
      <c r="P81" s="7"/>
      <c r="Q81" s="359"/>
    </row>
    <row r="82" spans="1:17" x14ac:dyDescent="0.25">
      <c r="A82" s="530"/>
      <c r="B82" s="531"/>
      <c r="C82" s="532"/>
      <c r="D82" s="525"/>
      <c r="E82" s="393" t="s">
        <v>28</v>
      </c>
      <c r="F82" s="207">
        <v>0</v>
      </c>
      <c r="G82" s="4">
        <v>0</v>
      </c>
      <c r="H82" s="4">
        <v>0</v>
      </c>
      <c r="I82" s="260">
        <v>0</v>
      </c>
      <c r="J82" s="358">
        <v>0</v>
      </c>
      <c r="K82" s="7">
        <v>0</v>
      </c>
      <c r="L82" s="7">
        <v>0</v>
      </c>
      <c r="M82" s="359">
        <v>0</v>
      </c>
      <c r="N82" s="358"/>
      <c r="O82" s="7"/>
      <c r="P82" s="7"/>
      <c r="Q82" s="359"/>
    </row>
    <row r="83" spans="1:17" ht="25.5" x14ac:dyDescent="0.25">
      <c r="A83" s="514" t="s">
        <v>95</v>
      </c>
      <c r="B83" s="516" t="s">
        <v>96</v>
      </c>
      <c r="C83" s="518" t="s">
        <v>97</v>
      </c>
      <c r="D83" s="10" t="s">
        <v>21</v>
      </c>
      <c r="E83" s="393"/>
      <c r="F83" s="207">
        <f t="shared" ref="F83:M83" si="20">F84</f>
        <v>0</v>
      </c>
      <c r="G83" s="4">
        <f t="shared" si="20"/>
        <v>0</v>
      </c>
      <c r="H83" s="4">
        <f t="shared" si="20"/>
        <v>0</v>
      </c>
      <c r="I83" s="260">
        <f t="shared" si="20"/>
        <v>0</v>
      </c>
      <c r="J83" s="358">
        <f t="shared" si="20"/>
        <v>0</v>
      </c>
      <c r="K83" s="7">
        <f t="shared" si="20"/>
        <v>0</v>
      </c>
      <c r="L83" s="7">
        <f t="shared" si="20"/>
        <v>0</v>
      </c>
      <c r="M83" s="359">
        <f t="shared" si="20"/>
        <v>0</v>
      </c>
      <c r="N83" s="358"/>
      <c r="O83" s="7"/>
      <c r="P83" s="7"/>
      <c r="Q83" s="359"/>
    </row>
    <row r="84" spans="1:17" x14ac:dyDescent="0.25">
      <c r="A84" s="515"/>
      <c r="B84" s="517"/>
      <c r="C84" s="519"/>
      <c r="D84" s="520" t="s">
        <v>22</v>
      </c>
      <c r="E84" s="393" t="s">
        <v>27</v>
      </c>
      <c r="F84" s="207">
        <v>0</v>
      </c>
      <c r="G84" s="4">
        <v>0</v>
      </c>
      <c r="H84" s="4">
        <v>0</v>
      </c>
      <c r="I84" s="260">
        <v>0</v>
      </c>
      <c r="J84" s="358">
        <v>0</v>
      </c>
      <c r="K84" s="7">
        <v>0</v>
      </c>
      <c r="L84" s="7">
        <v>0</v>
      </c>
      <c r="M84" s="359">
        <v>0</v>
      </c>
      <c r="N84" s="358"/>
      <c r="O84" s="7"/>
      <c r="P84" s="7"/>
      <c r="Q84" s="359"/>
    </row>
    <row r="85" spans="1:17" x14ac:dyDescent="0.25">
      <c r="A85" s="515"/>
      <c r="B85" s="517"/>
      <c r="C85" s="519"/>
      <c r="D85" s="525"/>
      <c r="E85" s="394" t="s">
        <v>28</v>
      </c>
      <c r="F85" s="207">
        <v>0</v>
      </c>
      <c r="G85" s="4">
        <v>0</v>
      </c>
      <c r="H85" s="4">
        <v>0</v>
      </c>
      <c r="I85" s="260">
        <v>0</v>
      </c>
      <c r="J85" s="358">
        <v>0</v>
      </c>
      <c r="K85" s="7">
        <v>0</v>
      </c>
      <c r="L85" s="7">
        <v>0</v>
      </c>
      <c r="M85" s="359">
        <v>0</v>
      </c>
      <c r="N85" s="358"/>
      <c r="O85" s="7"/>
      <c r="P85" s="7"/>
      <c r="Q85" s="359"/>
    </row>
    <row r="86" spans="1:17" ht="25.5" x14ac:dyDescent="0.25">
      <c r="A86" s="514" t="s">
        <v>98</v>
      </c>
      <c r="B86" s="516" t="s">
        <v>99</v>
      </c>
      <c r="C86" s="518" t="s">
        <v>100</v>
      </c>
      <c r="D86" s="10" t="s">
        <v>21</v>
      </c>
      <c r="E86" s="393"/>
      <c r="F86" s="207">
        <f>F87</f>
        <v>0</v>
      </c>
      <c r="G86" s="4">
        <v>0</v>
      </c>
      <c r="H86" s="4">
        <f t="shared" ref="H86:I86" si="21">H87</f>
        <v>0</v>
      </c>
      <c r="I86" s="260">
        <f t="shared" si="21"/>
        <v>0</v>
      </c>
      <c r="J86" s="358">
        <f>J87</f>
        <v>0</v>
      </c>
      <c r="K86" s="7">
        <v>0</v>
      </c>
      <c r="L86" s="7">
        <f t="shared" ref="L86:M86" si="22">L87</f>
        <v>0</v>
      </c>
      <c r="M86" s="359">
        <f t="shared" si="22"/>
        <v>0</v>
      </c>
      <c r="N86" s="358"/>
      <c r="O86" s="7"/>
      <c r="P86" s="7"/>
      <c r="Q86" s="359"/>
    </row>
    <row r="87" spans="1:17" x14ac:dyDescent="0.25">
      <c r="A87" s="515"/>
      <c r="B87" s="517"/>
      <c r="C87" s="519"/>
      <c r="D87" s="520" t="s">
        <v>22</v>
      </c>
      <c r="E87" s="393" t="s">
        <v>27</v>
      </c>
      <c r="F87" s="207">
        <v>0</v>
      </c>
      <c r="G87" s="4">
        <v>0</v>
      </c>
      <c r="H87" s="4">
        <v>0</v>
      </c>
      <c r="I87" s="260">
        <v>0</v>
      </c>
      <c r="J87" s="358">
        <v>0</v>
      </c>
      <c r="K87" s="7">
        <v>0</v>
      </c>
      <c r="L87" s="7">
        <v>0</v>
      </c>
      <c r="M87" s="359">
        <v>0</v>
      </c>
      <c r="N87" s="358"/>
      <c r="O87" s="7"/>
      <c r="P87" s="7"/>
      <c r="Q87" s="359"/>
    </row>
    <row r="88" spans="1:17" x14ac:dyDescent="0.25">
      <c r="A88" s="515"/>
      <c r="B88" s="517"/>
      <c r="C88" s="519"/>
      <c r="D88" s="521"/>
      <c r="E88" s="394" t="s">
        <v>28</v>
      </c>
      <c r="F88" s="207">
        <v>0</v>
      </c>
      <c r="G88" s="4">
        <v>0</v>
      </c>
      <c r="H88" s="4">
        <v>0</v>
      </c>
      <c r="I88" s="260">
        <v>0</v>
      </c>
      <c r="J88" s="358">
        <v>0</v>
      </c>
      <c r="K88" s="7">
        <v>0</v>
      </c>
      <c r="L88" s="7">
        <v>0</v>
      </c>
      <c r="M88" s="359">
        <v>0</v>
      </c>
      <c r="N88" s="358"/>
      <c r="O88" s="7"/>
      <c r="P88" s="7"/>
      <c r="Q88" s="359"/>
    </row>
    <row r="89" spans="1:17" ht="25.5" x14ac:dyDescent="0.25">
      <c r="A89" s="514" t="s">
        <v>101</v>
      </c>
      <c r="B89" s="516" t="s">
        <v>102</v>
      </c>
      <c r="C89" s="518" t="s">
        <v>103</v>
      </c>
      <c r="D89" s="10" t="s">
        <v>21</v>
      </c>
      <c r="E89" s="393"/>
      <c r="F89" s="207">
        <f t="shared" ref="F89:M89" si="23">F90</f>
        <v>0</v>
      </c>
      <c r="G89" s="4">
        <f t="shared" si="23"/>
        <v>0</v>
      </c>
      <c r="H89" s="4">
        <f t="shared" si="23"/>
        <v>0</v>
      </c>
      <c r="I89" s="260">
        <f t="shared" si="23"/>
        <v>0</v>
      </c>
      <c r="J89" s="358">
        <f t="shared" si="23"/>
        <v>0</v>
      </c>
      <c r="K89" s="7">
        <f t="shared" si="23"/>
        <v>0</v>
      </c>
      <c r="L89" s="7">
        <f t="shared" si="23"/>
        <v>0</v>
      </c>
      <c r="M89" s="359">
        <f t="shared" si="23"/>
        <v>0</v>
      </c>
      <c r="N89" s="358"/>
      <c r="O89" s="7"/>
      <c r="P89" s="7"/>
      <c r="Q89" s="359"/>
    </row>
    <row r="90" spans="1:17" x14ac:dyDescent="0.25">
      <c r="A90" s="523"/>
      <c r="B90" s="527"/>
      <c r="C90" s="529"/>
      <c r="D90" s="520" t="s">
        <v>22</v>
      </c>
      <c r="E90" s="393" t="s">
        <v>27</v>
      </c>
      <c r="F90" s="212">
        <v>0</v>
      </c>
      <c r="G90" s="118">
        <v>0</v>
      </c>
      <c r="H90" s="118">
        <v>0</v>
      </c>
      <c r="I90" s="270">
        <v>0</v>
      </c>
      <c r="J90" s="269">
        <v>0</v>
      </c>
      <c r="K90" s="118">
        <v>0</v>
      </c>
      <c r="L90" s="118">
        <v>0</v>
      </c>
      <c r="M90" s="270">
        <v>0</v>
      </c>
      <c r="N90" s="358"/>
      <c r="O90" s="7"/>
      <c r="P90" s="7"/>
      <c r="Q90" s="359"/>
    </row>
    <row r="91" spans="1:17" x14ac:dyDescent="0.25">
      <c r="A91" s="523"/>
      <c r="B91" s="527"/>
      <c r="C91" s="529"/>
      <c r="D91" s="525"/>
      <c r="E91" s="394" t="s">
        <v>28</v>
      </c>
      <c r="F91" s="212">
        <v>0</v>
      </c>
      <c r="G91" s="118">
        <f t="shared" ref="G91:H91" si="24">G94</f>
        <v>0</v>
      </c>
      <c r="H91" s="118">
        <f t="shared" si="24"/>
        <v>0</v>
      </c>
      <c r="I91" s="270">
        <v>0</v>
      </c>
      <c r="J91" s="269">
        <v>0</v>
      </c>
      <c r="K91" s="118">
        <f t="shared" ref="K91:L91" si="25">K94</f>
        <v>0</v>
      </c>
      <c r="L91" s="118">
        <f t="shared" si="25"/>
        <v>0</v>
      </c>
      <c r="M91" s="270">
        <v>0</v>
      </c>
      <c r="N91" s="358"/>
      <c r="O91" s="7"/>
      <c r="P91" s="7"/>
      <c r="Q91" s="359"/>
    </row>
    <row r="92" spans="1:17" ht="25.5" x14ac:dyDescent="0.25">
      <c r="A92" s="522" t="s">
        <v>104</v>
      </c>
      <c r="B92" s="526" t="s">
        <v>105</v>
      </c>
      <c r="C92" s="528" t="s">
        <v>106</v>
      </c>
      <c r="D92" s="11" t="s">
        <v>21</v>
      </c>
      <c r="E92" s="391"/>
      <c r="F92" s="211">
        <f>I92</f>
        <v>1247</v>
      </c>
      <c r="G92" s="116">
        <f t="shared" ref="G92:H93" si="26">G93</f>
        <v>0</v>
      </c>
      <c r="H92" s="116">
        <f t="shared" si="26"/>
        <v>0</v>
      </c>
      <c r="I92" s="268">
        <f>I95</f>
        <v>1247</v>
      </c>
      <c r="J92" s="267">
        <f>M92</f>
        <v>1247</v>
      </c>
      <c r="K92" s="116">
        <f t="shared" ref="K92:L93" si="27">K93</f>
        <v>0</v>
      </c>
      <c r="L92" s="116">
        <f t="shared" si="27"/>
        <v>0</v>
      </c>
      <c r="M92" s="268">
        <f>M95</f>
        <v>1247</v>
      </c>
      <c r="N92" s="360">
        <f t="shared" ref="N92:N97" si="28">J92/F92*100</f>
        <v>100</v>
      </c>
      <c r="O92" s="8"/>
      <c r="P92" s="8"/>
      <c r="Q92" s="361">
        <f t="shared" ref="Q92:Q97" si="29">M92/I92*100</f>
        <v>100</v>
      </c>
    </row>
    <row r="93" spans="1:17" x14ac:dyDescent="0.25">
      <c r="A93" s="523"/>
      <c r="B93" s="517"/>
      <c r="C93" s="519"/>
      <c r="D93" s="524" t="s">
        <v>22</v>
      </c>
      <c r="E93" s="391" t="s">
        <v>27</v>
      </c>
      <c r="F93" s="211">
        <f t="shared" ref="F93:F94" si="30">I93</f>
        <v>1247</v>
      </c>
      <c r="G93" s="116">
        <f t="shared" si="26"/>
        <v>0</v>
      </c>
      <c r="H93" s="116">
        <f t="shared" si="26"/>
        <v>0</v>
      </c>
      <c r="I93" s="268">
        <f>I96</f>
        <v>1247</v>
      </c>
      <c r="J93" s="267">
        <f t="shared" ref="J93:J94" si="31">M93</f>
        <v>1247</v>
      </c>
      <c r="K93" s="116">
        <f t="shared" si="27"/>
        <v>0</v>
      </c>
      <c r="L93" s="116">
        <f t="shared" si="27"/>
        <v>0</v>
      </c>
      <c r="M93" s="268">
        <f>M96</f>
        <v>1247</v>
      </c>
      <c r="N93" s="360">
        <f t="shared" si="28"/>
        <v>100</v>
      </c>
      <c r="O93" s="8"/>
      <c r="P93" s="8"/>
      <c r="Q93" s="361">
        <f t="shared" si="29"/>
        <v>100</v>
      </c>
    </row>
    <row r="94" spans="1:17" x14ac:dyDescent="0.25">
      <c r="A94" s="523"/>
      <c r="B94" s="517"/>
      <c r="C94" s="519"/>
      <c r="D94" s="525"/>
      <c r="E94" s="392" t="s">
        <v>107</v>
      </c>
      <c r="F94" s="211">
        <f t="shared" si="30"/>
        <v>1247</v>
      </c>
      <c r="G94" s="115">
        <f t="shared" ref="G94:H94" si="32">G97</f>
        <v>0</v>
      </c>
      <c r="H94" s="115">
        <f t="shared" si="32"/>
        <v>0</v>
      </c>
      <c r="I94" s="268">
        <f>I97</f>
        <v>1247</v>
      </c>
      <c r="J94" s="267">
        <f t="shared" si="31"/>
        <v>1247</v>
      </c>
      <c r="K94" s="115">
        <f t="shared" ref="K94:L94" si="33">K97</f>
        <v>0</v>
      </c>
      <c r="L94" s="115">
        <f t="shared" si="33"/>
        <v>0</v>
      </c>
      <c r="M94" s="268">
        <f>M97</f>
        <v>1247</v>
      </c>
      <c r="N94" s="360">
        <f t="shared" si="28"/>
        <v>100</v>
      </c>
      <c r="O94" s="9"/>
      <c r="P94" s="9"/>
      <c r="Q94" s="361">
        <f t="shared" si="29"/>
        <v>100</v>
      </c>
    </row>
    <row r="95" spans="1:17" ht="25.5" x14ac:dyDescent="0.25">
      <c r="A95" s="514" t="s">
        <v>108</v>
      </c>
      <c r="B95" s="516" t="s">
        <v>109</v>
      </c>
      <c r="C95" s="518" t="s">
        <v>110</v>
      </c>
      <c r="D95" s="10" t="s">
        <v>21</v>
      </c>
      <c r="E95" s="393"/>
      <c r="F95" s="212">
        <f>I95</f>
        <v>1247</v>
      </c>
      <c r="G95" s="118">
        <f t="shared" ref="G95:H96" si="34">G96</f>
        <v>0</v>
      </c>
      <c r="H95" s="118">
        <f t="shared" si="34"/>
        <v>0</v>
      </c>
      <c r="I95" s="270">
        <v>1247</v>
      </c>
      <c r="J95" s="269">
        <f>M95</f>
        <v>1247</v>
      </c>
      <c r="K95" s="118">
        <f t="shared" ref="K95:M96" si="35">K96</f>
        <v>0</v>
      </c>
      <c r="L95" s="118">
        <f t="shared" si="35"/>
        <v>0</v>
      </c>
      <c r="M95" s="270">
        <f t="shared" si="35"/>
        <v>1247</v>
      </c>
      <c r="N95" s="358">
        <f t="shared" si="28"/>
        <v>100</v>
      </c>
      <c r="O95" s="7"/>
      <c r="P95" s="7"/>
      <c r="Q95" s="359">
        <f t="shared" si="29"/>
        <v>100</v>
      </c>
    </row>
    <row r="96" spans="1:17" x14ac:dyDescent="0.25">
      <c r="A96" s="515"/>
      <c r="B96" s="517"/>
      <c r="C96" s="519"/>
      <c r="D96" s="520" t="s">
        <v>22</v>
      </c>
      <c r="E96" s="393" t="s">
        <v>27</v>
      </c>
      <c r="F96" s="212">
        <f t="shared" ref="F96:F97" si="36">I96</f>
        <v>1247</v>
      </c>
      <c r="G96" s="118">
        <f t="shared" si="34"/>
        <v>0</v>
      </c>
      <c r="H96" s="118">
        <f t="shared" si="34"/>
        <v>0</v>
      </c>
      <c r="I96" s="270">
        <v>1247</v>
      </c>
      <c r="J96" s="269">
        <f t="shared" ref="J96:J97" si="37">M96</f>
        <v>1247</v>
      </c>
      <c r="K96" s="118">
        <f t="shared" si="35"/>
        <v>0</v>
      </c>
      <c r="L96" s="118">
        <f t="shared" si="35"/>
        <v>0</v>
      </c>
      <c r="M96" s="270">
        <f t="shared" si="35"/>
        <v>1247</v>
      </c>
      <c r="N96" s="358">
        <f t="shared" si="28"/>
        <v>100</v>
      </c>
      <c r="O96" s="7"/>
      <c r="P96" s="7"/>
      <c r="Q96" s="359">
        <f t="shared" si="29"/>
        <v>100</v>
      </c>
    </row>
    <row r="97" spans="1:17" x14ac:dyDescent="0.25">
      <c r="A97" s="515"/>
      <c r="B97" s="517"/>
      <c r="C97" s="519"/>
      <c r="D97" s="525"/>
      <c r="E97" s="394" t="s">
        <v>107</v>
      </c>
      <c r="F97" s="212">
        <f t="shared" si="36"/>
        <v>1247</v>
      </c>
      <c r="G97" s="117">
        <v>0</v>
      </c>
      <c r="H97" s="117">
        <v>0</v>
      </c>
      <c r="I97" s="270">
        <v>1247</v>
      </c>
      <c r="J97" s="269">
        <f t="shared" si="37"/>
        <v>1247</v>
      </c>
      <c r="K97" s="117">
        <v>0</v>
      </c>
      <c r="L97" s="117">
        <v>0</v>
      </c>
      <c r="M97" s="266">
        <v>1247</v>
      </c>
      <c r="N97" s="358">
        <f t="shared" si="28"/>
        <v>100</v>
      </c>
      <c r="O97" s="6"/>
      <c r="P97" s="6"/>
      <c r="Q97" s="359">
        <f t="shared" si="29"/>
        <v>100</v>
      </c>
    </row>
    <row r="98" spans="1:17" ht="25.5" x14ac:dyDescent="0.25">
      <c r="A98" s="522" t="s">
        <v>111</v>
      </c>
      <c r="B98" s="516" t="s">
        <v>112</v>
      </c>
      <c r="C98" s="518" t="s">
        <v>113</v>
      </c>
      <c r="D98" s="10" t="s">
        <v>21</v>
      </c>
      <c r="E98" s="393"/>
      <c r="F98" s="211">
        <v>0</v>
      </c>
      <c r="G98" s="116">
        <v>0</v>
      </c>
      <c r="H98" s="116">
        <v>0</v>
      </c>
      <c r="I98" s="268">
        <v>0</v>
      </c>
      <c r="J98" s="267">
        <v>0</v>
      </c>
      <c r="K98" s="116">
        <v>0</v>
      </c>
      <c r="L98" s="116">
        <v>0</v>
      </c>
      <c r="M98" s="268">
        <v>0</v>
      </c>
      <c r="N98" s="358"/>
      <c r="O98" s="7"/>
      <c r="P98" s="7"/>
      <c r="Q98" s="359"/>
    </row>
    <row r="99" spans="1:17" x14ac:dyDescent="0.25">
      <c r="A99" s="523"/>
      <c r="B99" s="517"/>
      <c r="C99" s="519"/>
      <c r="D99" s="520" t="s">
        <v>22</v>
      </c>
      <c r="E99" s="393" t="s">
        <v>27</v>
      </c>
      <c r="F99" s="211">
        <v>0</v>
      </c>
      <c r="G99" s="116">
        <v>0</v>
      </c>
      <c r="H99" s="116">
        <v>0</v>
      </c>
      <c r="I99" s="268">
        <v>0</v>
      </c>
      <c r="J99" s="267">
        <v>0</v>
      </c>
      <c r="K99" s="116">
        <v>0</v>
      </c>
      <c r="L99" s="116">
        <v>0</v>
      </c>
      <c r="M99" s="268">
        <v>0</v>
      </c>
      <c r="N99" s="358"/>
      <c r="O99" s="7"/>
      <c r="P99" s="7"/>
      <c r="Q99" s="359"/>
    </row>
    <row r="100" spans="1:17" x14ac:dyDescent="0.25">
      <c r="A100" s="523"/>
      <c r="B100" s="517"/>
      <c r="C100" s="519"/>
      <c r="D100" s="525"/>
      <c r="E100" s="393" t="s">
        <v>28</v>
      </c>
      <c r="F100" s="206">
        <v>0</v>
      </c>
      <c r="G100" s="3">
        <v>0</v>
      </c>
      <c r="H100" s="3">
        <v>0</v>
      </c>
      <c r="I100" s="258">
        <v>0</v>
      </c>
      <c r="J100" s="360">
        <v>0</v>
      </c>
      <c r="K100" s="8">
        <v>0</v>
      </c>
      <c r="L100" s="8">
        <v>0</v>
      </c>
      <c r="M100" s="361">
        <v>0</v>
      </c>
      <c r="N100" s="358"/>
      <c r="O100" s="7"/>
      <c r="P100" s="7"/>
      <c r="Q100" s="359"/>
    </row>
    <row r="101" spans="1:17" ht="25.5" x14ac:dyDescent="0.25">
      <c r="A101" s="514" t="s">
        <v>114</v>
      </c>
      <c r="B101" s="516" t="s">
        <v>115</v>
      </c>
      <c r="C101" s="518" t="s">
        <v>116</v>
      </c>
      <c r="D101" s="10" t="s">
        <v>21</v>
      </c>
      <c r="E101" s="393"/>
      <c r="F101" s="207">
        <f t="shared" ref="F101:M101" si="38">F102</f>
        <v>0</v>
      </c>
      <c r="G101" s="4">
        <f t="shared" si="38"/>
        <v>0</v>
      </c>
      <c r="H101" s="4">
        <f t="shared" si="38"/>
        <v>0</v>
      </c>
      <c r="I101" s="260">
        <f t="shared" si="38"/>
        <v>0</v>
      </c>
      <c r="J101" s="358">
        <f t="shared" si="38"/>
        <v>0</v>
      </c>
      <c r="K101" s="7">
        <f t="shared" si="38"/>
        <v>0</v>
      </c>
      <c r="L101" s="7">
        <f t="shared" si="38"/>
        <v>0</v>
      </c>
      <c r="M101" s="359">
        <f t="shared" si="38"/>
        <v>0</v>
      </c>
      <c r="N101" s="358"/>
      <c r="O101" s="7"/>
      <c r="P101" s="7"/>
      <c r="Q101" s="359"/>
    </row>
    <row r="102" spans="1:17" x14ac:dyDescent="0.25">
      <c r="A102" s="515"/>
      <c r="B102" s="517"/>
      <c r="C102" s="519"/>
      <c r="D102" s="520" t="s">
        <v>22</v>
      </c>
      <c r="E102" s="393" t="s">
        <v>27</v>
      </c>
      <c r="F102" s="207">
        <v>0</v>
      </c>
      <c r="G102" s="4">
        <v>0</v>
      </c>
      <c r="H102" s="4">
        <v>0</v>
      </c>
      <c r="I102" s="260">
        <v>0</v>
      </c>
      <c r="J102" s="358">
        <v>0</v>
      </c>
      <c r="K102" s="7">
        <v>0</v>
      </c>
      <c r="L102" s="7">
        <v>0</v>
      </c>
      <c r="M102" s="359">
        <v>0</v>
      </c>
      <c r="N102" s="358"/>
      <c r="O102" s="7"/>
      <c r="P102" s="7"/>
      <c r="Q102" s="359"/>
    </row>
    <row r="103" spans="1:17" x14ac:dyDescent="0.25">
      <c r="A103" s="515"/>
      <c r="B103" s="517"/>
      <c r="C103" s="519"/>
      <c r="D103" s="525"/>
      <c r="E103" s="394" t="s">
        <v>28</v>
      </c>
      <c r="F103" s="207">
        <v>0</v>
      </c>
      <c r="G103" s="4">
        <v>0</v>
      </c>
      <c r="H103" s="4">
        <v>0</v>
      </c>
      <c r="I103" s="260">
        <v>0</v>
      </c>
      <c r="J103" s="358">
        <v>0</v>
      </c>
      <c r="K103" s="7">
        <v>0</v>
      </c>
      <c r="L103" s="7">
        <v>0</v>
      </c>
      <c r="M103" s="359">
        <v>0</v>
      </c>
      <c r="N103" s="358"/>
      <c r="O103" s="7"/>
      <c r="P103" s="7"/>
      <c r="Q103" s="359"/>
    </row>
    <row r="104" spans="1:17" ht="25.5" x14ac:dyDescent="0.25">
      <c r="A104" s="514" t="s">
        <v>117</v>
      </c>
      <c r="B104" s="516" t="s">
        <v>118</v>
      </c>
      <c r="C104" s="518" t="s">
        <v>119</v>
      </c>
      <c r="D104" s="10" t="s">
        <v>21</v>
      </c>
      <c r="E104" s="393"/>
      <c r="F104" s="207">
        <v>0</v>
      </c>
      <c r="G104" s="4">
        <v>0</v>
      </c>
      <c r="H104" s="4">
        <v>0</v>
      </c>
      <c r="I104" s="260">
        <v>0</v>
      </c>
      <c r="J104" s="358">
        <v>0</v>
      </c>
      <c r="K104" s="7">
        <v>0</v>
      </c>
      <c r="L104" s="7">
        <v>0</v>
      </c>
      <c r="M104" s="359">
        <v>0</v>
      </c>
      <c r="N104" s="358"/>
      <c r="O104" s="7"/>
      <c r="P104" s="7"/>
      <c r="Q104" s="359"/>
    </row>
    <row r="105" spans="1:17" x14ac:dyDescent="0.25">
      <c r="A105" s="515"/>
      <c r="B105" s="517"/>
      <c r="C105" s="519"/>
      <c r="D105" s="520" t="s">
        <v>22</v>
      </c>
      <c r="E105" s="393" t="s">
        <v>27</v>
      </c>
      <c r="F105" s="207">
        <v>0</v>
      </c>
      <c r="G105" s="4">
        <v>0</v>
      </c>
      <c r="H105" s="4">
        <v>0</v>
      </c>
      <c r="I105" s="260">
        <v>0</v>
      </c>
      <c r="J105" s="358">
        <v>0</v>
      </c>
      <c r="K105" s="7">
        <v>0</v>
      </c>
      <c r="L105" s="7">
        <v>0</v>
      </c>
      <c r="M105" s="359">
        <v>0</v>
      </c>
      <c r="N105" s="358"/>
      <c r="O105" s="7"/>
      <c r="P105" s="7"/>
      <c r="Q105" s="359"/>
    </row>
    <row r="106" spans="1:17" x14ac:dyDescent="0.25">
      <c r="A106" s="515"/>
      <c r="B106" s="517"/>
      <c r="C106" s="519"/>
      <c r="D106" s="525"/>
      <c r="E106" s="393" t="s">
        <v>28</v>
      </c>
      <c r="F106" s="207">
        <v>0</v>
      </c>
      <c r="G106" s="4">
        <v>0</v>
      </c>
      <c r="H106" s="4">
        <v>0</v>
      </c>
      <c r="I106" s="260">
        <v>0</v>
      </c>
      <c r="J106" s="358">
        <v>0</v>
      </c>
      <c r="K106" s="7">
        <v>0</v>
      </c>
      <c r="L106" s="7">
        <v>0</v>
      </c>
      <c r="M106" s="359">
        <v>0</v>
      </c>
      <c r="N106" s="358"/>
      <c r="O106" s="7"/>
      <c r="P106" s="7"/>
      <c r="Q106" s="359"/>
    </row>
    <row r="107" spans="1:17" ht="25.5" x14ac:dyDescent="0.25">
      <c r="A107" s="514" t="s">
        <v>120</v>
      </c>
      <c r="B107" s="516" t="s">
        <v>121</v>
      </c>
      <c r="C107" s="518" t="s">
        <v>119</v>
      </c>
      <c r="D107" s="10" t="s">
        <v>21</v>
      </c>
      <c r="E107" s="393"/>
      <c r="F107" s="207">
        <v>0</v>
      </c>
      <c r="G107" s="4">
        <v>0</v>
      </c>
      <c r="H107" s="4">
        <v>0</v>
      </c>
      <c r="I107" s="260">
        <v>0</v>
      </c>
      <c r="J107" s="358">
        <v>0</v>
      </c>
      <c r="K107" s="7">
        <v>0</v>
      </c>
      <c r="L107" s="7">
        <v>0</v>
      </c>
      <c r="M107" s="359">
        <v>0</v>
      </c>
      <c r="N107" s="358"/>
      <c r="O107" s="7"/>
      <c r="P107" s="7"/>
      <c r="Q107" s="359"/>
    </row>
    <row r="108" spans="1:17" x14ac:dyDescent="0.25">
      <c r="A108" s="515"/>
      <c r="B108" s="517"/>
      <c r="C108" s="519"/>
      <c r="D108" s="520" t="s">
        <v>22</v>
      </c>
      <c r="E108" s="395" t="s">
        <v>27</v>
      </c>
      <c r="F108" s="207">
        <v>0</v>
      </c>
      <c r="G108" s="4">
        <v>0</v>
      </c>
      <c r="H108" s="4">
        <v>0</v>
      </c>
      <c r="I108" s="260">
        <v>0</v>
      </c>
      <c r="J108" s="358">
        <v>0</v>
      </c>
      <c r="K108" s="7">
        <v>0</v>
      </c>
      <c r="L108" s="7">
        <v>0</v>
      </c>
      <c r="M108" s="359">
        <v>0</v>
      </c>
      <c r="N108" s="358"/>
      <c r="O108" s="7"/>
      <c r="P108" s="7"/>
      <c r="Q108" s="359"/>
    </row>
    <row r="109" spans="1:17" x14ac:dyDescent="0.25">
      <c r="A109" s="515"/>
      <c r="B109" s="517"/>
      <c r="C109" s="519"/>
      <c r="D109" s="525"/>
      <c r="E109" s="395" t="s">
        <v>28</v>
      </c>
      <c r="F109" s="207">
        <v>0</v>
      </c>
      <c r="G109" s="4">
        <v>0</v>
      </c>
      <c r="H109" s="4">
        <v>0</v>
      </c>
      <c r="I109" s="260">
        <v>0</v>
      </c>
      <c r="J109" s="358">
        <v>0</v>
      </c>
      <c r="K109" s="7">
        <v>0</v>
      </c>
      <c r="L109" s="7">
        <v>0</v>
      </c>
      <c r="M109" s="359">
        <v>0</v>
      </c>
      <c r="N109" s="358"/>
      <c r="O109" s="7"/>
      <c r="P109" s="7"/>
      <c r="Q109" s="359"/>
    </row>
    <row r="110" spans="1:17" ht="25.5" x14ac:dyDescent="0.25">
      <c r="A110" s="514" t="s">
        <v>122</v>
      </c>
      <c r="B110" s="516" t="s">
        <v>123</v>
      </c>
      <c r="C110" s="518" t="s">
        <v>124</v>
      </c>
      <c r="D110" s="10" t="s">
        <v>21</v>
      </c>
      <c r="E110" s="395"/>
      <c r="F110" s="207">
        <v>0</v>
      </c>
      <c r="G110" s="4">
        <v>0</v>
      </c>
      <c r="H110" s="4">
        <v>0</v>
      </c>
      <c r="I110" s="260">
        <v>0</v>
      </c>
      <c r="J110" s="358">
        <v>0</v>
      </c>
      <c r="K110" s="7">
        <v>0</v>
      </c>
      <c r="L110" s="7">
        <v>0</v>
      </c>
      <c r="M110" s="359">
        <v>0</v>
      </c>
      <c r="N110" s="358"/>
      <c r="O110" s="7"/>
      <c r="P110" s="7"/>
      <c r="Q110" s="359"/>
    </row>
    <row r="111" spans="1:17" x14ac:dyDescent="0.25">
      <c r="A111" s="515"/>
      <c r="B111" s="517"/>
      <c r="C111" s="519"/>
      <c r="D111" s="520" t="s">
        <v>22</v>
      </c>
      <c r="E111" s="395" t="s">
        <v>27</v>
      </c>
      <c r="F111" s="212">
        <v>0</v>
      </c>
      <c r="G111" s="118">
        <v>0</v>
      </c>
      <c r="H111" s="118">
        <v>0</v>
      </c>
      <c r="I111" s="270">
        <v>0</v>
      </c>
      <c r="J111" s="269">
        <v>0</v>
      </c>
      <c r="K111" s="118">
        <v>0</v>
      </c>
      <c r="L111" s="118">
        <v>0</v>
      </c>
      <c r="M111" s="270">
        <v>0</v>
      </c>
      <c r="N111" s="358"/>
      <c r="O111" s="7"/>
      <c r="P111" s="7"/>
      <c r="Q111" s="359"/>
    </row>
    <row r="112" spans="1:17" x14ac:dyDescent="0.25">
      <c r="A112" s="515"/>
      <c r="B112" s="517"/>
      <c r="C112" s="519"/>
      <c r="D112" s="525"/>
      <c r="E112" s="395" t="s">
        <v>28</v>
      </c>
      <c r="F112" s="212">
        <v>0</v>
      </c>
      <c r="G112" s="118">
        <v>0</v>
      </c>
      <c r="H112" s="118">
        <v>0</v>
      </c>
      <c r="I112" s="270">
        <v>0</v>
      </c>
      <c r="J112" s="269">
        <v>0</v>
      </c>
      <c r="K112" s="118">
        <v>0</v>
      </c>
      <c r="L112" s="118">
        <v>0</v>
      </c>
      <c r="M112" s="270">
        <v>0</v>
      </c>
      <c r="N112" s="358"/>
      <c r="O112" s="7"/>
      <c r="P112" s="7"/>
      <c r="Q112" s="359"/>
    </row>
    <row r="113" spans="1:17" ht="25.5" x14ac:dyDescent="0.25">
      <c r="A113" s="522" t="s">
        <v>125</v>
      </c>
      <c r="B113" s="526" t="s">
        <v>126</v>
      </c>
      <c r="C113" s="528" t="s">
        <v>127</v>
      </c>
      <c r="D113" s="11" t="s">
        <v>21</v>
      </c>
      <c r="E113" s="395"/>
      <c r="F113" s="211">
        <f>F114</f>
        <v>37081.102500000001</v>
      </c>
      <c r="G113" s="116">
        <f t="shared" ref="G113:I113" si="39">G114</f>
        <v>0</v>
      </c>
      <c r="H113" s="116">
        <f t="shared" si="39"/>
        <v>28195.7</v>
      </c>
      <c r="I113" s="268">
        <f t="shared" si="39"/>
        <v>8885.4025000000001</v>
      </c>
      <c r="J113" s="267">
        <f>J114</f>
        <v>4326.60131</v>
      </c>
      <c r="K113" s="116">
        <f t="shared" ref="K113:M113" si="40">K114</f>
        <v>0</v>
      </c>
      <c r="L113" s="116">
        <f t="shared" si="40"/>
        <v>0</v>
      </c>
      <c r="M113" s="268">
        <f t="shared" si="40"/>
        <v>4326.60131</v>
      </c>
      <c r="N113" s="360">
        <f>J113/F113*100</f>
        <v>11.667941399530934</v>
      </c>
      <c r="O113" s="8">
        <v>0</v>
      </c>
      <c r="P113" s="8">
        <v>0</v>
      </c>
      <c r="Q113" s="361">
        <f>M113/I113*100</f>
        <v>48.693363187542715</v>
      </c>
    </row>
    <row r="114" spans="1:17" x14ac:dyDescent="0.25">
      <c r="A114" s="515"/>
      <c r="B114" s="527"/>
      <c r="C114" s="529"/>
      <c r="D114" s="524" t="s">
        <v>22</v>
      </c>
      <c r="E114" s="396" t="s">
        <v>27</v>
      </c>
      <c r="F114" s="211">
        <f>F116+F117+F118+F119+F120+F121+F122</f>
        <v>37081.102500000001</v>
      </c>
      <c r="G114" s="116">
        <f t="shared" ref="G114:I114" si="41">G116+G117+G118+G119+G120+G121+G122</f>
        <v>0</v>
      </c>
      <c r="H114" s="116">
        <f t="shared" si="41"/>
        <v>28195.7</v>
      </c>
      <c r="I114" s="268">
        <f t="shared" si="41"/>
        <v>8885.4025000000001</v>
      </c>
      <c r="J114" s="267">
        <f>J116+J117+J118+J119+J120+J121+J122</f>
        <v>4326.60131</v>
      </c>
      <c r="K114" s="116">
        <f t="shared" ref="K114:M114" si="42">K116+K117+K118+K119+K120+K121+K122</f>
        <v>0</v>
      </c>
      <c r="L114" s="116">
        <f t="shared" si="42"/>
        <v>0</v>
      </c>
      <c r="M114" s="268">
        <f t="shared" si="42"/>
        <v>4326.60131</v>
      </c>
      <c r="N114" s="360">
        <f>J114/F114*100</f>
        <v>11.667941399530934</v>
      </c>
      <c r="O114" s="8">
        <v>0</v>
      </c>
      <c r="P114" s="8">
        <v>0</v>
      </c>
      <c r="Q114" s="361">
        <f>M114/I114*100</f>
        <v>48.693363187542715</v>
      </c>
    </row>
    <row r="115" spans="1:17" x14ac:dyDescent="0.25">
      <c r="A115" s="515"/>
      <c r="B115" s="527"/>
      <c r="C115" s="529"/>
      <c r="D115" s="525"/>
      <c r="E115" s="396" t="s">
        <v>128</v>
      </c>
      <c r="F115" s="211">
        <f>F116+F117+F118+F119+F120+F121+F122</f>
        <v>37081.102500000001</v>
      </c>
      <c r="G115" s="116">
        <f t="shared" ref="G115:M115" si="43">G116+G117+G118+G119+G120+G121+G122</f>
        <v>0</v>
      </c>
      <c r="H115" s="116">
        <f t="shared" si="43"/>
        <v>28195.7</v>
      </c>
      <c r="I115" s="268">
        <f t="shared" si="43"/>
        <v>8885.4025000000001</v>
      </c>
      <c r="J115" s="267">
        <f t="shared" si="43"/>
        <v>4326.60131</v>
      </c>
      <c r="K115" s="116">
        <f t="shared" si="43"/>
        <v>0</v>
      </c>
      <c r="L115" s="116">
        <f t="shared" si="43"/>
        <v>0</v>
      </c>
      <c r="M115" s="268">
        <f t="shared" si="43"/>
        <v>4326.60131</v>
      </c>
      <c r="N115" s="360">
        <f>J115/F115*100</f>
        <v>11.667941399530934</v>
      </c>
      <c r="O115" s="8">
        <v>0</v>
      </c>
      <c r="P115" s="8">
        <v>0</v>
      </c>
      <c r="Q115" s="361">
        <f>M115/I115*100</f>
        <v>48.693363187542715</v>
      </c>
    </row>
    <row r="116" spans="1:17" x14ac:dyDescent="0.25">
      <c r="A116" s="515"/>
      <c r="B116" s="527"/>
      <c r="C116" s="529"/>
      <c r="D116" s="525"/>
      <c r="E116" s="395" t="s">
        <v>129</v>
      </c>
      <c r="F116" s="210">
        <f>F125</f>
        <v>0</v>
      </c>
      <c r="G116" s="117">
        <f t="shared" ref="G116:M116" si="44">G125</f>
        <v>0</v>
      </c>
      <c r="H116" s="117">
        <f t="shared" si="44"/>
        <v>0</v>
      </c>
      <c r="I116" s="266">
        <f t="shared" si="44"/>
        <v>0</v>
      </c>
      <c r="J116" s="265">
        <f t="shared" si="44"/>
        <v>0</v>
      </c>
      <c r="K116" s="117">
        <f t="shared" si="44"/>
        <v>0</v>
      </c>
      <c r="L116" s="117">
        <f t="shared" si="44"/>
        <v>0</v>
      </c>
      <c r="M116" s="266">
        <f t="shared" si="44"/>
        <v>0</v>
      </c>
      <c r="N116" s="358"/>
      <c r="O116" s="7"/>
      <c r="P116" s="7"/>
      <c r="Q116" s="359"/>
    </row>
    <row r="117" spans="1:17" x14ac:dyDescent="0.25">
      <c r="A117" s="515"/>
      <c r="B117" s="517"/>
      <c r="C117" s="519"/>
      <c r="D117" s="521"/>
      <c r="E117" s="397" t="s">
        <v>130</v>
      </c>
      <c r="F117" s="212">
        <f>F131</f>
        <v>0</v>
      </c>
      <c r="G117" s="118">
        <f t="shared" ref="G117:M117" si="45">G131</f>
        <v>0</v>
      </c>
      <c r="H117" s="118">
        <f t="shared" si="45"/>
        <v>0</v>
      </c>
      <c r="I117" s="270">
        <f t="shared" si="45"/>
        <v>0</v>
      </c>
      <c r="J117" s="265">
        <f t="shared" si="45"/>
        <v>0</v>
      </c>
      <c r="K117" s="117">
        <f t="shared" si="45"/>
        <v>0</v>
      </c>
      <c r="L117" s="117">
        <f t="shared" si="45"/>
        <v>0</v>
      </c>
      <c r="M117" s="266">
        <f t="shared" si="45"/>
        <v>0</v>
      </c>
      <c r="N117" s="358"/>
      <c r="O117" s="7">
        <v>0</v>
      </c>
      <c r="P117" s="7">
        <v>0</v>
      </c>
      <c r="Q117" s="359"/>
    </row>
    <row r="118" spans="1:17" x14ac:dyDescent="0.25">
      <c r="A118" s="515"/>
      <c r="B118" s="517"/>
      <c r="C118" s="519"/>
      <c r="D118" s="521"/>
      <c r="E118" s="398">
        <v>9.2704092580384096E+19</v>
      </c>
      <c r="F118" s="212">
        <f>F138</f>
        <v>8885.4025000000001</v>
      </c>
      <c r="G118" s="118">
        <f t="shared" ref="G118:M119" si="46">G138</f>
        <v>0</v>
      </c>
      <c r="H118" s="118">
        <f t="shared" si="46"/>
        <v>0</v>
      </c>
      <c r="I118" s="270">
        <f t="shared" si="46"/>
        <v>8885.4025000000001</v>
      </c>
      <c r="J118" s="265">
        <f t="shared" si="46"/>
        <v>4326.60131</v>
      </c>
      <c r="K118" s="117">
        <f t="shared" si="46"/>
        <v>0</v>
      </c>
      <c r="L118" s="117">
        <f t="shared" si="46"/>
        <v>0</v>
      </c>
      <c r="M118" s="266">
        <f t="shared" si="46"/>
        <v>4326.60131</v>
      </c>
      <c r="N118" s="358">
        <f t="shared" ref="N118:N119" si="47">J118/F118*100</f>
        <v>48.693363187542715</v>
      </c>
      <c r="O118" s="7">
        <v>0</v>
      </c>
      <c r="P118" s="7">
        <v>0</v>
      </c>
      <c r="Q118" s="359">
        <f t="shared" ref="Q118" si="48">M118/I118*100</f>
        <v>48.693363187542715</v>
      </c>
    </row>
    <row r="119" spans="1:17" x14ac:dyDescent="0.25">
      <c r="A119" s="515"/>
      <c r="B119" s="517"/>
      <c r="C119" s="519"/>
      <c r="D119" s="521"/>
      <c r="E119" s="397" t="s">
        <v>131</v>
      </c>
      <c r="F119" s="210">
        <f>F139</f>
        <v>28195.7</v>
      </c>
      <c r="G119" s="117">
        <f t="shared" si="46"/>
        <v>0</v>
      </c>
      <c r="H119" s="117">
        <f t="shared" si="46"/>
        <v>28195.7</v>
      </c>
      <c r="I119" s="266">
        <f t="shared" si="46"/>
        <v>0</v>
      </c>
      <c r="J119" s="265">
        <f t="shared" si="46"/>
        <v>0</v>
      </c>
      <c r="K119" s="117">
        <f t="shared" si="46"/>
        <v>0</v>
      </c>
      <c r="L119" s="117">
        <f t="shared" si="46"/>
        <v>0</v>
      </c>
      <c r="M119" s="266">
        <f t="shared" si="46"/>
        <v>0</v>
      </c>
      <c r="N119" s="358">
        <f t="shared" si="47"/>
        <v>0</v>
      </c>
      <c r="O119" s="7">
        <v>0</v>
      </c>
      <c r="P119" s="7">
        <v>0</v>
      </c>
      <c r="Q119" s="359"/>
    </row>
    <row r="120" spans="1:17" x14ac:dyDescent="0.25">
      <c r="A120" s="515"/>
      <c r="B120" s="517"/>
      <c r="C120" s="519"/>
      <c r="D120" s="521"/>
      <c r="E120" s="395" t="s">
        <v>132</v>
      </c>
      <c r="F120" s="212">
        <f>F143</f>
        <v>0</v>
      </c>
      <c r="G120" s="118">
        <f t="shared" ref="G120:M121" si="49">G143</f>
        <v>0</v>
      </c>
      <c r="H120" s="118">
        <f t="shared" si="49"/>
        <v>0</v>
      </c>
      <c r="I120" s="270">
        <f t="shared" si="49"/>
        <v>0</v>
      </c>
      <c r="J120" s="265">
        <f t="shared" si="49"/>
        <v>0</v>
      </c>
      <c r="K120" s="117">
        <f t="shared" si="49"/>
        <v>0</v>
      </c>
      <c r="L120" s="117">
        <f t="shared" si="49"/>
        <v>0</v>
      </c>
      <c r="M120" s="266">
        <f t="shared" si="49"/>
        <v>0</v>
      </c>
      <c r="N120" s="358"/>
      <c r="O120" s="7">
        <v>0</v>
      </c>
      <c r="P120" s="7">
        <v>0</v>
      </c>
      <c r="Q120" s="359"/>
    </row>
    <row r="121" spans="1:17" x14ac:dyDescent="0.25">
      <c r="A121" s="515"/>
      <c r="B121" s="517"/>
      <c r="C121" s="519"/>
      <c r="D121" s="521"/>
      <c r="E121" s="397" t="s">
        <v>133</v>
      </c>
      <c r="F121" s="383">
        <f>F144</f>
        <v>0</v>
      </c>
      <c r="G121" s="119">
        <f t="shared" si="49"/>
        <v>0</v>
      </c>
      <c r="H121" s="119">
        <f t="shared" si="49"/>
        <v>0</v>
      </c>
      <c r="I121" s="271">
        <f t="shared" si="49"/>
        <v>0</v>
      </c>
      <c r="J121" s="362">
        <f t="shared" si="49"/>
        <v>0</v>
      </c>
      <c r="K121" s="120">
        <f t="shared" si="49"/>
        <v>0</v>
      </c>
      <c r="L121" s="120">
        <f t="shared" si="49"/>
        <v>0</v>
      </c>
      <c r="M121" s="363">
        <f t="shared" si="49"/>
        <v>0</v>
      </c>
      <c r="N121" s="358"/>
      <c r="O121" s="7">
        <v>0</v>
      </c>
      <c r="P121" s="7">
        <v>0</v>
      </c>
      <c r="Q121" s="359"/>
    </row>
    <row r="122" spans="1:17" x14ac:dyDescent="0.25">
      <c r="A122" s="530"/>
      <c r="B122" s="531"/>
      <c r="C122" s="532"/>
      <c r="D122" s="533"/>
      <c r="E122" s="397" t="s">
        <v>134</v>
      </c>
      <c r="F122" s="210">
        <f>F147</f>
        <v>0</v>
      </c>
      <c r="G122" s="117">
        <f t="shared" ref="G122:M122" si="50">G147</f>
        <v>0</v>
      </c>
      <c r="H122" s="117">
        <f t="shared" si="50"/>
        <v>0</v>
      </c>
      <c r="I122" s="266">
        <f t="shared" si="50"/>
        <v>0</v>
      </c>
      <c r="J122" s="265">
        <f t="shared" si="50"/>
        <v>0</v>
      </c>
      <c r="K122" s="117">
        <f t="shared" si="50"/>
        <v>0</v>
      </c>
      <c r="L122" s="117">
        <f t="shared" si="50"/>
        <v>0</v>
      </c>
      <c r="M122" s="266">
        <f t="shared" si="50"/>
        <v>0</v>
      </c>
      <c r="N122" s="358"/>
      <c r="O122" s="7">
        <v>0</v>
      </c>
      <c r="P122" s="7">
        <v>0</v>
      </c>
      <c r="Q122" s="359"/>
    </row>
    <row r="123" spans="1:17" ht="25.5" x14ac:dyDescent="0.25">
      <c r="A123" s="514" t="s">
        <v>135</v>
      </c>
      <c r="B123" s="516" t="s">
        <v>136</v>
      </c>
      <c r="C123" s="518" t="s">
        <v>137</v>
      </c>
      <c r="D123" s="10" t="s">
        <v>21</v>
      </c>
      <c r="E123" s="395"/>
      <c r="F123" s="210">
        <f>F124</f>
        <v>0</v>
      </c>
      <c r="G123" s="117">
        <f t="shared" ref="G123:I124" si="51">G124</f>
        <v>0</v>
      </c>
      <c r="H123" s="117">
        <f t="shared" si="51"/>
        <v>0</v>
      </c>
      <c r="I123" s="266">
        <f t="shared" si="51"/>
        <v>0</v>
      </c>
      <c r="J123" s="265">
        <v>0</v>
      </c>
      <c r="K123" s="117">
        <v>0</v>
      </c>
      <c r="L123" s="117">
        <v>0</v>
      </c>
      <c r="M123" s="266">
        <v>0</v>
      </c>
      <c r="N123" s="358"/>
      <c r="O123" s="6"/>
      <c r="P123" s="6"/>
      <c r="Q123" s="359"/>
    </row>
    <row r="124" spans="1:17" x14ac:dyDescent="0.25">
      <c r="A124" s="515"/>
      <c r="B124" s="517"/>
      <c r="C124" s="519"/>
      <c r="D124" s="520" t="s">
        <v>22</v>
      </c>
      <c r="E124" s="395" t="s">
        <v>27</v>
      </c>
      <c r="F124" s="210">
        <f>F125</f>
        <v>0</v>
      </c>
      <c r="G124" s="117">
        <f t="shared" si="51"/>
        <v>0</v>
      </c>
      <c r="H124" s="117">
        <f t="shared" si="51"/>
        <v>0</v>
      </c>
      <c r="I124" s="266">
        <f t="shared" si="51"/>
        <v>0</v>
      </c>
      <c r="J124" s="265">
        <v>0</v>
      </c>
      <c r="K124" s="117">
        <v>0</v>
      </c>
      <c r="L124" s="117">
        <v>0</v>
      </c>
      <c r="M124" s="266">
        <v>0</v>
      </c>
      <c r="N124" s="358"/>
      <c r="O124" s="6"/>
      <c r="P124" s="6"/>
      <c r="Q124" s="359"/>
    </row>
    <row r="125" spans="1:17" x14ac:dyDescent="0.25">
      <c r="A125" s="515"/>
      <c r="B125" s="517"/>
      <c r="C125" s="519"/>
      <c r="D125" s="525"/>
      <c r="E125" s="395" t="s">
        <v>129</v>
      </c>
      <c r="F125" s="210">
        <v>0</v>
      </c>
      <c r="G125" s="117">
        <v>0</v>
      </c>
      <c r="H125" s="117">
        <v>0</v>
      </c>
      <c r="I125" s="266">
        <v>0</v>
      </c>
      <c r="J125" s="265">
        <v>0</v>
      </c>
      <c r="K125" s="117">
        <v>0</v>
      </c>
      <c r="L125" s="117">
        <v>0</v>
      </c>
      <c r="M125" s="266">
        <v>0</v>
      </c>
      <c r="N125" s="273"/>
      <c r="O125" s="6"/>
      <c r="P125" s="6"/>
      <c r="Q125" s="272"/>
    </row>
    <row r="126" spans="1:17" ht="25.5" x14ac:dyDescent="0.25">
      <c r="A126" s="514" t="s">
        <v>138</v>
      </c>
      <c r="B126" s="516" t="s">
        <v>139</v>
      </c>
      <c r="C126" s="518" t="s">
        <v>140</v>
      </c>
      <c r="D126" s="10" t="s">
        <v>21</v>
      </c>
      <c r="E126" s="395"/>
      <c r="F126" s="212">
        <v>0</v>
      </c>
      <c r="G126" s="118">
        <v>0</v>
      </c>
      <c r="H126" s="118">
        <v>0</v>
      </c>
      <c r="I126" s="270">
        <v>0</v>
      </c>
      <c r="J126" s="269">
        <v>0</v>
      </c>
      <c r="K126" s="118">
        <v>0</v>
      </c>
      <c r="L126" s="118">
        <v>0</v>
      </c>
      <c r="M126" s="270">
        <v>0</v>
      </c>
      <c r="N126" s="358"/>
      <c r="O126" s="7"/>
      <c r="P126" s="7"/>
      <c r="Q126" s="359"/>
    </row>
    <row r="127" spans="1:17" x14ac:dyDescent="0.25">
      <c r="A127" s="515"/>
      <c r="B127" s="517"/>
      <c r="C127" s="519"/>
      <c r="D127" s="520" t="s">
        <v>22</v>
      </c>
      <c r="E127" s="395" t="s">
        <v>27</v>
      </c>
      <c r="F127" s="212">
        <v>0</v>
      </c>
      <c r="G127" s="118">
        <v>0</v>
      </c>
      <c r="H127" s="118">
        <v>0</v>
      </c>
      <c r="I127" s="270">
        <v>0</v>
      </c>
      <c r="J127" s="269">
        <v>0</v>
      </c>
      <c r="K127" s="118">
        <v>0</v>
      </c>
      <c r="L127" s="118">
        <v>0</v>
      </c>
      <c r="M127" s="270">
        <v>0</v>
      </c>
      <c r="N127" s="358"/>
      <c r="O127" s="7"/>
      <c r="P127" s="7"/>
      <c r="Q127" s="359"/>
    </row>
    <row r="128" spans="1:17" x14ac:dyDescent="0.25">
      <c r="A128" s="515"/>
      <c r="B128" s="517"/>
      <c r="C128" s="519"/>
      <c r="D128" s="525"/>
      <c r="E128" s="395" t="s">
        <v>28</v>
      </c>
      <c r="F128" s="212">
        <v>0</v>
      </c>
      <c r="G128" s="118">
        <v>0</v>
      </c>
      <c r="H128" s="118">
        <v>0</v>
      </c>
      <c r="I128" s="270">
        <v>0</v>
      </c>
      <c r="J128" s="269">
        <v>0</v>
      </c>
      <c r="K128" s="118">
        <v>0</v>
      </c>
      <c r="L128" s="118">
        <v>0</v>
      </c>
      <c r="M128" s="270">
        <v>0</v>
      </c>
      <c r="N128" s="358"/>
      <c r="O128" s="7"/>
      <c r="P128" s="7"/>
      <c r="Q128" s="359"/>
    </row>
    <row r="129" spans="1:17" ht="25.5" x14ac:dyDescent="0.25">
      <c r="A129" s="507" t="s">
        <v>141</v>
      </c>
      <c r="B129" s="508" t="s">
        <v>142</v>
      </c>
      <c r="C129" s="509" t="s">
        <v>143</v>
      </c>
      <c r="D129" s="10" t="s">
        <v>21</v>
      </c>
      <c r="E129" s="395"/>
      <c r="F129" s="212">
        <f>F130</f>
        <v>0</v>
      </c>
      <c r="G129" s="118">
        <f t="shared" ref="G129:H130" si="52">G130</f>
        <v>0</v>
      </c>
      <c r="H129" s="118">
        <f t="shared" si="52"/>
        <v>0</v>
      </c>
      <c r="I129" s="270">
        <f>M129</f>
        <v>0</v>
      </c>
      <c r="J129" s="269">
        <f t="shared" ref="J129:J130" si="53">K129+L129+M129</f>
        <v>0</v>
      </c>
      <c r="K129" s="118">
        <v>0</v>
      </c>
      <c r="L129" s="118">
        <v>0</v>
      </c>
      <c r="M129" s="270">
        <v>0</v>
      </c>
      <c r="N129" s="358"/>
      <c r="O129" s="7"/>
      <c r="P129" s="7"/>
      <c r="Q129" s="359"/>
    </row>
    <row r="130" spans="1:17" x14ac:dyDescent="0.25">
      <c r="A130" s="507"/>
      <c r="B130" s="508"/>
      <c r="C130" s="509"/>
      <c r="D130" s="510" t="s">
        <v>22</v>
      </c>
      <c r="E130" s="395" t="s">
        <v>27</v>
      </c>
      <c r="F130" s="212">
        <f>F131</f>
        <v>0</v>
      </c>
      <c r="G130" s="118">
        <f t="shared" si="52"/>
        <v>0</v>
      </c>
      <c r="H130" s="118">
        <f t="shared" si="52"/>
        <v>0</v>
      </c>
      <c r="I130" s="270">
        <f t="shared" ref="I130" si="54">M130</f>
        <v>0</v>
      </c>
      <c r="J130" s="269">
        <f t="shared" si="53"/>
        <v>0</v>
      </c>
      <c r="K130" s="118">
        <v>0</v>
      </c>
      <c r="L130" s="118">
        <v>0</v>
      </c>
      <c r="M130" s="270">
        <v>0</v>
      </c>
      <c r="N130" s="358"/>
      <c r="O130" s="7"/>
      <c r="P130" s="7"/>
      <c r="Q130" s="359"/>
    </row>
    <row r="131" spans="1:17" x14ac:dyDescent="0.25">
      <c r="A131" s="507"/>
      <c r="B131" s="508"/>
      <c r="C131" s="509"/>
      <c r="D131" s="713"/>
      <c r="E131" s="397" t="s">
        <v>130</v>
      </c>
      <c r="F131" s="212">
        <f>G131+H131+I131</f>
        <v>0</v>
      </c>
      <c r="G131" s="118">
        <v>0</v>
      </c>
      <c r="H131" s="118">
        <v>0</v>
      </c>
      <c r="I131" s="270">
        <v>0</v>
      </c>
      <c r="J131" s="269">
        <f>K131+L131+M131</f>
        <v>0</v>
      </c>
      <c r="K131" s="118">
        <v>0</v>
      </c>
      <c r="L131" s="118">
        <v>0</v>
      </c>
      <c r="M131" s="270">
        <v>0</v>
      </c>
      <c r="N131" s="358"/>
      <c r="O131" s="7"/>
      <c r="P131" s="7"/>
      <c r="Q131" s="359"/>
    </row>
    <row r="132" spans="1:17" ht="25.5" x14ac:dyDescent="0.25">
      <c r="A132" s="507" t="s">
        <v>144</v>
      </c>
      <c r="B132" s="516" t="s">
        <v>145</v>
      </c>
      <c r="C132" s="509" t="s">
        <v>143</v>
      </c>
      <c r="D132" s="10" t="s">
        <v>21</v>
      </c>
      <c r="E132" s="397"/>
      <c r="F132" s="212">
        <v>0</v>
      </c>
      <c r="G132" s="118">
        <v>0</v>
      </c>
      <c r="H132" s="118">
        <v>0</v>
      </c>
      <c r="I132" s="270">
        <v>0</v>
      </c>
      <c r="J132" s="269">
        <v>0</v>
      </c>
      <c r="K132" s="118">
        <v>0</v>
      </c>
      <c r="L132" s="118">
        <v>0</v>
      </c>
      <c r="M132" s="270">
        <v>0</v>
      </c>
      <c r="N132" s="358"/>
      <c r="O132" s="7"/>
      <c r="P132" s="7"/>
      <c r="Q132" s="359"/>
    </row>
    <row r="133" spans="1:17" x14ac:dyDescent="0.25">
      <c r="A133" s="507"/>
      <c r="B133" s="517"/>
      <c r="C133" s="509"/>
      <c r="D133" s="510" t="s">
        <v>22</v>
      </c>
      <c r="E133" s="395" t="s">
        <v>27</v>
      </c>
      <c r="F133" s="212">
        <v>0</v>
      </c>
      <c r="G133" s="118">
        <v>0</v>
      </c>
      <c r="H133" s="118">
        <v>0</v>
      </c>
      <c r="I133" s="270">
        <v>0</v>
      </c>
      <c r="J133" s="269">
        <v>0</v>
      </c>
      <c r="K133" s="118">
        <v>0</v>
      </c>
      <c r="L133" s="118">
        <v>0</v>
      </c>
      <c r="M133" s="270">
        <v>0</v>
      </c>
      <c r="N133" s="358"/>
      <c r="O133" s="7"/>
      <c r="P133" s="7"/>
      <c r="Q133" s="359"/>
    </row>
    <row r="134" spans="1:17" x14ac:dyDescent="0.25">
      <c r="A134" s="507"/>
      <c r="B134" s="531"/>
      <c r="C134" s="509"/>
      <c r="D134" s="713"/>
      <c r="E134" s="397" t="s">
        <v>28</v>
      </c>
      <c r="F134" s="212">
        <v>0</v>
      </c>
      <c r="G134" s="118">
        <v>0</v>
      </c>
      <c r="H134" s="118">
        <v>0</v>
      </c>
      <c r="I134" s="270">
        <v>0</v>
      </c>
      <c r="J134" s="269">
        <v>0</v>
      </c>
      <c r="K134" s="118">
        <v>0</v>
      </c>
      <c r="L134" s="118">
        <v>0</v>
      </c>
      <c r="M134" s="270">
        <v>0</v>
      </c>
      <c r="N134" s="358"/>
      <c r="O134" s="7"/>
      <c r="P134" s="7"/>
      <c r="Q134" s="359"/>
    </row>
    <row r="135" spans="1:17" ht="25.5" x14ac:dyDescent="0.25">
      <c r="A135" s="507" t="s">
        <v>146</v>
      </c>
      <c r="B135" s="516" t="s">
        <v>147</v>
      </c>
      <c r="C135" s="509" t="s">
        <v>143</v>
      </c>
      <c r="D135" s="10" t="s">
        <v>21</v>
      </c>
      <c r="E135" s="397"/>
      <c r="F135" s="212">
        <f>F136</f>
        <v>37081.102500000001</v>
      </c>
      <c r="G135" s="118">
        <f t="shared" ref="G135:M135" si="55">G136</f>
        <v>0</v>
      </c>
      <c r="H135" s="118">
        <f t="shared" si="55"/>
        <v>28195.7</v>
      </c>
      <c r="I135" s="270">
        <f t="shared" si="55"/>
        <v>8885.4025000000001</v>
      </c>
      <c r="J135" s="269">
        <f t="shared" si="55"/>
        <v>4326.60131</v>
      </c>
      <c r="K135" s="118">
        <f t="shared" si="55"/>
        <v>0</v>
      </c>
      <c r="L135" s="118">
        <f t="shared" si="55"/>
        <v>0</v>
      </c>
      <c r="M135" s="270">
        <f t="shared" si="55"/>
        <v>4326.60131</v>
      </c>
      <c r="N135" s="358">
        <f>J135/F135*100</f>
        <v>11.667941399530934</v>
      </c>
      <c r="O135" s="7"/>
      <c r="P135" s="7">
        <f t="shared" ref="P135:P137" si="56">L135/H135*100</f>
        <v>0</v>
      </c>
      <c r="Q135" s="359">
        <f>M135/I135*100</f>
        <v>48.693363187542715</v>
      </c>
    </row>
    <row r="136" spans="1:17" x14ac:dyDescent="0.25">
      <c r="A136" s="507"/>
      <c r="B136" s="517"/>
      <c r="C136" s="509"/>
      <c r="D136" s="510" t="s">
        <v>22</v>
      </c>
      <c r="E136" s="395" t="s">
        <v>27</v>
      </c>
      <c r="F136" s="212">
        <f>F138+F139</f>
        <v>37081.102500000001</v>
      </c>
      <c r="G136" s="118">
        <f t="shared" ref="G136:M136" si="57">G138+G139</f>
        <v>0</v>
      </c>
      <c r="H136" s="118">
        <f t="shared" si="57"/>
        <v>28195.7</v>
      </c>
      <c r="I136" s="270">
        <f t="shared" si="57"/>
        <v>8885.4025000000001</v>
      </c>
      <c r="J136" s="269">
        <f t="shared" si="57"/>
        <v>4326.60131</v>
      </c>
      <c r="K136" s="118">
        <f t="shared" si="57"/>
        <v>0</v>
      </c>
      <c r="L136" s="118">
        <f t="shared" si="57"/>
        <v>0</v>
      </c>
      <c r="M136" s="270">
        <f t="shared" si="57"/>
        <v>4326.60131</v>
      </c>
      <c r="N136" s="358">
        <f>J136/F136*100</f>
        <v>11.667941399530934</v>
      </c>
      <c r="O136" s="7"/>
      <c r="P136" s="7">
        <f t="shared" si="56"/>
        <v>0</v>
      </c>
      <c r="Q136" s="359">
        <f>M136/I136*100</f>
        <v>48.693363187542715</v>
      </c>
    </row>
    <row r="137" spans="1:17" x14ac:dyDescent="0.25">
      <c r="A137" s="507"/>
      <c r="B137" s="531"/>
      <c r="C137" s="509"/>
      <c r="D137" s="713"/>
      <c r="E137" s="398">
        <v>9.2704092580299997E+19</v>
      </c>
      <c r="F137" s="212">
        <f>F138+F139</f>
        <v>37081.102500000001</v>
      </c>
      <c r="G137" s="118">
        <f t="shared" ref="G137:M137" si="58">G138+G139</f>
        <v>0</v>
      </c>
      <c r="H137" s="118">
        <f t="shared" si="58"/>
        <v>28195.7</v>
      </c>
      <c r="I137" s="270">
        <f t="shared" si="58"/>
        <v>8885.4025000000001</v>
      </c>
      <c r="J137" s="269">
        <f t="shared" si="58"/>
        <v>4326.60131</v>
      </c>
      <c r="K137" s="118">
        <f t="shared" si="58"/>
        <v>0</v>
      </c>
      <c r="L137" s="118">
        <f t="shared" si="58"/>
        <v>0</v>
      </c>
      <c r="M137" s="270">
        <f t="shared" si="58"/>
        <v>4326.60131</v>
      </c>
      <c r="N137" s="358">
        <f>J137/F137*100</f>
        <v>11.667941399530934</v>
      </c>
      <c r="O137" s="7"/>
      <c r="P137" s="7">
        <f t="shared" si="56"/>
        <v>0</v>
      </c>
      <c r="Q137" s="359">
        <f>M137/I137*100</f>
        <v>48.693363187542715</v>
      </c>
    </row>
    <row r="138" spans="1:17" ht="102" x14ac:dyDescent="0.25">
      <c r="A138" s="399" t="s">
        <v>148</v>
      </c>
      <c r="B138" s="10" t="s">
        <v>149</v>
      </c>
      <c r="C138" s="10" t="s">
        <v>143</v>
      </c>
      <c r="D138" s="129" t="s">
        <v>22</v>
      </c>
      <c r="E138" s="400">
        <v>9.2704092580384096E+19</v>
      </c>
      <c r="F138" s="212">
        <f>I138</f>
        <v>8885.4025000000001</v>
      </c>
      <c r="G138" s="117">
        <v>0</v>
      </c>
      <c r="H138" s="117">
        <v>0</v>
      </c>
      <c r="I138" s="270">
        <v>8885.4025000000001</v>
      </c>
      <c r="J138" s="269">
        <f>M138</f>
        <v>4326.60131</v>
      </c>
      <c r="K138" s="118">
        <v>0</v>
      </c>
      <c r="L138" s="118">
        <v>0</v>
      </c>
      <c r="M138" s="270">
        <v>4326.60131</v>
      </c>
      <c r="N138" s="358">
        <f t="shared" ref="N138:N139" si="59">J138/F138*100</f>
        <v>48.693363187542715</v>
      </c>
      <c r="O138" s="8"/>
      <c r="P138" s="7"/>
      <c r="Q138" s="359">
        <f>M138/I138*100</f>
        <v>48.693363187542715</v>
      </c>
    </row>
    <row r="139" spans="1:17" ht="102" x14ac:dyDescent="0.25">
      <c r="A139" s="399" t="s">
        <v>150</v>
      </c>
      <c r="B139" s="10" t="s">
        <v>151</v>
      </c>
      <c r="C139" s="10" t="s">
        <v>143</v>
      </c>
      <c r="D139" s="129" t="s">
        <v>22</v>
      </c>
      <c r="E139" s="400" t="s">
        <v>131</v>
      </c>
      <c r="F139" s="210">
        <f>H139</f>
        <v>28195.7</v>
      </c>
      <c r="G139" s="117">
        <v>0</v>
      </c>
      <c r="H139" s="117">
        <v>28195.7</v>
      </c>
      <c r="I139" s="266">
        <v>0</v>
      </c>
      <c r="J139" s="269">
        <f>L139</f>
        <v>0</v>
      </c>
      <c r="K139" s="118">
        <v>0</v>
      </c>
      <c r="L139" s="118">
        <v>0</v>
      </c>
      <c r="M139" s="270">
        <v>0</v>
      </c>
      <c r="N139" s="358">
        <f t="shared" si="59"/>
        <v>0</v>
      </c>
      <c r="O139" s="8"/>
      <c r="P139" s="7">
        <f t="shared" ref="P139" si="60">L139/H139*100</f>
        <v>0</v>
      </c>
      <c r="Q139" s="359"/>
    </row>
    <row r="140" spans="1:17" ht="25.5" x14ac:dyDescent="0.25">
      <c r="A140" s="507" t="s">
        <v>152</v>
      </c>
      <c r="B140" s="516" t="s">
        <v>153</v>
      </c>
      <c r="C140" s="518" t="s">
        <v>143</v>
      </c>
      <c r="D140" s="10" t="s">
        <v>21</v>
      </c>
      <c r="E140" s="397"/>
      <c r="F140" s="212">
        <f>F143+F144</f>
        <v>0</v>
      </c>
      <c r="G140" s="118">
        <f t="shared" ref="G140:M140" si="61">G143+G144</f>
        <v>0</v>
      </c>
      <c r="H140" s="118">
        <f t="shared" si="61"/>
        <v>0</v>
      </c>
      <c r="I140" s="270">
        <f t="shared" si="61"/>
        <v>0</v>
      </c>
      <c r="J140" s="269">
        <f t="shared" si="61"/>
        <v>0</v>
      </c>
      <c r="K140" s="118">
        <f t="shared" si="61"/>
        <v>0</v>
      </c>
      <c r="L140" s="118">
        <f t="shared" si="61"/>
        <v>0</v>
      </c>
      <c r="M140" s="270">
        <f t="shared" si="61"/>
        <v>0</v>
      </c>
      <c r="N140" s="358"/>
      <c r="O140" s="8"/>
      <c r="P140" s="7"/>
      <c r="Q140" s="361"/>
    </row>
    <row r="141" spans="1:17" x14ac:dyDescent="0.25">
      <c r="A141" s="507"/>
      <c r="B141" s="517"/>
      <c r="C141" s="519"/>
      <c r="D141" s="520" t="s">
        <v>22</v>
      </c>
      <c r="E141" s="395" t="s">
        <v>27</v>
      </c>
      <c r="F141" s="207">
        <f>F143+F144</f>
        <v>0</v>
      </c>
      <c r="G141" s="4">
        <f t="shared" ref="G141:M141" si="62">G143+G144</f>
        <v>0</v>
      </c>
      <c r="H141" s="4">
        <f t="shared" si="62"/>
        <v>0</v>
      </c>
      <c r="I141" s="260">
        <f t="shared" si="62"/>
        <v>0</v>
      </c>
      <c r="J141" s="259">
        <f t="shared" si="62"/>
        <v>0</v>
      </c>
      <c r="K141" s="4">
        <f t="shared" si="62"/>
        <v>0</v>
      </c>
      <c r="L141" s="4">
        <f t="shared" si="62"/>
        <v>0</v>
      </c>
      <c r="M141" s="260">
        <f t="shared" si="62"/>
        <v>0</v>
      </c>
      <c r="N141" s="358"/>
      <c r="O141" s="8"/>
      <c r="P141" s="7"/>
      <c r="Q141" s="361"/>
    </row>
    <row r="142" spans="1:17" x14ac:dyDescent="0.25">
      <c r="A142" s="507"/>
      <c r="B142" s="517"/>
      <c r="C142" s="519"/>
      <c r="D142" s="525"/>
      <c r="E142" s="398">
        <v>9.2705022580300005E+19</v>
      </c>
      <c r="F142" s="207">
        <f>F143+F144</f>
        <v>0</v>
      </c>
      <c r="G142" s="4">
        <f t="shared" ref="G142:M142" si="63">G143+G144</f>
        <v>0</v>
      </c>
      <c r="H142" s="4">
        <f t="shared" si="63"/>
        <v>0</v>
      </c>
      <c r="I142" s="260">
        <f t="shared" si="63"/>
        <v>0</v>
      </c>
      <c r="J142" s="259">
        <f t="shared" si="63"/>
        <v>0</v>
      </c>
      <c r="K142" s="4">
        <f t="shared" si="63"/>
        <v>0</v>
      </c>
      <c r="L142" s="4">
        <f t="shared" si="63"/>
        <v>0</v>
      </c>
      <c r="M142" s="260">
        <f t="shared" si="63"/>
        <v>0</v>
      </c>
      <c r="N142" s="358"/>
      <c r="O142" s="8"/>
      <c r="P142" s="7"/>
      <c r="Q142" s="361"/>
    </row>
    <row r="143" spans="1:17" ht="102" x14ac:dyDescent="0.25">
      <c r="A143" s="401" t="s">
        <v>154</v>
      </c>
      <c r="B143" s="10" t="s">
        <v>155</v>
      </c>
      <c r="C143" s="10" t="s">
        <v>143</v>
      </c>
      <c r="D143" s="129" t="s">
        <v>22</v>
      </c>
      <c r="E143" s="395" t="s">
        <v>132</v>
      </c>
      <c r="F143" s="207">
        <f>H143</f>
        <v>0</v>
      </c>
      <c r="G143" s="6">
        <v>0</v>
      </c>
      <c r="H143" s="4">
        <v>0</v>
      </c>
      <c r="I143" s="272">
        <v>0</v>
      </c>
      <c r="J143" s="358">
        <f>L143</f>
        <v>0</v>
      </c>
      <c r="K143" s="7">
        <v>0</v>
      </c>
      <c r="L143" s="7">
        <v>0</v>
      </c>
      <c r="M143" s="359">
        <v>0</v>
      </c>
      <c r="N143" s="358"/>
      <c r="O143" s="7"/>
      <c r="P143" s="7"/>
      <c r="Q143" s="359"/>
    </row>
    <row r="144" spans="1:17" ht="102" x14ac:dyDescent="0.25">
      <c r="A144" s="402" t="s">
        <v>156</v>
      </c>
      <c r="B144" s="10" t="s">
        <v>157</v>
      </c>
      <c r="C144" s="10" t="s">
        <v>143</v>
      </c>
      <c r="D144" s="129" t="s">
        <v>22</v>
      </c>
      <c r="E144" s="397" t="s">
        <v>133</v>
      </c>
      <c r="F144" s="207">
        <f>H144</f>
        <v>0</v>
      </c>
      <c r="G144" s="6">
        <v>0</v>
      </c>
      <c r="H144" s="4">
        <v>0</v>
      </c>
      <c r="I144" s="272">
        <v>0</v>
      </c>
      <c r="J144" s="358">
        <f>L144</f>
        <v>0</v>
      </c>
      <c r="K144" s="7">
        <v>0</v>
      </c>
      <c r="L144" s="7">
        <v>0</v>
      </c>
      <c r="M144" s="359">
        <v>0</v>
      </c>
      <c r="N144" s="358"/>
      <c r="O144" s="7"/>
      <c r="P144" s="7"/>
      <c r="Q144" s="359"/>
    </row>
    <row r="145" spans="1:17" ht="25.5" x14ac:dyDescent="0.25">
      <c r="A145" s="507" t="s">
        <v>158</v>
      </c>
      <c r="B145" s="516" t="s">
        <v>159</v>
      </c>
      <c r="C145" s="509" t="s">
        <v>143</v>
      </c>
      <c r="D145" s="10" t="s">
        <v>21</v>
      </c>
      <c r="E145" s="403"/>
      <c r="F145" s="213">
        <f>H145</f>
        <v>0</v>
      </c>
      <c r="G145" s="6">
        <v>0</v>
      </c>
      <c r="H145" s="6">
        <v>0</v>
      </c>
      <c r="I145" s="272">
        <v>0</v>
      </c>
      <c r="J145" s="273">
        <f>J146</f>
        <v>0</v>
      </c>
      <c r="K145" s="7">
        <v>0</v>
      </c>
      <c r="L145" s="6">
        <f>L146</f>
        <v>0</v>
      </c>
      <c r="M145" s="359">
        <v>0</v>
      </c>
      <c r="N145" s="358"/>
      <c r="O145" s="8"/>
      <c r="P145" s="7"/>
      <c r="Q145" s="361"/>
    </row>
    <row r="146" spans="1:17" x14ac:dyDescent="0.25">
      <c r="A146" s="507"/>
      <c r="B146" s="517"/>
      <c r="C146" s="509"/>
      <c r="D146" s="510" t="s">
        <v>22</v>
      </c>
      <c r="E146" s="393" t="s">
        <v>27</v>
      </c>
      <c r="F146" s="210">
        <f>H146</f>
        <v>0</v>
      </c>
      <c r="G146" s="117">
        <v>0</v>
      </c>
      <c r="H146" s="117">
        <v>0</v>
      </c>
      <c r="I146" s="266">
        <v>0</v>
      </c>
      <c r="J146" s="265">
        <f>J147</f>
        <v>0</v>
      </c>
      <c r="K146" s="118">
        <v>0</v>
      </c>
      <c r="L146" s="117">
        <f>L147</f>
        <v>0</v>
      </c>
      <c r="M146" s="270">
        <v>0</v>
      </c>
      <c r="N146" s="358"/>
      <c r="O146" s="8"/>
      <c r="P146" s="7"/>
      <c r="Q146" s="361"/>
    </row>
    <row r="147" spans="1:17" x14ac:dyDescent="0.25">
      <c r="A147" s="507"/>
      <c r="B147" s="531"/>
      <c r="C147" s="509"/>
      <c r="D147" s="713"/>
      <c r="E147" s="403" t="s">
        <v>134</v>
      </c>
      <c r="F147" s="210">
        <f>H147</f>
        <v>0</v>
      </c>
      <c r="G147" s="117">
        <v>0</v>
      </c>
      <c r="H147" s="117">
        <v>0</v>
      </c>
      <c r="I147" s="266">
        <v>0</v>
      </c>
      <c r="J147" s="265">
        <v>0</v>
      </c>
      <c r="K147" s="118">
        <v>0</v>
      </c>
      <c r="L147" s="117">
        <v>0</v>
      </c>
      <c r="M147" s="270">
        <v>0</v>
      </c>
      <c r="N147" s="358"/>
      <c r="O147" s="8"/>
      <c r="P147" s="7"/>
      <c r="Q147" s="361"/>
    </row>
    <row r="148" spans="1:17" ht="25.5" x14ac:dyDescent="0.25">
      <c r="A148" s="522" t="s">
        <v>160</v>
      </c>
      <c r="B148" s="526" t="s">
        <v>161</v>
      </c>
      <c r="C148" s="528" t="s">
        <v>162</v>
      </c>
      <c r="D148" s="11" t="s">
        <v>21</v>
      </c>
      <c r="E148" s="391"/>
      <c r="F148" s="211">
        <f>F151</f>
        <v>0</v>
      </c>
      <c r="G148" s="116">
        <f t="shared" ref="G148:I150" si="64">G151</f>
        <v>0</v>
      </c>
      <c r="H148" s="116">
        <f t="shared" si="64"/>
        <v>0</v>
      </c>
      <c r="I148" s="268">
        <f t="shared" si="64"/>
        <v>0</v>
      </c>
      <c r="J148" s="267">
        <f>M148</f>
        <v>0</v>
      </c>
      <c r="K148" s="116">
        <v>0</v>
      </c>
      <c r="L148" s="116">
        <v>0</v>
      </c>
      <c r="M148" s="268">
        <f>M151</f>
        <v>0</v>
      </c>
      <c r="N148" s="360"/>
      <c r="O148" s="8"/>
      <c r="P148" s="8"/>
      <c r="Q148" s="361"/>
    </row>
    <row r="149" spans="1:17" x14ac:dyDescent="0.25">
      <c r="A149" s="515"/>
      <c r="B149" s="517"/>
      <c r="C149" s="519"/>
      <c r="D149" s="524" t="s">
        <v>22</v>
      </c>
      <c r="E149" s="391" t="s">
        <v>27</v>
      </c>
      <c r="F149" s="211">
        <f>F152</f>
        <v>0</v>
      </c>
      <c r="G149" s="116">
        <f t="shared" si="64"/>
        <v>0</v>
      </c>
      <c r="H149" s="116">
        <f t="shared" si="64"/>
        <v>0</v>
      </c>
      <c r="I149" s="268">
        <f t="shared" si="64"/>
        <v>0</v>
      </c>
      <c r="J149" s="267">
        <f t="shared" ref="J149:J150" si="65">M149</f>
        <v>0</v>
      </c>
      <c r="K149" s="116">
        <v>0</v>
      </c>
      <c r="L149" s="116">
        <v>0</v>
      </c>
      <c r="M149" s="268">
        <f t="shared" ref="M149:M150" si="66">M152</f>
        <v>0</v>
      </c>
      <c r="N149" s="360"/>
      <c r="O149" s="8"/>
      <c r="P149" s="8"/>
      <c r="Q149" s="361"/>
    </row>
    <row r="150" spans="1:17" x14ac:dyDescent="0.25">
      <c r="A150" s="515"/>
      <c r="B150" s="517"/>
      <c r="C150" s="519"/>
      <c r="D150" s="525"/>
      <c r="E150" s="392" t="s">
        <v>163</v>
      </c>
      <c r="F150" s="211">
        <f>F153</f>
        <v>0</v>
      </c>
      <c r="G150" s="116">
        <f t="shared" si="64"/>
        <v>0</v>
      </c>
      <c r="H150" s="116">
        <f t="shared" si="64"/>
        <v>0</v>
      </c>
      <c r="I150" s="268">
        <f t="shared" si="64"/>
        <v>0</v>
      </c>
      <c r="J150" s="267">
        <f t="shared" si="65"/>
        <v>0</v>
      </c>
      <c r="K150" s="116">
        <v>0</v>
      </c>
      <c r="L150" s="116">
        <v>0</v>
      </c>
      <c r="M150" s="268">
        <f t="shared" si="66"/>
        <v>0</v>
      </c>
      <c r="N150" s="360"/>
      <c r="O150" s="8"/>
      <c r="P150" s="8"/>
      <c r="Q150" s="361"/>
    </row>
    <row r="151" spans="1:17" ht="25.5" x14ac:dyDescent="0.25">
      <c r="A151" s="514" t="s">
        <v>164</v>
      </c>
      <c r="B151" s="516" t="s">
        <v>165</v>
      </c>
      <c r="C151" s="518" t="s">
        <v>162</v>
      </c>
      <c r="D151" s="10" t="s">
        <v>21</v>
      </c>
      <c r="E151" s="393"/>
      <c r="F151" s="212">
        <v>0</v>
      </c>
      <c r="G151" s="118">
        <v>0</v>
      </c>
      <c r="H151" s="118">
        <v>0</v>
      </c>
      <c r="I151" s="270">
        <v>0</v>
      </c>
      <c r="J151" s="269">
        <v>0</v>
      </c>
      <c r="K151" s="118">
        <v>0</v>
      </c>
      <c r="L151" s="118">
        <v>0</v>
      </c>
      <c r="M151" s="270">
        <v>0</v>
      </c>
      <c r="N151" s="358"/>
      <c r="O151" s="7"/>
      <c r="P151" s="7"/>
      <c r="Q151" s="359"/>
    </row>
    <row r="152" spans="1:17" x14ac:dyDescent="0.25">
      <c r="A152" s="515"/>
      <c r="B152" s="517"/>
      <c r="C152" s="519"/>
      <c r="D152" s="520" t="s">
        <v>22</v>
      </c>
      <c r="E152" s="393" t="s">
        <v>27</v>
      </c>
      <c r="F152" s="212">
        <v>0</v>
      </c>
      <c r="G152" s="118">
        <v>0</v>
      </c>
      <c r="H152" s="118">
        <v>0</v>
      </c>
      <c r="I152" s="270">
        <v>0</v>
      </c>
      <c r="J152" s="269">
        <v>0</v>
      </c>
      <c r="K152" s="118">
        <v>0</v>
      </c>
      <c r="L152" s="118">
        <v>0</v>
      </c>
      <c r="M152" s="270">
        <v>0</v>
      </c>
      <c r="N152" s="358"/>
      <c r="O152" s="7"/>
      <c r="P152" s="7"/>
      <c r="Q152" s="359"/>
    </row>
    <row r="153" spans="1:17" x14ac:dyDescent="0.25">
      <c r="A153" s="530"/>
      <c r="B153" s="531"/>
      <c r="C153" s="532"/>
      <c r="D153" s="534"/>
      <c r="E153" s="394" t="s">
        <v>163</v>
      </c>
      <c r="F153" s="212">
        <v>0</v>
      </c>
      <c r="G153" s="118">
        <v>0</v>
      </c>
      <c r="H153" s="118">
        <v>0</v>
      </c>
      <c r="I153" s="270">
        <v>0</v>
      </c>
      <c r="J153" s="269">
        <v>0</v>
      </c>
      <c r="K153" s="118">
        <v>0</v>
      </c>
      <c r="L153" s="118">
        <v>0</v>
      </c>
      <c r="M153" s="270">
        <v>0</v>
      </c>
      <c r="N153" s="358"/>
      <c r="O153" s="7"/>
      <c r="P153" s="7"/>
      <c r="Q153" s="359"/>
    </row>
    <row r="154" spans="1:17" ht="26.25" x14ac:dyDescent="0.25">
      <c r="A154" s="535" t="s">
        <v>18</v>
      </c>
      <c r="B154" s="537" t="s">
        <v>166</v>
      </c>
      <c r="C154" s="539" t="s">
        <v>20</v>
      </c>
      <c r="D154" s="13" t="s">
        <v>21</v>
      </c>
      <c r="E154" s="389"/>
      <c r="F154" s="384">
        <f>SUM(G154:I154)</f>
        <v>121505.10999999999</v>
      </c>
      <c r="G154" s="130">
        <f t="shared" ref="G154:M154" si="67">G155</f>
        <v>2009.23</v>
      </c>
      <c r="H154" s="130">
        <f t="shared" si="67"/>
        <v>66109.97</v>
      </c>
      <c r="I154" s="274">
        <f t="shared" si="67"/>
        <v>53385.909999999996</v>
      </c>
      <c r="J154" s="364">
        <f>SUM(K154:M154)</f>
        <v>12008.86</v>
      </c>
      <c r="K154" s="130">
        <f t="shared" si="67"/>
        <v>2009.23</v>
      </c>
      <c r="L154" s="130">
        <f t="shared" si="67"/>
        <v>6336.27</v>
      </c>
      <c r="M154" s="274">
        <f t="shared" si="67"/>
        <v>3663.36</v>
      </c>
      <c r="N154" s="453">
        <f>J154/F154*100</f>
        <v>9.8834197179032248</v>
      </c>
      <c r="O154" s="131">
        <f>K154/G154*100</f>
        <v>100</v>
      </c>
      <c r="P154" s="131">
        <f t="shared" ref="P154:Q155" si="68">L154/H154*100</f>
        <v>9.584439381836054</v>
      </c>
      <c r="Q154" s="454">
        <f t="shared" si="68"/>
        <v>6.862035319806294</v>
      </c>
    </row>
    <row r="155" spans="1:17" x14ac:dyDescent="0.25">
      <c r="A155" s="536"/>
      <c r="B155" s="538"/>
      <c r="C155" s="540"/>
      <c r="D155" s="711" t="s">
        <v>167</v>
      </c>
      <c r="E155" s="700" t="s">
        <v>23</v>
      </c>
      <c r="F155" s="702">
        <f>F158+F168+F208+F216+F256+F246+F198</f>
        <v>121505.11</v>
      </c>
      <c r="G155" s="704">
        <f>G158+G168+G208+G216+G256+G246+G198</f>
        <v>2009.23</v>
      </c>
      <c r="H155" s="704">
        <f t="shared" ref="H155:I155" si="69">H158+H168+H208+H216+H256+H246+H198</f>
        <v>66109.97</v>
      </c>
      <c r="I155" s="706">
        <f t="shared" si="69"/>
        <v>53385.909999999996</v>
      </c>
      <c r="J155" s="692">
        <f>J158+J168+J208+J216+J256+J246+J198</f>
        <v>12008.86</v>
      </c>
      <c r="K155" s="694">
        <f>K158+K168+K208+K216+K256+K246</f>
        <v>2009.23</v>
      </c>
      <c r="L155" s="694">
        <f t="shared" ref="L155:M155" si="70">L158+L168+L208+L216+L256+L246</f>
        <v>6336.27</v>
      </c>
      <c r="M155" s="696">
        <f t="shared" si="70"/>
        <v>3663.36</v>
      </c>
      <c r="N155" s="698">
        <f>J155/F155*100</f>
        <v>9.883419717903223</v>
      </c>
      <c r="O155" s="688">
        <f t="shared" ref="O155" si="71">K155/G155*100</f>
        <v>100</v>
      </c>
      <c r="P155" s="688">
        <f t="shared" si="68"/>
        <v>9.584439381836054</v>
      </c>
      <c r="Q155" s="690">
        <f t="shared" si="68"/>
        <v>6.862035319806294</v>
      </c>
    </row>
    <row r="156" spans="1:17" ht="54" customHeight="1" x14ac:dyDescent="0.25">
      <c r="A156" s="708"/>
      <c r="B156" s="709"/>
      <c r="C156" s="710"/>
      <c r="D156" s="712"/>
      <c r="E156" s="701"/>
      <c r="F156" s="703"/>
      <c r="G156" s="705"/>
      <c r="H156" s="705"/>
      <c r="I156" s="707"/>
      <c r="J156" s="693"/>
      <c r="K156" s="695"/>
      <c r="L156" s="695"/>
      <c r="M156" s="697"/>
      <c r="N156" s="699"/>
      <c r="O156" s="689"/>
      <c r="P156" s="689"/>
      <c r="Q156" s="691"/>
    </row>
    <row r="157" spans="1:17" ht="25.5" x14ac:dyDescent="0.25">
      <c r="A157" s="679" t="s">
        <v>24</v>
      </c>
      <c r="B157" s="681" t="s">
        <v>168</v>
      </c>
      <c r="C157" s="683" t="s">
        <v>20</v>
      </c>
      <c r="D157" s="41" t="s">
        <v>21</v>
      </c>
      <c r="E157" s="404"/>
      <c r="F157" s="214"/>
      <c r="G157" s="133"/>
      <c r="H157" s="133"/>
      <c r="I157" s="276"/>
      <c r="J157" s="365"/>
      <c r="K157" s="134"/>
      <c r="L157" s="134"/>
      <c r="M157" s="366"/>
      <c r="N157" s="455"/>
      <c r="O157" s="135"/>
      <c r="P157" s="135"/>
      <c r="Q157" s="456"/>
    </row>
    <row r="158" spans="1:17" x14ac:dyDescent="0.25">
      <c r="A158" s="680"/>
      <c r="B158" s="682"/>
      <c r="C158" s="684"/>
      <c r="D158" s="686" t="s">
        <v>167</v>
      </c>
      <c r="E158" s="404" t="s">
        <v>27</v>
      </c>
      <c r="F158" s="214">
        <f>F162+F165</f>
        <v>10142.86</v>
      </c>
      <c r="G158" s="133">
        <f t="shared" ref="G158:I158" si="72">G162+G165</f>
        <v>0</v>
      </c>
      <c r="H158" s="133">
        <f t="shared" si="72"/>
        <v>0</v>
      </c>
      <c r="I158" s="276">
        <f t="shared" si="72"/>
        <v>10142.86</v>
      </c>
      <c r="J158" s="275">
        <f>SUM(K158:M158)</f>
        <v>142.86000000000001</v>
      </c>
      <c r="K158" s="133">
        <f>SUM(K159:K160)</f>
        <v>0</v>
      </c>
      <c r="L158" s="133">
        <f>SUM(L159:L160)</f>
        <v>0</v>
      </c>
      <c r="M158" s="276">
        <f>SUM(M159:M160)</f>
        <v>142.86000000000001</v>
      </c>
      <c r="N158" s="277">
        <f>J158/F158*100</f>
        <v>1.4084784764849363</v>
      </c>
      <c r="O158" s="136"/>
      <c r="P158" s="136">
        <v>0</v>
      </c>
      <c r="Q158" s="371">
        <f t="shared" ref="Q158:Q160" si="73">M158/I158*100</f>
        <v>1.4084784764849363</v>
      </c>
    </row>
    <row r="159" spans="1:17" x14ac:dyDescent="0.25">
      <c r="A159" s="680"/>
      <c r="B159" s="682"/>
      <c r="C159" s="684"/>
      <c r="D159" s="687"/>
      <c r="E159" s="405" t="s">
        <v>169</v>
      </c>
      <c r="F159" s="357">
        <f>SUM(G159:I159)</f>
        <v>142.86000000000001</v>
      </c>
      <c r="G159" s="133"/>
      <c r="H159" s="133"/>
      <c r="I159" s="276">
        <f>I163</f>
        <v>142.86000000000001</v>
      </c>
      <c r="J159" s="275">
        <f t="shared" ref="J159:J160" si="74">SUM(K159:M159)</f>
        <v>142.86000000000001</v>
      </c>
      <c r="K159" s="133"/>
      <c r="L159" s="133"/>
      <c r="M159" s="276">
        <f>M163</f>
        <v>142.86000000000001</v>
      </c>
      <c r="N159" s="277">
        <f t="shared" ref="N159:Q247" si="75">J159/F159*100</f>
        <v>100</v>
      </c>
      <c r="O159" s="136"/>
      <c r="P159" s="136"/>
      <c r="Q159" s="371">
        <f>M159/I159*100</f>
        <v>100</v>
      </c>
    </row>
    <row r="160" spans="1:17" x14ac:dyDescent="0.25">
      <c r="A160" s="680"/>
      <c r="B160" s="682"/>
      <c r="C160" s="684"/>
      <c r="D160" s="687"/>
      <c r="E160" s="405" t="s">
        <v>170</v>
      </c>
      <c r="F160" s="357">
        <f>SUM(G160:I160)</f>
        <v>10000</v>
      </c>
      <c r="G160" s="133"/>
      <c r="H160" s="133"/>
      <c r="I160" s="276">
        <f>I165</f>
        <v>10000</v>
      </c>
      <c r="J160" s="275">
        <f t="shared" si="74"/>
        <v>0</v>
      </c>
      <c r="K160" s="134"/>
      <c r="L160" s="134"/>
      <c r="M160" s="367">
        <f>M166</f>
        <v>0</v>
      </c>
      <c r="N160" s="277">
        <f t="shared" si="75"/>
        <v>0</v>
      </c>
      <c r="O160" s="136"/>
      <c r="P160" s="136"/>
      <c r="Q160" s="371">
        <f t="shared" si="73"/>
        <v>0</v>
      </c>
    </row>
    <row r="161" spans="1:17" ht="25.5" x14ac:dyDescent="0.25">
      <c r="A161" s="671" t="s">
        <v>32</v>
      </c>
      <c r="B161" s="673" t="s">
        <v>171</v>
      </c>
      <c r="C161" s="675" t="s">
        <v>172</v>
      </c>
      <c r="D161" s="139" t="s">
        <v>21</v>
      </c>
      <c r="E161" s="406"/>
      <c r="F161" s="218"/>
      <c r="G161" s="138"/>
      <c r="H161" s="138"/>
      <c r="I161" s="279"/>
      <c r="J161" s="365"/>
      <c r="K161" s="134"/>
      <c r="L161" s="134"/>
      <c r="M161" s="366"/>
      <c r="N161" s="277"/>
      <c r="O161" s="135"/>
      <c r="P161" s="135"/>
      <c r="Q161" s="456"/>
    </row>
    <row r="162" spans="1:17" x14ac:dyDescent="0.25">
      <c r="A162" s="672"/>
      <c r="B162" s="674"/>
      <c r="C162" s="676"/>
      <c r="D162" s="677" t="s">
        <v>167</v>
      </c>
      <c r="E162" s="406" t="s">
        <v>27</v>
      </c>
      <c r="F162" s="214">
        <f>F163</f>
        <v>142.86000000000001</v>
      </c>
      <c r="G162" s="133">
        <f t="shared" ref="G162:I162" si="76">G163</f>
        <v>0</v>
      </c>
      <c r="H162" s="133">
        <f t="shared" si="76"/>
        <v>0</v>
      </c>
      <c r="I162" s="276">
        <f t="shared" si="76"/>
        <v>142.86000000000001</v>
      </c>
      <c r="J162" s="368">
        <f>J163</f>
        <v>142.86000000000001</v>
      </c>
      <c r="K162" s="137">
        <f t="shared" ref="K162:M162" si="77">K163</f>
        <v>0</v>
      </c>
      <c r="L162" s="137">
        <f t="shared" si="77"/>
        <v>0</v>
      </c>
      <c r="M162" s="367">
        <f t="shared" si="77"/>
        <v>142.86000000000001</v>
      </c>
      <c r="N162" s="277">
        <f t="shared" si="75"/>
        <v>100</v>
      </c>
      <c r="O162" s="136"/>
      <c r="P162" s="136"/>
      <c r="Q162" s="371">
        <f t="shared" ref="Q162:Q163" si="78">M162/I162*100</f>
        <v>100</v>
      </c>
    </row>
    <row r="163" spans="1:17" x14ac:dyDescent="0.25">
      <c r="A163" s="672"/>
      <c r="B163" s="674"/>
      <c r="C163" s="676"/>
      <c r="D163" s="678"/>
      <c r="E163" s="407" t="s">
        <v>169</v>
      </c>
      <c r="F163" s="218">
        <f>SUM(G163:I163)</f>
        <v>142.86000000000001</v>
      </c>
      <c r="G163" s="138">
        <v>0</v>
      </c>
      <c r="H163" s="138">
        <v>0</v>
      </c>
      <c r="I163" s="279">
        <v>142.86000000000001</v>
      </c>
      <c r="J163" s="365">
        <f>SUM(K163:M163)</f>
        <v>142.86000000000001</v>
      </c>
      <c r="K163" s="134"/>
      <c r="L163" s="134"/>
      <c r="M163" s="366">
        <v>142.86000000000001</v>
      </c>
      <c r="N163" s="277">
        <f t="shared" si="75"/>
        <v>100</v>
      </c>
      <c r="O163" s="136"/>
      <c r="P163" s="136"/>
      <c r="Q163" s="371">
        <f t="shared" si="78"/>
        <v>100</v>
      </c>
    </row>
    <row r="164" spans="1:17" ht="25.5" x14ac:dyDescent="0.25">
      <c r="A164" s="671" t="s">
        <v>173</v>
      </c>
      <c r="B164" s="673" t="s">
        <v>174</v>
      </c>
      <c r="C164" s="675" t="s">
        <v>175</v>
      </c>
      <c r="D164" s="139" t="s">
        <v>21</v>
      </c>
      <c r="E164" s="406"/>
      <c r="F164" s="218"/>
      <c r="G164" s="138"/>
      <c r="H164" s="138"/>
      <c r="I164" s="279"/>
      <c r="J164" s="365"/>
      <c r="K164" s="134"/>
      <c r="L164" s="134"/>
      <c r="M164" s="366"/>
      <c r="N164" s="277"/>
      <c r="O164" s="135"/>
      <c r="P164" s="135"/>
      <c r="Q164" s="456"/>
    </row>
    <row r="165" spans="1:17" x14ac:dyDescent="0.25">
      <c r="A165" s="672"/>
      <c r="B165" s="674"/>
      <c r="C165" s="676"/>
      <c r="D165" s="677" t="s">
        <v>167</v>
      </c>
      <c r="E165" s="406" t="s">
        <v>27</v>
      </c>
      <c r="F165" s="214">
        <f>F166</f>
        <v>10000</v>
      </c>
      <c r="G165" s="133">
        <f t="shared" ref="G165:I165" si="79">G166</f>
        <v>0</v>
      </c>
      <c r="H165" s="133">
        <f t="shared" si="79"/>
        <v>0</v>
      </c>
      <c r="I165" s="276">
        <f t="shared" si="79"/>
        <v>10000</v>
      </c>
      <c r="J165" s="368">
        <f>J166</f>
        <v>0</v>
      </c>
      <c r="K165" s="137">
        <f t="shared" ref="K165:M165" si="80">K166</f>
        <v>0</v>
      </c>
      <c r="L165" s="137">
        <f t="shared" si="80"/>
        <v>0</v>
      </c>
      <c r="M165" s="367">
        <f t="shared" si="80"/>
        <v>0</v>
      </c>
      <c r="N165" s="277">
        <f t="shared" si="75"/>
        <v>0</v>
      </c>
      <c r="O165" s="136"/>
      <c r="P165" s="136"/>
      <c r="Q165" s="371">
        <f t="shared" ref="Q165:Q166" si="81">M165/I165*100</f>
        <v>0</v>
      </c>
    </row>
    <row r="166" spans="1:17" x14ac:dyDescent="0.25">
      <c r="A166" s="672"/>
      <c r="B166" s="674"/>
      <c r="C166" s="676"/>
      <c r="D166" s="678"/>
      <c r="E166" s="407" t="s">
        <v>170</v>
      </c>
      <c r="F166" s="218">
        <f>SUM(G166:I166)</f>
        <v>10000</v>
      </c>
      <c r="G166" s="138">
        <v>0</v>
      </c>
      <c r="H166" s="138">
        <v>0</v>
      </c>
      <c r="I166" s="279">
        <v>10000</v>
      </c>
      <c r="J166" s="365">
        <f>SUM(K166:M166)</f>
        <v>0</v>
      </c>
      <c r="K166" s="134"/>
      <c r="L166" s="134"/>
      <c r="M166" s="366">
        <v>0</v>
      </c>
      <c r="N166" s="277">
        <f t="shared" si="75"/>
        <v>0</v>
      </c>
      <c r="O166" s="136"/>
      <c r="P166" s="136"/>
      <c r="Q166" s="371">
        <f t="shared" si="81"/>
        <v>0</v>
      </c>
    </row>
    <row r="167" spans="1:17" ht="25.5" x14ac:dyDescent="0.25">
      <c r="A167" s="679" t="s">
        <v>35</v>
      </c>
      <c r="B167" s="681" t="s">
        <v>176</v>
      </c>
      <c r="C167" s="683" t="s">
        <v>20</v>
      </c>
      <c r="D167" s="139" t="s">
        <v>21</v>
      </c>
      <c r="E167" s="406"/>
      <c r="F167" s="218"/>
      <c r="G167" s="138"/>
      <c r="H167" s="138"/>
      <c r="I167" s="279"/>
      <c r="J167" s="365"/>
      <c r="K167" s="134"/>
      <c r="L167" s="134"/>
      <c r="M167" s="366"/>
      <c r="N167" s="277"/>
      <c r="O167" s="135"/>
      <c r="P167" s="135"/>
      <c r="Q167" s="456"/>
    </row>
    <row r="168" spans="1:17" x14ac:dyDescent="0.25">
      <c r="A168" s="680"/>
      <c r="B168" s="682"/>
      <c r="C168" s="684"/>
      <c r="D168" s="677"/>
      <c r="E168" s="404" t="s">
        <v>27</v>
      </c>
      <c r="F168" s="214">
        <f>SUM(G168:I168)</f>
        <v>93348.75</v>
      </c>
      <c r="G168" s="133">
        <f>SUM(G169:G178)</f>
        <v>2009.23</v>
      </c>
      <c r="H168" s="133">
        <f>SUM(H169:H178)</f>
        <v>60317.869999999995</v>
      </c>
      <c r="I168" s="276">
        <f>SUM(I169:I178)</f>
        <v>31021.649999999998</v>
      </c>
      <c r="J168" s="368">
        <f>SUM(K168:M168)</f>
        <v>11245.5</v>
      </c>
      <c r="K168" s="137">
        <f>SUM(K169:K178)</f>
        <v>2009.23</v>
      </c>
      <c r="L168" s="137">
        <f>SUM(L169:L178)</f>
        <v>6336.27</v>
      </c>
      <c r="M168" s="367">
        <f>SUM(M169:M178)</f>
        <v>2900</v>
      </c>
      <c r="N168" s="277">
        <f t="shared" si="75"/>
        <v>12.046760133370828</v>
      </c>
      <c r="O168" s="136">
        <f t="shared" si="75"/>
        <v>100</v>
      </c>
      <c r="P168" s="136">
        <f t="shared" si="75"/>
        <v>10.504797334521264</v>
      </c>
      <c r="Q168" s="371">
        <f t="shared" si="75"/>
        <v>9.3483099706172954</v>
      </c>
    </row>
    <row r="169" spans="1:17" x14ac:dyDescent="0.25">
      <c r="A169" s="680"/>
      <c r="B169" s="682"/>
      <c r="C169" s="684"/>
      <c r="D169" s="678"/>
      <c r="E169" s="405" t="s">
        <v>177</v>
      </c>
      <c r="F169" s="214">
        <f>SUM(G169:I169)</f>
        <v>11245.5</v>
      </c>
      <c r="G169" s="133">
        <f t="shared" ref="G169:H169" si="82">G181</f>
        <v>2009.23</v>
      </c>
      <c r="H169" s="133">
        <f t="shared" si="82"/>
        <v>6336.27</v>
      </c>
      <c r="I169" s="276">
        <f>I181</f>
        <v>2900</v>
      </c>
      <c r="J169" s="368">
        <f t="shared" ref="J169:J178" si="83">SUM(K169:M169)</f>
        <v>11245.5</v>
      </c>
      <c r="K169" s="137">
        <f>K181</f>
        <v>2009.23</v>
      </c>
      <c r="L169" s="137">
        <f t="shared" ref="L169:M169" si="84">L181</f>
        <v>6336.27</v>
      </c>
      <c r="M169" s="367">
        <f t="shared" si="84"/>
        <v>2900</v>
      </c>
      <c r="N169" s="277">
        <f t="shared" si="75"/>
        <v>100</v>
      </c>
      <c r="O169" s="136">
        <f t="shared" si="75"/>
        <v>100</v>
      </c>
      <c r="P169" s="136">
        <f t="shared" si="75"/>
        <v>100</v>
      </c>
      <c r="Q169" s="371">
        <f t="shared" si="75"/>
        <v>100</v>
      </c>
    </row>
    <row r="170" spans="1:17" x14ac:dyDescent="0.25">
      <c r="A170" s="680"/>
      <c r="B170" s="682"/>
      <c r="C170" s="684"/>
      <c r="D170" s="678"/>
      <c r="E170" s="405" t="s">
        <v>178</v>
      </c>
      <c r="F170" s="214">
        <f>SUM(G170:I170)</f>
        <v>17391.21</v>
      </c>
      <c r="G170" s="133">
        <f>G184</f>
        <v>0</v>
      </c>
      <c r="H170" s="133">
        <f>H184</f>
        <v>11669.5</v>
      </c>
      <c r="I170" s="276">
        <f>I184</f>
        <v>5721.71</v>
      </c>
      <c r="J170" s="368">
        <f t="shared" si="83"/>
        <v>0</v>
      </c>
      <c r="K170" s="137">
        <f t="shared" ref="K170:L170" si="85">K184</f>
        <v>0</v>
      </c>
      <c r="L170" s="137">
        <f t="shared" si="85"/>
        <v>0</v>
      </c>
      <c r="M170" s="367">
        <f>M184</f>
        <v>0</v>
      </c>
      <c r="N170" s="277"/>
      <c r="O170" s="136"/>
      <c r="P170" s="136"/>
      <c r="Q170" s="371"/>
    </row>
    <row r="171" spans="1:17" x14ac:dyDescent="0.25">
      <c r="A171" s="680"/>
      <c r="B171" s="682"/>
      <c r="C171" s="684"/>
      <c r="D171" s="678"/>
      <c r="E171" s="405" t="s">
        <v>179</v>
      </c>
      <c r="F171" s="214">
        <f>SUM(G171:I171)</f>
        <v>229.3</v>
      </c>
      <c r="G171" s="133">
        <f t="shared" ref="G171:I177" si="86">G187</f>
        <v>0</v>
      </c>
      <c r="H171" s="133">
        <f t="shared" si="86"/>
        <v>0</v>
      </c>
      <c r="I171" s="276">
        <f t="shared" si="86"/>
        <v>229.3</v>
      </c>
      <c r="J171" s="368">
        <f t="shared" si="83"/>
        <v>0</v>
      </c>
      <c r="K171" s="137">
        <f t="shared" ref="K171:M177" si="87">K187</f>
        <v>0</v>
      </c>
      <c r="L171" s="137">
        <f t="shared" si="87"/>
        <v>0</v>
      </c>
      <c r="M171" s="367">
        <f t="shared" si="87"/>
        <v>0</v>
      </c>
      <c r="N171" s="277">
        <f t="shared" si="75"/>
        <v>0</v>
      </c>
      <c r="O171" s="136"/>
      <c r="P171" s="136"/>
      <c r="Q171" s="371">
        <f t="shared" si="75"/>
        <v>0</v>
      </c>
    </row>
    <row r="172" spans="1:17" x14ac:dyDescent="0.25">
      <c r="A172" s="680"/>
      <c r="B172" s="682"/>
      <c r="C172" s="684"/>
      <c r="D172" s="678"/>
      <c r="E172" s="405" t="s">
        <v>180</v>
      </c>
      <c r="F172" s="214">
        <f>SUM(G172:I172)</f>
        <v>1673.6</v>
      </c>
      <c r="G172" s="133">
        <f t="shared" si="86"/>
        <v>0</v>
      </c>
      <c r="H172" s="133">
        <f t="shared" si="86"/>
        <v>1312.1</v>
      </c>
      <c r="I172" s="276">
        <f t="shared" si="86"/>
        <v>361.5</v>
      </c>
      <c r="J172" s="368">
        <f t="shared" si="83"/>
        <v>0</v>
      </c>
      <c r="K172" s="137">
        <f t="shared" si="87"/>
        <v>0</v>
      </c>
      <c r="L172" s="137">
        <f t="shared" si="87"/>
        <v>0</v>
      </c>
      <c r="M172" s="367">
        <f t="shared" si="87"/>
        <v>0</v>
      </c>
      <c r="N172" s="277"/>
      <c r="O172" s="136"/>
      <c r="P172" s="136"/>
      <c r="Q172" s="371"/>
    </row>
    <row r="173" spans="1:17" x14ac:dyDescent="0.25">
      <c r="A173" s="680"/>
      <c r="B173" s="682"/>
      <c r="C173" s="684"/>
      <c r="D173" s="678"/>
      <c r="E173" s="405" t="s">
        <v>181</v>
      </c>
      <c r="F173" s="214">
        <f t="shared" ref="F173:F178" si="88">SUM(G173:I173)</f>
        <v>3599.74</v>
      </c>
      <c r="G173" s="133">
        <f t="shared" si="86"/>
        <v>0</v>
      </c>
      <c r="H173" s="133">
        <f t="shared" si="86"/>
        <v>0</v>
      </c>
      <c r="I173" s="276">
        <f t="shared" si="86"/>
        <v>3599.74</v>
      </c>
      <c r="J173" s="368">
        <f t="shared" si="83"/>
        <v>0</v>
      </c>
      <c r="K173" s="137">
        <f t="shared" si="87"/>
        <v>0</v>
      </c>
      <c r="L173" s="137">
        <f t="shared" si="87"/>
        <v>0</v>
      </c>
      <c r="M173" s="367">
        <f t="shared" si="87"/>
        <v>0</v>
      </c>
      <c r="N173" s="277"/>
      <c r="O173" s="136"/>
      <c r="P173" s="136"/>
      <c r="Q173" s="371"/>
    </row>
    <row r="174" spans="1:17" x14ac:dyDescent="0.25">
      <c r="A174" s="680"/>
      <c r="B174" s="682"/>
      <c r="C174" s="684"/>
      <c r="D174" s="678"/>
      <c r="E174" s="405" t="s">
        <v>182</v>
      </c>
      <c r="F174" s="214">
        <f t="shared" si="88"/>
        <v>11000</v>
      </c>
      <c r="G174" s="133">
        <f t="shared" si="86"/>
        <v>0</v>
      </c>
      <c r="H174" s="133">
        <f t="shared" si="86"/>
        <v>11000</v>
      </c>
      <c r="I174" s="276">
        <f t="shared" si="86"/>
        <v>0</v>
      </c>
      <c r="J174" s="368">
        <f t="shared" si="83"/>
        <v>0</v>
      </c>
      <c r="K174" s="137">
        <f t="shared" si="87"/>
        <v>0</v>
      </c>
      <c r="L174" s="137">
        <f t="shared" si="87"/>
        <v>0</v>
      </c>
      <c r="M174" s="367">
        <f t="shared" si="87"/>
        <v>0</v>
      </c>
      <c r="N174" s="277"/>
      <c r="O174" s="136"/>
      <c r="P174" s="136"/>
      <c r="Q174" s="371"/>
    </row>
    <row r="175" spans="1:17" x14ac:dyDescent="0.25">
      <c r="A175" s="680"/>
      <c r="B175" s="682"/>
      <c r="C175" s="684"/>
      <c r="D175" s="678"/>
      <c r="E175" s="405" t="s">
        <v>183</v>
      </c>
      <c r="F175" s="214">
        <f t="shared" si="88"/>
        <v>44709.4</v>
      </c>
      <c r="G175" s="133">
        <f t="shared" si="86"/>
        <v>0</v>
      </c>
      <c r="H175" s="133">
        <f t="shared" si="86"/>
        <v>30000</v>
      </c>
      <c r="I175" s="276">
        <f t="shared" si="86"/>
        <v>14709.4</v>
      </c>
      <c r="J175" s="368">
        <f t="shared" si="83"/>
        <v>0</v>
      </c>
      <c r="K175" s="137">
        <f t="shared" si="87"/>
        <v>0</v>
      </c>
      <c r="L175" s="137">
        <f t="shared" si="87"/>
        <v>0</v>
      </c>
      <c r="M175" s="367">
        <f t="shared" si="87"/>
        <v>0</v>
      </c>
      <c r="N175" s="277"/>
      <c r="O175" s="136"/>
      <c r="P175" s="136"/>
      <c r="Q175" s="371"/>
    </row>
    <row r="176" spans="1:17" x14ac:dyDescent="0.25">
      <c r="A176" s="680"/>
      <c r="B176" s="682"/>
      <c r="C176" s="684"/>
      <c r="D176" s="678"/>
      <c r="E176" s="405" t="s">
        <v>184</v>
      </c>
      <c r="F176" s="214">
        <f t="shared" si="88"/>
        <v>0</v>
      </c>
      <c r="G176" s="133">
        <f t="shared" si="86"/>
        <v>0</v>
      </c>
      <c r="H176" s="133">
        <f t="shared" si="86"/>
        <v>0</v>
      </c>
      <c r="I176" s="276">
        <f t="shared" si="86"/>
        <v>0</v>
      </c>
      <c r="J176" s="368">
        <f t="shared" ref="J176" si="89">J191</f>
        <v>0</v>
      </c>
      <c r="K176" s="137">
        <f t="shared" si="87"/>
        <v>0</v>
      </c>
      <c r="L176" s="137">
        <f t="shared" si="87"/>
        <v>0</v>
      </c>
      <c r="M176" s="367">
        <f t="shared" si="87"/>
        <v>0</v>
      </c>
      <c r="N176" s="277"/>
      <c r="O176" s="136"/>
      <c r="P176" s="136"/>
      <c r="Q176" s="371"/>
    </row>
    <row r="177" spans="1:17" x14ac:dyDescent="0.25">
      <c r="A177" s="680"/>
      <c r="B177" s="682"/>
      <c r="C177" s="684"/>
      <c r="D177" s="678"/>
      <c r="E177" s="405" t="s">
        <v>185</v>
      </c>
      <c r="F177" s="214">
        <f t="shared" si="88"/>
        <v>2000</v>
      </c>
      <c r="G177" s="133">
        <f t="shared" si="86"/>
        <v>0</v>
      </c>
      <c r="H177" s="133">
        <f t="shared" si="86"/>
        <v>0</v>
      </c>
      <c r="I177" s="276">
        <f t="shared" si="86"/>
        <v>2000</v>
      </c>
      <c r="J177" s="368">
        <f t="shared" si="83"/>
        <v>0</v>
      </c>
      <c r="K177" s="137">
        <f t="shared" si="87"/>
        <v>0</v>
      </c>
      <c r="L177" s="137">
        <f t="shared" si="87"/>
        <v>0</v>
      </c>
      <c r="M177" s="367">
        <f t="shared" si="87"/>
        <v>0</v>
      </c>
      <c r="N177" s="277"/>
      <c r="O177" s="136"/>
      <c r="P177" s="136"/>
      <c r="Q177" s="371"/>
    </row>
    <row r="178" spans="1:17" x14ac:dyDescent="0.25">
      <c r="A178" s="680"/>
      <c r="B178" s="682"/>
      <c r="C178" s="684"/>
      <c r="D178" s="678"/>
      <c r="E178" s="405" t="s">
        <v>186</v>
      </c>
      <c r="F178" s="214">
        <f t="shared" si="88"/>
        <v>1500</v>
      </c>
      <c r="G178" s="133">
        <v>0</v>
      </c>
      <c r="H178" s="133">
        <v>0</v>
      </c>
      <c r="I178" s="276">
        <f>I196</f>
        <v>1500</v>
      </c>
      <c r="J178" s="368">
        <f t="shared" si="83"/>
        <v>0</v>
      </c>
      <c r="K178" s="137">
        <f t="shared" ref="K178:L178" si="90">K196</f>
        <v>0</v>
      </c>
      <c r="L178" s="137">
        <f t="shared" si="90"/>
        <v>0</v>
      </c>
      <c r="M178" s="367">
        <f>M196</f>
        <v>0</v>
      </c>
      <c r="N178" s="277">
        <f t="shared" si="75"/>
        <v>0</v>
      </c>
      <c r="O178" s="136"/>
      <c r="P178" s="136"/>
      <c r="Q178" s="371">
        <f t="shared" si="75"/>
        <v>0</v>
      </c>
    </row>
    <row r="179" spans="1:17" ht="25.5" x14ac:dyDescent="0.25">
      <c r="A179" s="671" t="s">
        <v>39</v>
      </c>
      <c r="B179" s="673" t="s">
        <v>187</v>
      </c>
      <c r="C179" s="675" t="s">
        <v>188</v>
      </c>
      <c r="D179" s="139" t="s">
        <v>21</v>
      </c>
      <c r="E179" s="406"/>
      <c r="F179" s="218"/>
      <c r="G179" s="138"/>
      <c r="H179" s="138"/>
      <c r="I179" s="279"/>
      <c r="J179" s="365"/>
      <c r="K179" s="134"/>
      <c r="L179" s="134"/>
      <c r="M179" s="366"/>
      <c r="N179" s="277"/>
      <c r="O179" s="135"/>
      <c r="P179" s="135"/>
      <c r="Q179" s="456"/>
    </row>
    <row r="180" spans="1:17" x14ac:dyDescent="0.25">
      <c r="A180" s="672"/>
      <c r="B180" s="674"/>
      <c r="C180" s="676"/>
      <c r="D180" s="677" t="s">
        <v>189</v>
      </c>
      <c r="E180" s="406" t="s">
        <v>27</v>
      </c>
      <c r="F180" s="214">
        <f>F181</f>
        <v>11245.5</v>
      </c>
      <c r="G180" s="133">
        <f t="shared" ref="G180:I180" si="91">G181</f>
        <v>2009.23</v>
      </c>
      <c r="H180" s="133">
        <f t="shared" si="91"/>
        <v>6336.27</v>
      </c>
      <c r="I180" s="276">
        <f t="shared" si="91"/>
        <v>2900</v>
      </c>
      <c r="J180" s="368">
        <f>J181</f>
        <v>11245.5</v>
      </c>
      <c r="K180" s="137">
        <f t="shared" ref="K180:M180" si="92">K181</f>
        <v>2009.23</v>
      </c>
      <c r="L180" s="137">
        <f t="shared" si="92"/>
        <v>6336.27</v>
      </c>
      <c r="M180" s="367">
        <f t="shared" si="92"/>
        <v>2900</v>
      </c>
      <c r="N180" s="277">
        <f t="shared" si="75"/>
        <v>100</v>
      </c>
      <c r="O180" s="136">
        <f t="shared" si="75"/>
        <v>100</v>
      </c>
      <c r="P180" s="136">
        <f t="shared" si="75"/>
        <v>100</v>
      </c>
      <c r="Q180" s="371">
        <f t="shared" si="75"/>
        <v>100</v>
      </c>
    </row>
    <row r="181" spans="1:17" x14ac:dyDescent="0.25">
      <c r="A181" s="672"/>
      <c r="B181" s="674"/>
      <c r="C181" s="676"/>
      <c r="D181" s="678"/>
      <c r="E181" s="407" t="s">
        <v>177</v>
      </c>
      <c r="F181" s="218">
        <f>SUM(G181:I181)</f>
        <v>11245.5</v>
      </c>
      <c r="G181" s="138">
        <v>2009.23</v>
      </c>
      <c r="H181" s="138">
        <v>6336.27</v>
      </c>
      <c r="I181" s="279">
        <v>2900</v>
      </c>
      <c r="J181" s="365">
        <f>SUM(K181:M181)</f>
        <v>11245.5</v>
      </c>
      <c r="K181" s="138">
        <v>2009.23</v>
      </c>
      <c r="L181" s="138">
        <v>6336.27</v>
      </c>
      <c r="M181" s="279">
        <v>2900</v>
      </c>
      <c r="N181" s="277">
        <f t="shared" si="75"/>
        <v>100</v>
      </c>
      <c r="O181" s="136">
        <f t="shared" si="75"/>
        <v>100</v>
      </c>
      <c r="P181" s="136">
        <f t="shared" si="75"/>
        <v>100</v>
      </c>
      <c r="Q181" s="371">
        <f t="shared" si="75"/>
        <v>100</v>
      </c>
    </row>
    <row r="182" spans="1:17" ht="25.5" x14ac:dyDescent="0.25">
      <c r="A182" s="671" t="s">
        <v>44</v>
      </c>
      <c r="B182" s="673" t="s">
        <v>190</v>
      </c>
      <c r="C182" s="675" t="s">
        <v>191</v>
      </c>
      <c r="D182" s="139" t="s">
        <v>21</v>
      </c>
      <c r="E182" s="406"/>
      <c r="F182" s="218"/>
      <c r="G182" s="138"/>
      <c r="H182" s="138"/>
      <c r="I182" s="279"/>
      <c r="J182" s="369"/>
      <c r="K182" s="134"/>
      <c r="L182" s="134"/>
      <c r="M182" s="366"/>
      <c r="N182" s="277"/>
      <c r="O182" s="135"/>
      <c r="P182" s="135"/>
      <c r="Q182" s="456"/>
    </row>
    <row r="183" spans="1:17" x14ac:dyDescent="0.25">
      <c r="A183" s="672"/>
      <c r="B183" s="674"/>
      <c r="C183" s="676"/>
      <c r="D183" s="677" t="s">
        <v>192</v>
      </c>
      <c r="E183" s="406" t="s">
        <v>27</v>
      </c>
      <c r="F183" s="214">
        <f>F184</f>
        <v>17391.21</v>
      </c>
      <c r="G183" s="133">
        <f t="shared" ref="G183:I183" si="93">G184</f>
        <v>0</v>
      </c>
      <c r="H183" s="133">
        <f t="shared" si="93"/>
        <v>11669.5</v>
      </c>
      <c r="I183" s="276">
        <f t="shared" si="93"/>
        <v>5721.71</v>
      </c>
      <c r="J183" s="370">
        <f>J184</f>
        <v>0</v>
      </c>
      <c r="K183" s="137">
        <f t="shared" ref="K183:M183" si="94">K184</f>
        <v>0</v>
      </c>
      <c r="L183" s="137">
        <f t="shared" si="94"/>
        <v>0</v>
      </c>
      <c r="M183" s="367">
        <f t="shared" si="94"/>
        <v>0</v>
      </c>
      <c r="N183" s="277">
        <f t="shared" ref="N183:Q184" si="95">J183/F183*100</f>
        <v>0</v>
      </c>
      <c r="O183" s="136"/>
      <c r="P183" s="136">
        <f t="shared" si="95"/>
        <v>0</v>
      </c>
      <c r="Q183" s="371">
        <f t="shared" si="95"/>
        <v>0</v>
      </c>
    </row>
    <row r="184" spans="1:17" x14ac:dyDescent="0.25">
      <c r="A184" s="672"/>
      <c r="B184" s="674"/>
      <c r="C184" s="676"/>
      <c r="D184" s="678"/>
      <c r="E184" s="407" t="s">
        <v>178</v>
      </c>
      <c r="F184" s="218">
        <f>SUM(G184:I184)</f>
        <v>17391.21</v>
      </c>
      <c r="G184" s="138">
        <v>0</v>
      </c>
      <c r="H184" s="138">
        <v>11669.5</v>
      </c>
      <c r="I184" s="279">
        <v>5721.71</v>
      </c>
      <c r="J184" s="369">
        <f>SUM(K184:M184)</f>
        <v>0</v>
      </c>
      <c r="K184" s="138">
        <v>0</v>
      </c>
      <c r="L184" s="134">
        <v>0</v>
      </c>
      <c r="M184" s="366">
        <v>0</v>
      </c>
      <c r="N184" s="277">
        <f t="shared" si="95"/>
        <v>0</v>
      </c>
      <c r="O184" s="136"/>
      <c r="P184" s="136">
        <f t="shared" si="95"/>
        <v>0</v>
      </c>
      <c r="Q184" s="371">
        <f t="shared" si="95"/>
        <v>0</v>
      </c>
    </row>
    <row r="185" spans="1:17" ht="25.5" x14ac:dyDescent="0.25">
      <c r="A185" s="671" t="s">
        <v>47</v>
      </c>
      <c r="B185" s="673" t="s">
        <v>193</v>
      </c>
      <c r="C185" s="675" t="s">
        <v>194</v>
      </c>
      <c r="D185" s="139" t="s">
        <v>21</v>
      </c>
      <c r="E185" s="406"/>
      <c r="F185" s="218"/>
      <c r="G185" s="138"/>
      <c r="H185" s="138"/>
      <c r="I185" s="279"/>
      <c r="J185" s="369"/>
      <c r="K185" s="134"/>
      <c r="L185" s="134"/>
      <c r="M185" s="366"/>
      <c r="N185" s="277"/>
      <c r="O185" s="135"/>
      <c r="P185" s="135"/>
      <c r="Q185" s="456"/>
    </row>
    <row r="186" spans="1:17" x14ac:dyDescent="0.25">
      <c r="A186" s="672"/>
      <c r="B186" s="674"/>
      <c r="C186" s="676"/>
      <c r="D186" s="677" t="s">
        <v>192</v>
      </c>
      <c r="E186" s="406" t="s">
        <v>27</v>
      </c>
      <c r="F186" s="214">
        <f>SUM(G186:I186)</f>
        <v>63212.039999999994</v>
      </c>
      <c r="G186" s="133">
        <f>SUM(G187:G193)</f>
        <v>0</v>
      </c>
      <c r="H186" s="133">
        <f>SUM(H187:H193)</f>
        <v>42312.1</v>
      </c>
      <c r="I186" s="276">
        <f>SUM(I187:I193)</f>
        <v>20899.939999999999</v>
      </c>
      <c r="J186" s="370">
        <f>SUM(K186:M186)</f>
        <v>0</v>
      </c>
      <c r="K186" s="137">
        <f>SUM(K187:K193)</f>
        <v>0</v>
      </c>
      <c r="L186" s="137">
        <f>SUM(L187:L193)</f>
        <v>0</v>
      </c>
      <c r="M186" s="367">
        <f>SUM(M187:M193)</f>
        <v>0</v>
      </c>
      <c r="N186" s="277">
        <f t="shared" ref="N186:N193" si="96">J186/F186*100</f>
        <v>0</v>
      </c>
      <c r="O186" s="136"/>
      <c r="P186" s="136"/>
      <c r="Q186" s="371">
        <f t="shared" ref="Q186:Q193" si="97">M186/I186*100</f>
        <v>0</v>
      </c>
    </row>
    <row r="187" spans="1:17" x14ac:dyDescent="0.25">
      <c r="A187" s="672"/>
      <c r="B187" s="674"/>
      <c r="C187" s="676"/>
      <c r="D187" s="678"/>
      <c r="E187" s="407" t="s">
        <v>179</v>
      </c>
      <c r="F187" s="218">
        <f>SUM(G187:I187)</f>
        <v>229.3</v>
      </c>
      <c r="G187" s="138"/>
      <c r="H187" s="138"/>
      <c r="I187" s="279">
        <v>229.3</v>
      </c>
      <c r="J187" s="369">
        <f>SUM(K187:M187)</f>
        <v>0</v>
      </c>
      <c r="K187" s="134"/>
      <c r="L187" s="134"/>
      <c r="M187" s="366">
        <v>0</v>
      </c>
      <c r="N187" s="277"/>
      <c r="O187" s="136"/>
      <c r="P187" s="136"/>
      <c r="Q187" s="371"/>
    </row>
    <row r="188" spans="1:17" x14ac:dyDescent="0.25">
      <c r="A188" s="672"/>
      <c r="B188" s="674"/>
      <c r="C188" s="676"/>
      <c r="D188" s="678"/>
      <c r="E188" s="407" t="s">
        <v>180</v>
      </c>
      <c r="F188" s="218">
        <f>SUM(G188:I188)</f>
        <v>1673.6</v>
      </c>
      <c r="G188" s="138">
        <v>0</v>
      </c>
      <c r="H188" s="138">
        <v>1312.1</v>
      </c>
      <c r="I188" s="279">
        <v>361.5</v>
      </c>
      <c r="J188" s="369">
        <f>SUM(K188:M188)</f>
        <v>0</v>
      </c>
      <c r="K188" s="134"/>
      <c r="L188" s="134">
        <v>0</v>
      </c>
      <c r="M188" s="366">
        <v>0</v>
      </c>
      <c r="N188" s="277">
        <f>J188/F188*100</f>
        <v>0</v>
      </c>
      <c r="O188" s="136"/>
      <c r="P188" s="136"/>
      <c r="Q188" s="371">
        <f t="shared" si="97"/>
        <v>0</v>
      </c>
    </row>
    <row r="189" spans="1:17" x14ac:dyDescent="0.25">
      <c r="A189" s="672"/>
      <c r="B189" s="674"/>
      <c r="C189" s="676"/>
      <c r="D189" s="678"/>
      <c r="E189" s="407" t="s">
        <v>181</v>
      </c>
      <c r="F189" s="218">
        <f>SUM(G189:I189)</f>
        <v>3599.74</v>
      </c>
      <c r="G189" s="138"/>
      <c r="H189" s="138"/>
      <c r="I189" s="279">
        <v>3599.74</v>
      </c>
      <c r="J189" s="369">
        <f>SUM(K189:M189)</f>
        <v>0</v>
      </c>
      <c r="K189" s="134"/>
      <c r="L189" s="134">
        <v>0</v>
      </c>
      <c r="M189" s="366">
        <v>0</v>
      </c>
      <c r="N189" s="277"/>
      <c r="O189" s="136"/>
      <c r="P189" s="136"/>
      <c r="Q189" s="371"/>
    </row>
    <row r="190" spans="1:17" x14ac:dyDescent="0.25">
      <c r="A190" s="672"/>
      <c r="B190" s="674"/>
      <c r="C190" s="676"/>
      <c r="D190" s="678"/>
      <c r="E190" s="407" t="s">
        <v>182</v>
      </c>
      <c r="F190" s="218">
        <f t="shared" ref="F190:F193" si="98">SUM(G190:I190)</f>
        <v>11000</v>
      </c>
      <c r="G190" s="138">
        <v>0</v>
      </c>
      <c r="H190" s="138">
        <v>11000</v>
      </c>
      <c r="I190" s="279">
        <v>0</v>
      </c>
      <c r="J190" s="369">
        <f t="shared" ref="J190:J193" si="99">SUM(K190:M190)</f>
        <v>0</v>
      </c>
      <c r="K190" s="134">
        <v>0</v>
      </c>
      <c r="L190" s="134">
        <v>0</v>
      </c>
      <c r="M190" s="366">
        <v>0</v>
      </c>
      <c r="N190" s="277"/>
      <c r="O190" s="136"/>
      <c r="P190" s="136"/>
      <c r="Q190" s="371"/>
    </row>
    <row r="191" spans="1:17" x14ac:dyDescent="0.25">
      <c r="A191" s="672"/>
      <c r="B191" s="674"/>
      <c r="C191" s="676"/>
      <c r="D191" s="678"/>
      <c r="E191" s="407" t="s">
        <v>183</v>
      </c>
      <c r="F191" s="218">
        <f t="shared" si="98"/>
        <v>44709.4</v>
      </c>
      <c r="G191" s="138">
        <v>0</v>
      </c>
      <c r="H191" s="138">
        <v>30000</v>
      </c>
      <c r="I191" s="279">
        <v>14709.4</v>
      </c>
      <c r="J191" s="369">
        <f t="shared" si="99"/>
        <v>0</v>
      </c>
      <c r="K191" s="134">
        <v>0</v>
      </c>
      <c r="L191" s="134">
        <v>0</v>
      </c>
      <c r="M191" s="366">
        <v>0</v>
      </c>
      <c r="N191" s="277"/>
      <c r="O191" s="136"/>
      <c r="P191" s="136"/>
      <c r="Q191" s="371"/>
    </row>
    <row r="192" spans="1:17" x14ac:dyDescent="0.25">
      <c r="A192" s="672"/>
      <c r="B192" s="674"/>
      <c r="C192" s="676"/>
      <c r="D192" s="678"/>
      <c r="E192" s="407" t="s">
        <v>184</v>
      </c>
      <c r="F192" s="218">
        <f t="shared" si="98"/>
        <v>0</v>
      </c>
      <c r="G192" s="138"/>
      <c r="H192" s="138">
        <v>0</v>
      </c>
      <c r="I192" s="279"/>
      <c r="J192" s="369">
        <f t="shared" si="99"/>
        <v>0</v>
      </c>
      <c r="K192" s="134"/>
      <c r="L192" s="134">
        <v>0</v>
      </c>
      <c r="M192" s="366"/>
      <c r="N192" s="277"/>
      <c r="O192" s="136"/>
      <c r="P192" s="136"/>
      <c r="Q192" s="371"/>
    </row>
    <row r="193" spans="1:17" x14ac:dyDescent="0.25">
      <c r="A193" s="672"/>
      <c r="B193" s="674"/>
      <c r="C193" s="676"/>
      <c r="D193" s="678"/>
      <c r="E193" s="407" t="s">
        <v>185</v>
      </c>
      <c r="F193" s="218">
        <f t="shared" si="98"/>
        <v>2000</v>
      </c>
      <c r="G193" s="138">
        <v>0</v>
      </c>
      <c r="H193" s="138">
        <v>0</v>
      </c>
      <c r="I193" s="279">
        <v>2000</v>
      </c>
      <c r="J193" s="369">
        <f t="shared" si="99"/>
        <v>0</v>
      </c>
      <c r="K193" s="134"/>
      <c r="L193" s="134"/>
      <c r="M193" s="366">
        <v>0</v>
      </c>
      <c r="N193" s="277">
        <f t="shared" si="96"/>
        <v>0</v>
      </c>
      <c r="O193" s="136"/>
      <c r="P193" s="136"/>
      <c r="Q193" s="371">
        <f t="shared" si="97"/>
        <v>0</v>
      </c>
    </row>
    <row r="194" spans="1:17" ht="25.5" x14ac:dyDescent="0.25">
      <c r="A194" s="671" t="s">
        <v>50</v>
      </c>
      <c r="B194" s="673" t="s">
        <v>195</v>
      </c>
      <c r="C194" s="675" t="s">
        <v>196</v>
      </c>
      <c r="D194" s="139" t="s">
        <v>21</v>
      </c>
      <c r="E194" s="406"/>
      <c r="F194" s="218"/>
      <c r="G194" s="138"/>
      <c r="H194" s="138"/>
      <c r="I194" s="279"/>
      <c r="J194" s="369"/>
      <c r="K194" s="134"/>
      <c r="L194" s="134"/>
      <c r="M194" s="366"/>
      <c r="N194" s="277"/>
      <c r="O194" s="135"/>
      <c r="P194" s="135"/>
      <c r="Q194" s="456"/>
    </row>
    <row r="195" spans="1:17" x14ac:dyDescent="0.25">
      <c r="A195" s="672"/>
      <c r="B195" s="674"/>
      <c r="C195" s="676"/>
      <c r="D195" s="677" t="s">
        <v>197</v>
      </c>
      <c r="E195" s="406" t="s">
        <v>27</v>
      </c>
      <c r="F195" s="214">
        <f>F196</f>
        <v>1500</v>
      </c>
      <c r="G195" s="133">
        <f t="shared" ref="G195:I195" si="100">G196</f>
        <v>0</v>
      </c>
      <c r="H195" s="133">
        <f t="shared" si="100"/>
        <v>0</v>
      </c>
      <c r="I195" s="276">
        <f t="shared" si="100"/>
        <v>1500</v>
      </c>
      <c r="J195" s="370">
        <f>J196</f>
        <v>0</v>
      </c>
      <c r="K195" s="137">
        <f t="shared" ref="K195:M195" si="101">K196</f>
        <v>0</v>
      </c>
      <c r="L195" s="137">
        <f t="shared" si="101"/>
        <v>0</v>
      </c>
      <c r="M195" s="367">
        <f t="shared" si="101"/>
        <v>0</v>
      </c>
      <c r="N195" s="277">
        <f t="shared" ref="N195:Q196" si="102">J195/F195*100</f>
        <v>0</v>
      </c>
      <c r="O195" s="136"/>
      <c r="P195" s="136"/>
      <c r="Q195" s="371">
        <f t="shared" si="102"/>
        <v>0</v>
      </c>
    </row>
    <row r="196" spans="1:17" x14ac:dyDescent="0.25">
      <c r="A196" s="672"/>
      <c r="B196" s="674"/>
      <c r="C196" s="676"/>
      <c r="D196" s="678"/>
      <c r="E196" s="407" t="s">
        <v>186</v>
      </c>
      <c r="F196" s="218">
        <f>SUM(G196:I196)</f>
        <v>1500</v>
      </c>
      <c r="G196" s="138">
        <v>0</v>
      </c>
      <c r="H196" s="138">
        <v>0</v>
      </c>
      <c r="I196" s="279">
        <v>1500</v>
      </c>
      <c r="J196" s="369">
        <f>SUM(K196:M196)</f>
        <v>0</v>
      </c>
      <c r="K196" s="138">
        <v>0</v>
      </c>
      <c r="L196" s="134">
        <v>0</v>
      </c>
      <c r="M196" s="366">
        <v>0</v>
      </c>
      <c r="N196" s="277">
        <f t="shared" si="102"/>
        <v>0</v>
      </c>
      <c r="O196" s="136"/>
      <c r="P196" s="136"/>
      <c r="Q196" s="371">
        <f t="shared" si="102"/>
        <v>0</v>
      </c>
    </row>
    <row r="197" spans="1:17" ht="25.5" x14ac:dyDescent="0.25">
      <c r="A197" s="679" t="s">
        <v>62</v>
      </c>
      <c r="B197" s="681" t="s">
        <v>198</v>
      </c>
      <c r="C197" s="683" t="s">
        <v>20</v>
      </c>
      <c r="D197" s="139" t="s">
        <v>21</v>
      </c>
      <c r="E197" s="406"/>
      <c r="F197" s="218"/>
      <c r="G197" s="138"/>
      <c r="H197" s="138"/>
      <c r="I197" s="279"/>
      <c r="J197" s="365"/>
      <c r="K197" s="134"/>
      <c r="L197" s="134"/>
      <c r="M197" s="366"/>
      <c r="N197" s="277"/>
      <c r="O197" s="135"/>
      <c r="P197" s="135"/>
      <c r="Q197" s="456"/>
    </row>
    <row r="198" spans="1:17" x14ac:dyDescent="0.25">
      <c r="A198" s="680"/>
      <c r="B198" s="682"/>
      <c r="C198" s="684"/>
      <c r="D198" s="677" t="s">
        <v>199</v>
      </c>
      <c r="E198" s="404" t="s">
        <v>27</v>
      </c>
      <c r="F198" s="214">
        <f>SUM(G198:I198)</f>
        <v>6179.5</v>
      </c>
      <c r="G198" s="133">
        <f t="shared" ref="G198:H198" si="103">SUM(G199:G200)</f>
        <v>0</v>
      </c>
      <c r="H198" s="133">
        <f t="shared" si="103"/>
        <v>0</v>
      </c>
      <c r="I198" s="276">
        <f>SUM(I199:I200)</f>
        <v>6179.5</v>
      </c>
      <c r="J198" s="368">
        <f>SUM(K198:M198)</f>
        <v>0</v>
      </c>
      <c r="K198" s="137">
        <f t="shared" ref="K198:L198" si="104">K200</f>
        <v>0</v>
      </c>
      <c r="L198" s="137">
        <f t="shared" si="104"/>
        <v>0</v>
      </c>
      <c r="M198" s="367">
        <f>M200</f>
        <v>0</v>
      </c>
      <c r="N198" s="277">
        <f t="shared" ref="N198" si="105">J198/F198*100</f>
        <v>0</v>
      </c>
      <c r="O198" s="136"/>
      <c r="P198" s="136"/>
      <c r="Q198" s="371">
        <f t="shared" ref="Q198" si="106">M198/I198*100</f>
        <v>0</v>
      </c>
    </row>
    <row r="199" spans="1:17" x14ac:dyDescent="0.25">
      <c r="A199" s="680"/>
      <c r="B199" s="682"/>
      <c r="C199" s="684"/>
      <c r="D199" s="678"/>
      <c r="E199" s="405" t="s">
        <v>200</v>
      </c>
      <c r="F199" s="214">
        <f>SUM(G199:I199)</f>
        <v>229.5</v>
      </c>
      <c r="G199" s="133"/>
      <c r="H199" s="133"/>
      <c r="I199" s="276">
        <f>I206</f>
        <v>229.5</v>
      </c>
      <c r="J199" s="368">
        <f>SUM(K199:M199)</f>
        <v>0</v>
      </c>
      <c r="K199" s="136">
        <f t="shared" ref="K199:L199" si="107">K205</f>
        <v>0</v>
      </c>
      <c r="L199" s="136">
        <f t="shared" si="107"/>
        <v>0</v>
      </c>
      <c r="M199" s="371">
        <f>M205</f>
        <v>0</v>
      </c>
      <c r="N199" s="277"/>
      <c r="O199" s="136"/>
      <c r="P199" s="136"/>
      <c r="Q199" s="371"/>
    </row>
    <row r="200" spans="1:17" x14ac:dyDescent="0.25">
      <c r="A200" s="680"/>
      <c r="B200" s="682"/>
      <c r="C200" s="684"/>
      <c r="D200" s="678"/>
      <c r="E200" s="405" t="s">
        <v>201</v>
      </c>
      <c r="F200" s="214">
        <f>SUM(G200:I200)</f>
        <v>5950</v>
      </c>
      <c r="G200" s="133">
        <f t="shared" ref="G200:H200" si="108">G203</f>
        <v>0</v>
      </c>
      <c r="H200" s="133">
        <f t="shared" si="108"/>
        <v>0</v>
      </c>
      <c r="I200" s="276">
        <f>I203</f>
        <v>5950</v>
      </c>
      <c r="J200" s="368">
        <f>SUM(K200:M200)</f>
        <v>0</v>
      </c>
      <c r="K200" s="137">
        <f t="shared" ref="K200:L200" si="109">K203</f>
        <v>0</v>
      </c>
      <c r="L200" s="137">
        <f t="shared" si="109"/>
        <v>0</v>
      </c>
      <c r="M200" s="367">
        <f>M203</f>
        <v>0</v>
      </c>
      <c r="N200" s="277"/>
      <c r="O200" s="136"/>
      <c r="P200" s="136"/>
      <c r="Q200" s="371"/>
    </row>
    <row r="201" spans="1:17" ht="25.5" x14ac:dyDescent="0.25">
      <c r="A201" s="671" t="s">
        <v>65</v>
      </c>
      <c r="B201" s="673" t="s">
        <v>202</v>
      </c>
      <c r="C201" s="675" t="s">
        <v>203</v>
      </c>
      <c r="D201" s="139" t="s">
        <v>21</v>
      </c>
      <c r="E201" s="406"/>
      <c r="F201" s="218"/>
      <c r="G201" s="138"/>
      <c r="H201" s="138"/>
      <c r="I201" s="279"/>
      <c r="J201" s="365"/>
      <c r="K201" s="134"/>
      <c r="L201" s="134"/>
      <c r="M201" s="366"/>
      <c r="N201" s="277"/>
      <c r="O201" s="135"/>
      <c r="P201" s="135"/>
      <c r="Q201" s="456"/>
    </row>
    <row r="202" spans="1:17" x14ac:dyDescent="0.25">
      <c r="A202" s="672"/>
      <c r="B202" s="674"/>
      <c r="C202" s="676"/>
      <c r="D202" s="677" t="s">
        <v>204</v>
      </c>
      <c r="E202" s="406" t="s">
        <v>27</v>
      </c>
      <c r="F202" s="218">
        <f>SUM(G202:I202)</f>
        <v>5950</v>
      </c>
      <c r="G202" s="138">
        <f>SUM(G203:G203)</f>
        <v>0</v>
      </c>
      <c r="H202" s="138">
        <f>SUM(H203:H203)</f>
        <v>0</v>
      </c>
      <c r="I202" s="279">
        <f>SUM(I203:I203)</f>
        <v>5950</v>
      </c>
      <c r="J202" s="365">
        <f>SUM(K202:M202)</f>
        <v>0</v>
      </c>
      <c r="K202" s="134">
        <f t="shared" ref="K202:L202" si="110">K203</f>
        <v>0</v>
      </c>
      <c r="L202" s="134">
        <f t="shared" si="110"/>
        <v>0</v>
      </c>
      <c r="M202" s="366">
        <f>M203</f>
        <v>0</v>
      </c>
      <c r="N202" s="277">
        <f t="shared" ref="N202" si="111">J202/F202*100</f>
        <v>0</v>
      </c>
      <c r="O202" s="136"/>
      <c r="P202" s="136"/>
      <c r="Q202" s="371">
        <f t="shared" ref="Q202" si="112">M202/I202*100</f>
        <v>0</v>
      </c>
    </row>
    <row r="203" spans="1:17" x14ac:dyDescent="0.25">
      <c r="A203" s="672"/>
      <c r="B203" s="674"/>
      <c r="C203" s="676"/>
      <c r="D203" s="678"/>
      <c r="E203" s="407" t="s">
        <v>201</v>
      </c>
      <c r="F203" s="218">
        <f>SUM(G203:I203)</f>
        <v>5950</v>
      </c>
      <c r="G203" s="138"/>
      <c r="H203" s="138"/>
      <c r="I203" s="279">
        <v>5950</v>
      </c>
      <c r="J203" s="365">
        <f>SUM(K203:M203)</f>
        <v>0</v>
      </c>
      <c r="K203" s="134"/>
      <c r="L203" s="134"/>
      <c r="M203" s="366">
        <v>0</v>
      </c>
      <c r="N203" s="277"/>
      <c r="O203" s="136"/>
      <c r="P203" s="136"/>
      <c r="Q203" s="371"/>
    </row>
    <row r="204" spans="1:17" ht="25.5" x14ac:dyDescent="0.25">
      <c r="A204" s="671" t="s">
        <v>68</v>
      </c>
      <c r="B204" s="673" t="s">
        <v>205</v>
      </c>
      <c r="C204" s="675" t="s">
        <v>206</v>
      </c>
      <c r="D204" s="139" t="s">
        <v>21</v>
      </c>
      <c r="E204" s="406"/>
      <c r="F204" s="218"/>
      <c r="G204" s="138"/>
      <c r="H204" s="138"/>
      <c r="I204" s="279"/>
      <c r="J204" s="369"/>
      <c r="K204" s="134"/>
      <c r="L204" s="134"/>
      <c r="M204" s="366"/>
      <c r="N204" s="277"/>
      <c r="O204" s="135"/>
      <c r="P204" s="135"/>
      <c r="Q204" s="456"/>
    </row>
    <row r="205" spans="1:17" x14ac:dyDescent="0.25">
      <c r="A205" s="672"/>
      <c r="B205" s="674"/>
      <c r="C205" s="676"/>
      <c r="D205" s="677" t="s">
        <v>204</v>
      </c>
      <c r="E205" s="406" t="s">
        <v>27</v>
      </c>
      <c r="F205" s="218">
        <f>SUM(G205:I205)</f>
        <v>229.5</v>
      </c>
      <c r="G205" s="138">
        <f t="shared" ref="G205:M205" si="113">SUM(G206:G206)</f>
        <v>0</v>
      </c>
      <c r="H205" s="138">
        <f t="shared" si="113"/>
        <v>0</v>
      </c>
      <c r="I205" s="279">
        <f t="shared" si="113"/>
        <v>229.5</v>
      </c>
      <c r="J205" s="288">
        <f t="shared" si="113"/>
        <v>0</v>
      </c>
      <c r="K205" s="138">
        <f t="shared" si="113"/>
        <v>0</v>
      </c>
      <c r="L205" s="138">
        <f t="shared" si="113"/>
        <v>0</v>
      </c>
      <c r="M205" s="279">
        <f t="shared" si="113"/>
        <v>0</v>
      </c>
      <c r="N205" s="277">
        <f t="shared" ref="N205" si="114">J205/F205*100</f>
        <v>0</v>
      </c>
      <c r="O205" s="136"/>
      <c r="P205" s="136"/>
      <c r="Q205" s="371">
        <f t="shared" ref="Q205" si="115">M205/I205*100</f>
        <v>0</v>
      </c>
    </row>
    <row r="206" spans="1:17" x14ac:dyDescent="0.25">
      <c r="A206" s="672"/>
      <c r="B206" s="674"/>
      <c r="C206" s="676"/>
      <c r="D206" s="678"/>
      <c r="E206" s="407" t="s">
        <v>200</v>
      </c>
      <c r="F206" s="218">
        <f>SUM(G206:I206)</f>
        <v>229.5</v>
      </c>
      <c r="G206" s="138"/>
      <c r="H206" s="138"/>
      <c r="I206" s="279">
        <v>229.5</v>
      </c>
      <c r="J206" s="369">
        <f>SUM(K206:M206)</f>
        <v>0</v>
      </c>
      <c r="K206" s="134"/>
      <c r="L206" s="134"/>
      <c r="M206" s="366">
        <v>0</v>
      </c>
      <c r="N206" s="277"/>
      <c r="O206" s="136"/>
      <c r="P206" s="136"/>
      <c r="Q206" s="371"/>
    </row>
    <row r="207" spans="1:17" ht="25.5" x14ac:dyDescent="0.25">
      <c r="A207" s="679" t="s">
        <v>74</v>
      </c>
      <c r="B207" s="681" t="s">
        <v>207</v>
      </c>
      <c r="C207" s="683" t="s">
        <v>20</v>
      </c>
      <c r="D207" s="139" t="s">
        <v>21</v>
      </c>
      <c r="E207" s="406"/>
      <c r="F207" s="218"/>
      <c r="G207" s="138"/>
      <c r="H207" s="138"/>
      <c r="I207" s="279"/>
      <c r="J207" s="365"/>
      <c r="K207" s="134"/>
      <c r="L207" s="134"/>
      <c r="M207" s="366"/>
      <c r="N207" s="277"/>
      <c r="O207" s="135"/>
      <c r="P207" s="135"/>
      <c r="Q207" s="456"/>
    </row>
    <row r="208" spans="1:17" x14ac:dyDescent="0.25">
      <c r="A208" s="680"/>
      <c r="B208" s="682"/>
      <c r="C208" s="684"/>
      <c r="D208" s="677" t="s">
        <v>199</v>
      </c>
      <c r="E208" s="404" t="s">
        <v>27</v>
      </c>
      <c r="F208" s="214">
        <f>SUM(G208:I208)</f>
        <v>600</v>
      </c>
      <c r="G208" s="133">
        <f t="shared" ref="G208:H208" si="116">SUM(G209:G210)</f>
        <v>0</v>
      </c>
      <c r="H208" s="133">
        <f t="shared" si="116"/>
        <v>0</v>
      </c>
      <c r="I208" s="276">
        <f>SUM(I209:I210)</f>
        <v>600</v>
      </c>
      <c r="J208" s="368">
        <f>SUM(K208:M208)</f>
        <v>0</v>
      </c>
      <c r="K208" s="137">
        <f t="shared" ref="K208:M208" si="117">K210</f>
        <v>0</v>
      </c>
      <c r="L208" s="137">
        <f t="shared" si="117"/>
        <v>0</v>
      </c>
      <c r="M208" s="367">
        <f t="shared" si="117"/>
        <v>0</v>
      </c>
      <c r="N208" s="277">
        <f t="shared" si="75"/>
        <v>0</v>
      </c>
      <c r="O208" s="136"/>
      <c r="P208" s="136"/>
      <c r="Q208" s="371">
        <f t="shared" ref="Q208:Q210" si="118">M208/I208*100</f>
        <v>0</v>
      </c>
    </row>
    <row r="209" spans="1:17" x14ac:dyDescent="0.25">
      <c r="A209" s="680"/>
      <c r="B209" s="682"/>
      <c r="C209" s="684"/>
      <c r="D209" s="678"/>
      <c r="E209" s="405" t="s">
        <v>208</v>
      </c>
      <c r="F209" s="214">
        <f>SUM(G209:I209)</f>
        <v>100</v>
      </c>
      <c r="G209" s="133">
        <f t="shared" ref="G209:H209" si="119">G213</f>
        <v>0</v>
      </c>
      <c r="H209" s="133">
        <f t="shared" si="119"/>
        <v>0</v>
      </c>
      <c r="I209" s="276">
        <f>I213</f>
        <v>100</v>
      </c>
      <c r="J209" s="368">
        <f>SUM(K209:M209)</f>
        <v>0</v>
      </c>
      <c r="K209" s="137">
        <f t="shared" ref="K209:L209" si="120">K213</f>
        <v>0</v>
      </c>
      <c r="L209" s="137">
        <f t="shared" si="120"/>
        <v>0</v>
      </c>
      <c r="M209" s="367">
        <f>M213</f>
        <v>0</v>
      </c>
      <c r="N209" s="277"/>
      <c r="O209" s="136"/>
      <c r="P209" s="136"/>
      <c r="Q209" s="371"/>
    </row>
    <row r="210" spans="1:17" x14ac:dyDescent="0.25">
      <c r="A210" s="680"/>
      <c r="B210" s="682"/>
      <c r="C210" s="684"/>
      <c r="D210" s="678"/>
      <c r="E210" s="405" t="s">
        <v>209</v>
      </c>
      <c r="F210" s="214">
        <v>500</v>
      </c>
      <c r="G210" s="133">
        <v>0</v>
      </c>
      <c r="H210" s="133">
        <v>0</v>
      </c>
      <c r="I210" s="276">
        <v>500</v>
      </c>
      <c r="J210" s="368">
        <f>SUM(K210:M210)</f>
        <v>0</v>
      </c>
      <c r="K210" s="137"/>
      <c r="L210" s="137"/>
      <c r="M210" s="367">
        <f>M214</f>
        <v>0</v>
      </c>
      <c r="N210" s="277">
        <f t="shared" si="75"/>
        <v>0</v>
      </c>
      <c r="O210" s="136"/>
      <c r="P210" s="136"/>
      <c r="Q210" s="371">
        <f t="shared" si="118"/>
        <v>0</v>
      </c>
    </row>
    <row r="211" spans="1:17" ht="25.5" x14ac:dyDescent="0.25">
      <c r="A211" s="671" t="s">
        <v>83</v>
      </c>
      <c r="B211" s="673" t="s">
        <v>210</v>
      </c>
      <c r="C211" s="675" t="s">
        <v>211</v>
      </c>
      <c r="D211" s="139" t="s">
        <v>21</v>
      </c>
      <c r="E211" s="406"/>
      <c r="F211" s="218"/>
      <c r="G211" s="138"/>
      <c r="H211" s="138"/>
      <c r="I211" s="279"/>
      <c r="J211" s="365"/>
      <c r="K211" s="134"/>
      <c r="L211" s="134"/>
      <c r="M211" s="366"/>
      <c r="N211" s="277"/>
      <c r="O211" s="135"/>
      <c r="P211" s="135"/>
      <c r="Q211" s="456"/>
    </row>
    <row r="212" spans="1:17" x14ac:dyDescent="0.25">
      <c r="A212" s="672"/>
      <c r="B212" s="674"/>
      <c r="C212" s="676"/>
      <c r="D212" s="677" t="s">
        <v>192</v>
      </c>
      <c r="E212" s="406" t="s">
        <v>27</v>
      </c>
      <c r="F212" s="218">
        <f>SUM(G212:I212)</f>
        <v>600</v>
      </c>
      <c r="G212" s="138">
        <f t="shared" ref="G212:H212" si="121">SUM(G213:G214)</f>
        <v>0</v>
      </c>
      <c r="H212" s="138">
        <f t="shared" si="121"/>
        <v>0</v>
      </c>
      <c r="I212" s="279">
        <f>SUM(I213:I214)</f>
        <v>600</v>
      </c>
      <c r="J212" s="365">
        <f>J214</f>
        <v>0</v>
      </c>
      <c r="K212" s="134">
        <f t="shared" ref="K212:M212" si="122">K214</f>
        <v>0</v>
      </c>
      <c r="L212" s="134">
        <f t="shared" si="122"/>
        <v>0</v>
      </c>
      <c r="M212" s="366">
        <f t="shared" si="122"/>
        <v>0</v>
      </c>
      <c r="N212" s="277">
        <f t="shared" si="75"/>
        <v>0</v>
      </c>
      <c r="O212" s="136"/>
      <c r="P212" s="136"/>
      <c r="Q212" s="371">
        <f t="shared" ref="Q212:Q214" si="123">M212/I212*100</f>
        <v>0</v>
      </c>
    </row>
    <row r="213" spans="1:17" x14ac:dyDescent="0.25">
      <c r="A213" s="672"/>
      <c r="B213" s="674"/>
      <c r="C213" s="676"/>
      <c r="D213" s="678"/>
      <c r="E213" s="407" t="s">
        <v>208</v>
      </c>
      <c r="F213" s="218">
        <f>SUM(G213:I213)</f>
        <v>100</v>
      </c>
      <c r="G213" s="138"/>
      <c r="H213" s="138"/>
      <c r="I213" s="279">
        <v>100</v>
      </c>
      <c r="J213" s="365"/>
      <c r="K213" s="134"/>
      <c r="L213" s="134"/>
      <c r="M213" s="366"/>
      <c r="N213" s="277"/>
      <c r="O213" s="136"/>
      <c r="P213" s="136"/>
      <c r="Q213" s="371"/>
    </row>
    <row r="214" spans="1:17" x14ac:dyDescent="0.25">
      <c r="A214" s="672"/>
      <c r="B214" s="674"/>
      <c r="C214" s="676"/>
      <c r="D214" s="678"/>
      <c r="E214" s="407" t="s">
        <v>209</v>
      </c>
      <c r="F214" s="218">
        <f>SUM(G214:I214)</f>
        <v>500</v>
      </c>
      <c r="G214" s="138">
        <v>0</v>
      </c>
      <c r="H214" s="138">
        <v>0</v>
      </c>
      <c r="I214" s="279">
        <v>500</v>
      </c>
      <c r="J214" s="365">
        <f>SUM(K214:M214)</f>
        <v>0</v>
      </c>
      <c r="K214" s="134"/>
      <c r="L214" s="134"/>
      <c r="M214" s="366">
        <v>0</v>
      </c>
      <c r="N214" s="277">
        <f t="shared" si="75"/>
        <v>0</v>
      </c>
      <c r="O214" s="136"/>
      <c r="P214" s="136"/>
      <c r="Q214" s="371">
        <f t="shared" si="123"/>
        <v>0</v>
      </c>
    </row>
    <row r="215" spans="1:17" ht="25.5" x14ac:dyDescent="0.25">
      <c r="A215" s="679" t="s">
        <v>212</v>
      </c>
      <c r="B215" s="681" t="s">
        <v>213</v>
      </c>
      <c r="C215" s="683" t="s">
        <v>20</v>
      </c>
      <c r="D215" s="139" t="s">
        <v>21</v>
      </c>
      <c r="E215" s="406"/>
      <c r="F215" s="218"/>
      <c r="G215" s="138"/>
      <c r="H215" s="138"/>
      <c r="I215" s="279"/>
      <c r="J215" s="365"/>
      <c r="K215" s="134"/>
      <c r="L215" s="134"/>
      <c r="M215" s="366"/>
      <c r="N215" s="277"/>
      <c r="O215" s="135"/>
      <c r="P215" s="135"/>
      <c r="Q215" s="456"/>
    </row>
    <row r="216" spans="1:17" x14ac:dyDescent="0.25">
      <c r="A216" s="680"/>
      <c r="B216" s="682"/>
      <c r="C216" s="684"/>
      <c r="D216" s="677"/>
      <c r="E216" s="404" t="s">
        <v>27</v>
      </c>
      <c r="F216" s="214">
        <f>F225+F228+F231+F234+F237+F240+F243</f>
        <v>104</v>
      </c>
      <c r="G216" s="133">
        <f t="shared" ref="G216:I216" si="124">G225+G228+G231+G234+G237+G240+G243</f>
        <v>0</v>
      </c>
      <c r="H216" s="133">
        <f t="shared" si="124"/>
        <v>0</v>
      </c>
      <c r="I216" s="276">
        <f t="shared" si="124"/>
        <v>104</v>
      </c>
      <c r="J216" s="368">
        <f>SUM(K216:M216)</f>
        <v>0</v>
      </c>
      <c r="K216" s="137"/>
      <c r="L216" s="137"/>
      <c r="M216" s="367">
        <f>SUM(M217:M223)</f>
        <v>0</v>
      </c>
      <c r="N216" s="277">
        <f t="shared" si="75"/>
        <v>0</v>
      </c>
      <c r="O216" s="136"/>
      <c r="P216" s="136"/>
      <c r="Q216" s="371">
        <f t="shared" ref="Q216:Q260" si="125">M216/I216*100</f>
        <v>0</v>
      </c>
    </row>
    <row r="217" spans="1:17" x14ac:dyDescent="0.25">
      <c r="A217" s="680"/>
      <c r="B217" s="682"/>
      <c r="C217" s="684"/>
      <c r="D217" s="678"/>
      <c r="E217" s="405" t="s">
        <v>214</v>
      </c>
      <c r="F217" s="214">
        <f>SUM(G217:I217)</f>
        <v>23</v>
      </c>
      <c r="G217" s="133">
        <v>0</v>
      </c>
      <c r="H217" s="133">
        <v>0</v>
      </c>
      <c r="I217" s="276">
        <f>I226</f>
        <v>23</v>
      </c>
      <c r="J217" s="368">
        <f t="shared" ref="J217:J223" si="126">SUM(K217:M217)</f>
        <v>0</v>
      </c>
      <c r="K217" s="137"/>
      <c r="L217" s="137"/>
      <c r="M217" s="367">
        <f>M226</f>
        <v>0</v>
      </c>
      <c r="N217" s="277">
        <f t="shared" si="75"/>
        <v>0</v>
      </c>
      <c r="O217" s="136"/>
      <c r="P217" s="136"/>
      <c r="Q217" s="371">
        <f t="shared" si="125"/>
        <v>0</v>
      </c>
    </row>
    <row r="218" spans="1:17" x14ac:dyDescent="0.25">
      <c r="A218" s="680"/>
      <c r="B218" s="682"/>
      <c r="C218" s="684"/>
      <c r="D218" s="678"/>
      <c r="E218" s="405" t="s">
        <v>215</v>
      </c>
      <c r="F218" s="214">
        <f t="shared" ref="F218:F223" si="127">SUM(G218:I218)</f>
        <v>35</v>
      </c>
      <c r="G218" s="133"/>
      <c r="H218" s="133"/>
      <c r="I218" s="276">
        <f>I229</f>
        <v>35</v>
      </c>
      <c r="J218" s="368">
        <f t="shared" si="126"/>
        <v>0</v>
      </c>
      <c r="K218" s="137"/>
      <c r="L218" s="137"/>
      <c r="M218" s="367">
        <f>M229</f>
        <v>0</v>
      </c>
      <c r="N218" s="277">
        <f t="shared" si="75"/>
        <v>0</v>
      </c>
      <c r="O218" s="136"/>
      <c r="P218" s="136"/>
      <c r="Q218" s="371">
        <f t="shared" si="125"/>
        <v>0</v>
      </c>
    </row>
    <row r="219" spans="1:17" x14ac:dyDescent="0.25">
      <c r="A219" s="680"/>
      <c r="B219" s="682"/>
      <c r="C219" s="684"/>
      <c r="D219" s="678"/>
      <c r="E219" s="405" t="s">
        <v>216</v>
      </c>
      <c r="F219" s="214">
        <f t="shared" si="127"/>
        <v>10</v>
      </c>
      <c r="G219" s="133"/>
      <c r="H219" s="133"/>
      <c r="I219" s="276">
        <f>I232</f>
        <v>10</v>
      </c>
      <c r="J219" s="368">
        <f t="shared" si="126"/>
        <v>0</v>
      </c>
      <c r="K219" s="137"/>
      <c r="L219" s="137"/>
      <c r="M219" s="367">
        <f>M232</f>
        <v>0</v>
      </c>
      <c r="N219" s="277">
        <f t="shared" si="75"/>
        <v>0</v>
      </c>
      <c r="O219" s="136"/>
      <c r="P219" s="136"/>
      <c r="Q219" s="371">
        <f t="shared" si="125"/>
        <v>0</v>
      </c>
    </row>
    <row r="220" spans="1:17" x14ac:dyDescent="0.25">
      <c r="A220" s="680"/>
      <c r="B220" s="682"/>
      <c r="C220" s="684"/>
      <c r="D220" s="678"/>
      <c r="E220" s="405" t="s">
        <v>217</v>
      </c>
      <c r="F220" s="214">
        <f t="shared" si="127"/>
        <v>6</v>
      </c>
      <c r="G220" s="133"/>
      <c r="H220" s="133"/>
      <c r="I220" s="276">
        <f>I235</f>
        <v>6</v>
      </c>
      <c r="J220" s="368">
        <f t="shared" si="126"/>
        <v>0</v>
      </c>
      <c r="K220" s="137"/>
      <c r="L220" s="137"/>
      <c r="M220" s="367">
        <f>M235</f>
        <v>0</v>
      </c>
      <c r="N220" s="277">
        <f t="shared" si="75"/>
        <v>0</v>
      </c>
      <c r="O220" s="135"/>
      <c r="P220" s="135"/>
      <c r="Q220" s="371">
        <f t="shared" si="125"/>
        <v>0</v>
      </c>
    </row>
    <row r="221" spans="1:17" x14ac:dyDescent="0.25">
      <c r="A221" s="680"/>
      <c r="B221" s="682"/>
      <c r="C221" s="684"/>
      <c r="D221" s="678"/>
      <c r="E221" s="405" t="s">
        <v>218</v>
      </c>
      <c r="F221" s="214">
        <f t="shared" si="127"/>
        <v>0</v>
      </c>
      <c r="G221" s="133"/>
      <c r="H221" s="133"/>
      <c r="I221" s="276">
        <f>I238</f>
        <v>0</v>
      </c>
      <c r="J221" s="368">
        <f t="shared" si="126"/>
        <v>0</v>
      </c>
      <c r="K221" s="137"/>
      <c r="L221" s="137"/>
      <c r="M221" s="367">
        <f>M238</f>
        <v>0</v>
      </c>
      <c r="N221" s="277">
        <v>0</v>
      </c>
      <c r="O221" s="135"/>
      <c r="P221" s="135"/>
      <c r="Q221" s="371">
        <v>0</v>
      </c>
    </row>
    <row r="222" spans="1:17" x14ac:dyDescent="0.25">
      <c r="A222" s="680"/>
      <c r="B222" s="682"/>
      <c r="C222" s="684"/>
      <c r="D222" s="678"/>
      <c r="E222" s="405" t="s">
        <v>219</v>
      </c>
      <c r="F222" s="214">
        <f t="shared" si="127"/>
        <v>10</v>
      </c>
      <c r="G222" s="133"/>
      <c r="H222" s="133"/>
      <c r="I222" s="276">
        <f>I241</f>
        <v>10</v>
      </c>
      <c r="J222" s="368">
        <f t="shared" si="126"/>
        <v>0</v>
      </c>
      <c r="K222" s="137"/>
      <c r="L222" s="137"/>
      <c r="M222" s="367">
        <f>M241</f>
        <v>0</v>
      </c>
      <c r="N222" s="277">
        <f t="shared" si="75"/>
        <v>0</v>
      </c>
      <c r="O222" s="135"/>
      <c r="P222" s="135"/>
      <c r="Q222" s="371">
        <f t="shared" si="125"/>
        <v>0</v>
      </c>
    </row>
    <row r="223" spans="1:17" x14ac:dyDescent="0.25">
      <c r="A223" s="680"/>
      <c r="B223" s="682"/>
      <c r="C223" s="685"/>
      <c r="D223" s="678"/>
      <c r="E223" s="405" t="s">
        <v>220</v>
      </c>
      <c r="F223" s="214">
        <f t="shared" si="127"/>
        <v>20</v>
      </c>
      <c r="G223" s="133"/>
      <c r="H223" s="133"/>
      <c r="I223" s="276">
        <f>I244</f>
        <v>20</v>
      </c>
      <c r="J223" s="368">
        <f t="shared" si="126"/>
        <v>0</v>
      </c>
      <c r="K223" s="137"/>
      <c r="L223" s="137"/>
      <c r="M223" s="367">
        <f>M244</f>
        <v>0</v>
      </c>
      <c r="N223" s="277">
        <f t="shared" si="75"/>
        <v>0</v>
      </c>
      <c r="O223" s="135"/>
      <c r="P223" s="135"/>
      <c r="Q223" s="371">
        <f t="shared" si="125"/>
        <v>0</v>
      </c>
    </row>
    <row r="224" spans="1:17" ht="25.5" x14ac:dyDescent="0.25">
      <c r="A224" s="671" t="s">
        <v>108</v>
      </c>
      <c r="B224" s="673" t="s">
        <v>221</v>
      </c>
      <c r="C224" s="675" t="s">
        <v>222</v>
      </c>
      <c r="D224" s="139" t="s">
        <v>21</v>
      </c>
      <c r="E224" s="406"/>
      <c r="F224" s="218"/>
      <c r="G224" s="138"/>
      <c r="H224" s="138"/>
      <c r="I224" s="279"/>
      <c r="J224" s="365"/>
      <c r="K224" s="134"/>
      <c r="L224" s="134"/>
      <c r="M224" s="366"/>
      <c r="N224" s="277"/>
      <c r="O224" s="135"/>
      <c r="P224" s="135"/>
      <c r="Q224" s="371"/>
    </row>
    <row r="225" spans="1:17" x14ac:dyDescent="0.25">
      <c r="A225" s="672"/>
      <c r="B225" s="674"/>
      <c r="C225" s="676"/>
      <c r="D225" s="677"/>
      <c r="E225" s="406" t="s">
        <v>27</v>
      </c>
      <c r="F225" s="218">
        <f>F226</f>
        <v>23</v>
      </c>
      <c r="G225" s="138">
        <f t="shared" ref="G225:I225" si="128">G226</f>
        <v>0</v>
      </c>
      <c r="H225" s="138">
        <f t="shared" si="128"/>
        <v>0</v>
      </c>
      <c r="I225" s="279">
        <f t="shared" si="128"/>
        <v>23</v>
      </c>
      <c r="J225" s="365">
        <f>J226</f>
        <v>0</v>
      </c>
      <c r="K225" s="134">
        <f t="shared" ref="K225:M225" si="129">K226</f>
        <v>0</v>
      </c>
      <c r="L225" s="134">
        <f t="shared" si="129"/>
        <v>0</v>
      </c>
      <c r="M225" s="366">
        <f t="shared" si="129"/>
        <v>0</v>
      </c>
      <c r="N225" s="277">
        <f t="shared" si="75"/>
        <v>0</v>
      </c>
      <c r="O225" s="135"/>
      <c r="P225" s="135"/>
      <c r="Q225" s="371">
        <f t="shared" si="125"/>
        <v>0</v>
      </c>
    </row>
    <row r="226" spans="1:17" x14ac:dyDescent="0.25">
      <c r="A226" s="672"/>
      <c r="B226" s="674"/>
      <c r="C226" s="676"/>
      <c r="D226" s="678"/>
      <c r="E226" s="407" t="s">
        <v>214</v>
      </c>
      <c r="F226" s="218">
        <f>SUM(G226:I226)</f>
        <v>23</v>
      </c>
      <c r="G226" s="138">
        <v>0</v>
      </c>
      <c r="H226" s="138">
        <v>0</v>
      </c>
      <c r="I226" s="279">
        <v>23</v>
      </c>
      <c r="J226" s="365">
        <f>SUM(K226:M226)</f>
        <v>0</v>
      </c>
      <c r="K226" s="134"/>
      <c r="L226" s="134"/>
      <c r="M226" s="366">
        <v>0</v>
      </c>
      <c r="N226" s="277">
        <f t="shared" si="75"/>
        <v>0</v>
      </c>
      <c r="O226" s="135"/>
      <c r="P226" s="135"/>
      <c r="Q226" s="371">
        <f t="shared" si="125"/>
        <v>0</v>
      </c>
    </row>
    <row r="227" spans="1:17" ht="25.5" x14ac:dyDescent="0.25">
      <c r="A227" s="671" t="s">
        <v>223</v>
      </c>
      <c r="B227" s="673" t="s">
        <v>224</v>
      </c>
      <c r="C227" s="675" t="s">
        <v>225</v>
      </c>
      <c r="D227" s="139" t="s">
        <v>21</v>
      </c>
      <c r="E227" s="406"/>
      <c r="F227" s="218"/>
      <c r="G227" s="138"/>
      <c r="H227" s="138"/>
      <c r="I227" s="279"/>
      <c r="J227" s="365"/>
      <c r="K227" s="134"/>
      <c r="L227" s="134"/>
      <c r="M227" s="366"/>
      <c r="N227" s="277"/>
      <c r="O227" s="135"/>
      <c r="P227" s="135"/>
      <c r="Q227" s="371"/>
    </row>
    <row r="228" spans="1:17" x14ac:dyDescent="0.25">
      <c r="A228" s="672"/>
      <c r="B228" s="674"/>
      <c r="C228" s="676"/>
      <c r="D228" s="677"/>
      <c r="E228" s="406" t="s">
        <v>27</v>
      </c>
      <c r="F228" s="218">
        <f>F229</f>
        <v>35</v>
      </c>
      <c r="G228" s="138">
        <f t="shared" ref="G228:I228" si="130">G229</f>
        <v>0</v>
      </c>
      <c r="H228" s="138">
        <f t="shared" si="130"/>
        <v>0</v>
      </c>
      <c r="I228" s="279">
        <f t="shared" si="130"/>
        <v>35</v>
      </c>
      <c r="J228" s="365">
        <f>SUM(K228:M228)</f>
        <v>0</v>
      </c>
      <c r="K228" s="134">
        <f>K229</f>
        <v>0</v>
      </c>
      <c r="L228" s="134">
        <f t="shared" ref="L228:M228" si="131">L229</f>
        <v>0</v>
      </c>
      <c r="M228" s="366">
        <f t="shared" si="131"/>
        <v>0</v>
      </c>
      <c r="N228" s="277">
        <f t="shared" si="75"/>
        <v>0</v>
      </c>
      <c r="O228" s="135"/>
      <c r="P228" s="135"/>
      <c r="Q228" s="371">
        <f t="shared" si="125"/>
        <v>0</v>
      </c>
    </row>
    <row r="229" spans="1:17" x14ac:dyDescent="0.25">
      <c r="A229" s="672"/>
      <c r="B229" s="674"/>
      <c r="C229" s="676"/>
      <c r="D229" s="678"/>
      <c r="E229" s="407" t="s">
        <v>215</v>
      </c>
      <c r="F229" s="218">
        <f>SUM(G229:I229)</f>
        <v>35</v>
      </c>
      <c r="G229" s="138"/>
      <c r="H229" s="138"/>
      <c r="I229" s="279">
        <v>35</v>
      </c>
      <c r="J229" s="365">
        <f>SUM(K229:M229)</f>
        <v>0</v>
      </c>
      <c r="K229" s="134"/>
      <c r="L229" s="134"/>
      <c r="M229" s="366">
        <v>0</v>
      </c>
      <c r="N229" s="277">
        <f t="shared" si="75"/>
        <v>0</v>
      </c>
      <c r="O229" s="135"/>
      <c r="P229" s="135"/>
      <c r="Q229" s="371">
        <f t="shared" si="125"/>
        <v>0</v>
      </c>
    </row>
    <row r="230" spans="1:17" ht="25.5" x14ac:dyDescent="0.25">
      <c r="A230" s="671" t="s">
        <v>226</v>
      </c>
      <c r="B230" s="673" t="s">
        <v>227</v>
      </c>
      <c r="C230" s="675" t="s">
        <v>228</v>
      </c>
      <c r="D230" s="139" t="s">
        <v>21</v>
      </c>
      <c r="E230" s="406"/>
      <c r="F230" s="218"/>
      <c r="G230" s="138"/>
      <c r="H230" s="138"/>
      <c r="I230" s="279"/>
      <c r="J230" s="365"/>
      <c r="K230" s="134"/>
      <c r="L230" s="134"/>
      <c r="M230" s="366"/>
      <c r="N230" s="277"/>
      <c r="O230" s="135"/>
      <c r="P230" s="135"/>
      <c r="Q230" s="371"/>
    </row>
    <row r="231" spans="1:17" x14ac:dyDescent="0.25">
      <c r="A231" s="672"/>
      <c r="B231" s="674"/>
      <c r="C231" s="676"/>
      <c r="D231" s="677"/>
      <c r="E231" s="406" t="s">
        <v>27</v>
      </c>
      <c r="F231" s="218">
        <f>F232</f>
        <v>10</v>
      </c>
      <c r="G231" s="138">
        <f t="shared" ref="G231:I231" si="132">G232</f>
        <v>0</v>
      </c>
      <c r="H231" s="138">
        <f t="shared" si="132"/>
        <v>0</v>
      </c>
      <c r="I231" s="279">
        <f t="shared" si="132"/>
        <v>10</v>
      </c>
      <c r="J231" s="365">
        <f>SUM(K231:M231)</f>
        <v>0</v>
      </c>
      <c r="K231" s="134"/>
      <c r="L231" s="134"/>
      <c r="M231" s="366">
        <f>M232</f>
        <v>0</v>
      </c>
      <c r="N231" s="277">
        <f t="shared" si="75"/>
        <v>0</v>
      </c>
      <c r="O231" s="135"/>
      <c r="P231" s="135"/>
      <c r="Q231" s="371">
        <f t="shared" si="125"/>
        <v>0</v>
      </c>
    </row>
    <row r="232" spans="1:17" x14ac:dyDescent="0.25">
      <c r="A232" s="672"/>
      <c r="B232" s="674"/>
      <c r="C232" s="676"/>
      <c r="D232" s="678"/>
      <c r="E232" s="407" t="s">
        <v>216</v>
      </c>
      <c r="F232" s="218">
        <f>SUM(G232:I232)</f>
        <v>10</v>
      </c>
      <c r="G232" s="138"/>
      <c r="H232" s="138"/>
      <c r="I232" s="279">
        <v>10</v>
      </c>
      <c r="J232" s="365">
        <f>SUM(K232:M232)</f>
        <v>0</v>
      </c>
      <c r="K232" s="134"/>
      <c r="L232" s="134"/>
      <c r="M232" s="366">
        <v>0</v>
      </c>
      <c r="N232" s="277">
        <f t="shared" si="75"/>
        <v>0</v>
      </c>
      <c r="O232" s="135"/>
      <c r="P232" s="135"/>
      <c r="Q232" s="371">
        <f t="shared" si="125"/>
        <v>0</v>
      </c>
    </row>
    <row r="233" spans="1:17" ht="25.5" x14ac:dyDescent="0.25">
      <c r="A233" s="671" t="s">
        <v>229</v>
      </c>
      <c r="B233" s="673" t="s">
        <v>230</v>
      </c>
      <c r="C233" s="675" t="s">
        <v>231</v>
      </c>
      <c r="D233" s="41" t="s">
        <v>21</v>
      </c>
      <c r="E233" s="404"/>
      <c r="F233" s="214"/>
      <c r="G233" s="133"/>
      <c r="H233" s="133"/>
      <c r="I233" s="276"/>
      <c r="J233" s="365"/>
      <c r="K233" s="134"/>
      <c r="L233" s="134"/>
      <c r="M233" s="366"/>
      <c r="N233" s="277"/>
      <c r="O233" s="135"/>
      <c r="P233" s="135"/>
      <c r="Q233" s="371"/>
    </row>
    <row r="234" spans="1:17" x14ac:dyDescent="0.25">
      <c r="A234" s="672"/>
      <c r="B234" s="674"/>
      <c r="C234" s="676"/>
      <c r="D234" s="686"/>
      <c r="E234" s="404" t="s">
        <v>27</v>
      </c>
      <c r="F234" s="218">
        <f>F235</f>
        <v>6</v>
      </c>
      <c r="G234" s="138">
        <f t="shared" ref="G234:I234" si="133">G235</f>
        <v>0</v>
      </c>
      <c r="H234" s="138">
        <f t="shared" si="133"/>
        <v>0</v>
      </c>
      <c r="I234" s="279">
        <f t="shared" si="133"/>
        <v>6</v>
      </c>
      <c r="J234" s="365">
        <f>SUM(K234:M234)</f>
        <v>0</v>
      </c>
      <c r="K234" s="134"/>
      <c r="L234" s="134"/>
      <c r="M234" s="366">
        <f>M235</f>
        <v>0</v>
      </c>
      <c r="N234" s="277">
        <f t="shared" si="75"/>
        <v>0</v>
      </c>
      <c r="O234" s="135"/>
      <c r="P234" s="135"/>
      <c r="Q234" s="371">
        <f t="shared" si="125"/>
        <v>0</v>
      </c>
    </row>
    <row r="235" spans="1:17" x14ac:dyDescent="0.25">
      <c r="A235" s="672"/>
      <c r="B235" s="674"/>
      <c r="C235" s="676"/>
      <c r="D235" s="687"/>
      <c r="E235" s="407" t="s">
        <v>217</v>
      </c>
      <c r="F235" s="218">
        <f>SUM(G235:I235)</f>
        <v>6</v>
      </c>
      <c r="G235" s="138"/>
      <c r="H235" s="138"/>
      <c r="I235" s="279">
        <v>6</v>
      </c>
      <c r="J235" s="365">
        <f>SUM(K235:M235)</f>
        <v>0</v>
      </c>
      <c r="K235" s="134"/>
      <c r="L235" s="134"/>
      <c r="M235" s="366">
        <v>0</v>
      </c>
      <c r="N235" s="277">
        <f t="shared" si="75"/>
        <v>0</v>
      </c>
      <c r="O235" s="135"/>
      <c r="P235" s="135"/>
      <c r="Q235" s="371">
        <f t="shared" si="125"/>
        <v>0</v>
      </c>
    </row>
    <row r="236" spans="1:17" ht="25.5" x14ac:dyDescent="0.25">
      <c r="A236" s="671" t="s">
        <v>232</v>
      </c>
      <c r="B236" s="673" t="s">
        <v>233</v>
      </c>
      <c r="C236" s="675" t="s">
        <v>234</v>
      </c>
      <c r="D236" s="139" t="s">
        <v>21</v>
      </c>
      <c r="E236" s="406"/>
      <c r="F236" s="218"/>
      <c r="G236" s="138"/>
      <c r="H236" s="138"/>
      <c r="I236" s="279"/>
      <c r="J236" s="365"/>
      <c r="K236" s="134"/>
      <c r="L236" s="134"/>
      <c r="M236" s="366"/>
      <c r="N236" s="277"/>
      <c r="O236" s="135"/>
      <c r="P236" s="135"/>
      <c r="Q236" s="371"/>
    </row>
    <row r="237" spans="1:17" x14ac:dyDescent="0.25">
      <c r="A237" s="672"/>
      <c r="B237" s="674"/>
      <c r="C237" s="676"/>
      <c r="D237" s="677"/>
      <c r="E237" s="406" t="s">
        <v>27</v>
      </c>
      <c r="F237" s="218">
        <f>F238</f>
        <v>0</v>
      </c>
      <c r="G237" s="138">
        <f t="shared" ref="G237:I237" si="134">G238</f>
        <v>0</v>
      </c>
      <c r="H237" s="138">
        <f t="shared" si="134"/>
        <v>0</v>
      </c>
      <c r="I237" s="279">
        <f t="shared" si="134"/>
        <v>0</v>
      </c>
      <c r="J237" s="365">
        <f>J238</f>
        <v>0</v>
      </c>
      <c r="K237" s="134">
        <f t="shared" ref="K237:M237" si="135">K238</f>
        <v>0</v>
      </c>
      <c r="L237" s="134">
        <f t="shared" si="135"/>
        <v>0</v>
      </c>
      <c r="M237" s="366">
        <f t="shared" si="135"/>
        <v>0</v>
      </c>
      <c r="N237" s="277">
        <v>0</v>
      </c>
      <c r="O237" s="135"/>
      <c r="P237" s="135"/>
      <c r="Q237" s="371">
        <v>0</v>
      </c>
    </row>
    <row r="238" spans="1:17" x14ac:dyDescent="0.25">
      <c r="A238" s="672"/>
      <c r="B238" s="674"/>
      <c r="C238" s="676"/>
      <c r="D238" s="678"/>
      <c r="E238" s="407" t="s">
        <v>218</v>
      </c>
      <c r="F238" s="218">
        <f>SUM(G238:I238)</f>
        <v>0</v>
      </c>
      <c r="G238" s="138">
        <v>0</v>
      </c>
      <c r="H238" s="138">
        <v>0</v>
      </c>
      <c r="I238" s="279">
        <v>0</v>
      </c>
      <c r="J238" s="365">
        <f>SUM(K238:M238)</f>
        <v>0</v>
      </c>
      <c r="K238" s="134">
        <v>0</v>
      </c>
      <c r="L238" s="134">
        <v>0</v>
      </c>
      <c r="M238" s="366">
        <v>0</v>
      </c>
      <c r="N238" s="277">
        <v>0</v>
      </c>
      <c r="O238" s="135"/>
      <c r="P238" s="135"/>
      <c r="Q238" s="371">
        <v>0</v>
      </c>
    </row>
    <row r="239" spans="1:17" ht="25.5" x14ac:dyDescent="0.25">
      <c r="A239" s="671" t="s">
        <v>235</v>
      </c>
      <c r="B239" s="673" t="s">
        <v>236</v>
      </c>
      <c r="C239" s="675" t="s">
        <v>237</v>
      </c>
      <c r="D239" s="139" t="s">
        <v>21</v>
      </c>
      <c r="E239" s="406"/>
      <c r="F239" s="218"/>
      <c r="G239" s="138"/>
      <c r="H239" s="138"/>
      <c r="I239" s="279"/>
      <c r="J239" s="365"/>
      <c r="K239" s="134"/>
      <c r="L239" s="134"/>
      <c r="M239" s="366"/>
      <c r="N239" s="277"/>
      <c r="O239" s="135"/>
      <c r="P239" s="135"/>
      <c r="Q239" s="371"/>
    </row>
    <row r="240" spans="1:17" x14ac:dyDescent="0.25">
      <c r="A240" s="672"/>
      <c r="B240" s="674"/>
      <c r="C240" s="676"/>
      <c r="D240" s="677"/>
      <c r="E240" s="406" t="s">
        <v>27</v>
      </c>
      <c r="F240" s="218">
        <f>F241</f>
        <v>10</v>
      </c>
      <c r="G240" s="138">
        <f t="shared" ref="G240:I240" si="136">G241</f>
        <v>0</v>
      </c>
      <c r="H240" s="138">
        <f t="shared" si="136"/>
        <v>0</v>
      </c>
      <c r="I240" s="279">
        <f t="shared" si="136"/>
        <v>10</v>
      </c>
      <c r="J240" s="365">
        <f>SUM(K240:M240)</f>
        <v>0</v>
      </c>
      <c r="K240" s="134"/>
      <c r="L240" s="134"/>
      <c r="M240" s="366">
        <f>M241</f>
        <v>0</v>
      </c>
      <c r="N240" s="277">
        <f t="shared" si="75"/>
        <v>0</v>
      </c>
      <c r="O240" s="135"/>
      <c r="P240" s="135"/>
      <c r="Q240" s="371">
        <f t="shared" si="125"/>
        <v>0</v>
      </c>
    </row>
    <row r="241" spans="1:17" x14ac:dyDescent="0.25">
      <c r="A241" s="672"/>
      <c r="B241" s="674"/>
      <c r="C241" s="676"/>
      <c r="D241" s="678"/>
      <c r="E241" s="407" t="s">
        <v>219</v>
      </c>
      <c r="F241" s="218">
        <f>SUM(G241:I241)</f>
        <v>10</v>
      </c>
      <c r="G241" s="138"/>
      <c r="H241" s="138"/>
      <c r="I241" s="279">
        <v>10</v>
      </c>
      <c r="J241" s="365">
        <f>SUM(K241:M241)</f>
        <v>0</v>
      </c>
      <c r="K241" s="134"/>
      <c r="L241" s="134"/>
      <c r="M241" s="366">
        <v>0</v>
      </c>
      <c r="N241" s="277">
        <f t="shared" si="75"/>
        <v>0</v>
      </c>
      <c r="O241" s="135"/>
      <c r="P241" s="135"/>
      <c r="Q241" s="371">
        <f t="shared" si="125"/>
        <v>0</v>
      </c>
    </row>
    <row r="242" spans="1:17" ht="25.5" x14ac:dyDescent="0.25">
      <c r="A242" s="671" t="s">
        <v>238</v>
      </c>
      <c r="B242" s="673" t="s">
        <v>239</v>
      </c>
      <c r="C242" s="675" t="s">
        <v>237</v>
      </c>
      <c r="D242" s="139" t="s">
        <v>21</v>
      </c>
      <c r="E242" s="406"/>
      <c r="F242" s="218"/>
      <c r="G242" s="138"/>
      <c r="H242" s="138"/>
      <c r="I242" s="279"/>
      <c r="J242" s="365"/>
      <c r="K242" s="134"/>
      <c r="L242" s="134"/>
      <c r="M242" s="366"/>
      <c r="N242" s="277"/>
      <c r="O242" s="135"/>
      <c r="P242" s="135"/>
      <c r="Q242" s="371"/>
    </row>
    <row r="243" spans="1:17" x14ac:dyDescent="0.25">
      <c r="A243" s="672"/>
      <c r="B243" s="674"/>
      <c r="C243" s="676"/>
      <c r="D243" s="677"/>
      <c r="E243" s="406" t="s">
        <v>27</v>
      </c>
      <c r="F243" s="218">
        <f>F244</f>
        <v>20</v>
      </c>
      <c r="G243" s="138">
        <f t="shared" ref="G243:I243" si="137">G244</f>
        <v>0</v>
      </c>
      <c r="H243" s="138">
        <f t="shared" si="137"/>
        <v>0</v>
      </c>
      <c r="I243" s="279">
        <f t="shared" si="137"/>
        <v>20</v>
      </c>
      <c r="J243" s="365">
        <f>SUM(K243:M243)</f>
        <v>0</v>
      </c>
      <c r="K243" s="134"/>
      <c r="L243" s="134"/>
      <c r="M243" s="366">
        <f>M244</f>
        <v>0</v>
      </c>
      <c r="N243" s="277">
        <f t="shared" si="75"/>
        <v>0</v>
      </c>
      <c r="O243" s="135"/>
      <c r="P243" s="135"/>
      <c r="Q243" s="371">
        <f t="shared" si="125"/>
        <v>0</v>
      </c>
    </row>
    <row r="244" spans="1:17" x14ac:dyDescent="0.25">
      <c r="A244" s="672"/>
      <c r="B244" s="674"/>
      <c r="C244" s="676"/>
      <c r="D244" s="678"/>
      <c r="E244" s="407" t="s">
        <v>220</v>
      </c>
      <c r="F244" s="218">
        <f>SUM(G244:I244)</f>
        <v>20</v>
      </c>
      <c r="G244" s="138"/>
      <c r="H244" s="138"/>
      <c r="I244" s="279">
        <v>20</v>
      </c>
      <c r="J244" s="365">
        <f>SUM(K244:M244)</f>
        <v>0</v>
      </c>
      <c r="K244" s="134"/>
      <c r="L244" s="134"/>
      <c r="M244" s="366">
        <v>0</v>
      </c>
      <c r="N244" s="277">
        <f t="shared" si="75"/>
        <v>0</v>
      </c>
      <c r="O244" s="135"/>
      <c r="P244" s="135"/>
      <c r="Q244" s="371">
        <f t="shared" si="125"/>
        <v>0</v>
      </c>
    </row>
    <row r="245" spans="1:17" ht="25.5" x14ac:dyDescent="0.25">
      <c r="A245" s="679" t="s">
        <v>240</v>
      </c>
      <c r="B245" s="681" t="s">
        <v>241</v>
      </c>
      <c r="C245" s="683" t="s">
        <v>20</v>
      </c>
      <c r="D245" s="139" t="s">
        <v>21</v>
      </c>
      <c r="E245" s="406"/>
      <c r="F245" s="218"/>
      <c r="G245" s="138"/>
      <c r="H245" s="138"/>
      <c r="I245" s="279"/>
      <c r="J245" s="365"/>
      <c r="K245" s="134"/>
      <c r="L245" s="134"/>
      <c r="M245" s="366"/>
      <c r="N245" s="277"/>
      <c r="O245" s="135"/>
      <c r="P245" s="135"/>
      <c r="Q245" s="371"/>
    </row>
    <row r="246" spans="1:17" x14ac:dyDescent="0.25">
      <c r="A246" s="680"/>
      <c r="B246" s="682"/>
      <c r="C246" s="684"/>
      <c r="D246" s="677" t="s">
        <v>242</v>
      </c>
      <c r="E246" s="404" t="s">
        <v>27</v>
      </c>
      <c r="F246" s="214">
        <f>SUM(G246:I246)</f>
        <v>130</v>
      </c>
      <c r="G246" s="133">
        <f>G250+G253</f>
        <v>0</v>
      </c>
      <c r="H246" s="133">
        <f>H250+H253</f>
        <v>0</v>
      </c>
      <c r="I246" s="276">
        <f>I250+I253</f>
        <v>130</v>
      </c>
      <c r="J246" s="368">
        <f>SUM(K246:M246)</f>
        <v>21.66</v>
      </c>
      <c r="K246" s="137">
        <f>SUM(K247:K248)</f>
        <v>0</v>
      </c>
      <c r="L246" s="137">
        <f>SUM(L247:L248)</f>
        <v>0</v>
      </c>
      <c r="M246" s="367">
        <f>SUM(M247:M248)</f>
        <v>21.66</v>
      </c>
      <c r="N246" s="277">
        <f t="shared" si="75"/>
        <v>16.661538461538463</v>
      </c>
      <c r="O246" s="136"/>
      <c r="P246" s="136">
        <v>0</v>
      </c>
      <c r="Q246" s="371">
        <f t="shared" ref="Q246" si="138">M246/I246*100</f>
        <v>16.661538461538463</v>
      </c>
    </row>
    <row r="247" spans="1:17" x14ac:dyDescent="0.25">
      <c r="A247" s="680"/>
      <c r="B247" s="682"/>
      <c r="C247" s="684"/>
      <c r="D247" s="678"/>
      <c r="E247" s="405" t="s">
        <v>243</v>
      </c>
      <c r="F247" s="214">
        <f t="shared" ref="F247:F248" si="139">SUM(G247:I247)</f>
        <v>0</v>
      </c>
      <c r="G247" s="133">
        <f t="shared" ref="G247:H247" si="140">G251</f>
        <v>0</v>
      </c>
      <c r="H247" s="133">
        <f t="shared" si="140"/>
        <v>0</v>
      </c>
      <c r="I247" s="276">
        <f>I251</f>
        <v>0</v>
      </c>
      <c r="J247" s="368">
        <f t="shared" ref="J247:J248" si="141">SUM(K247:M247)</f>
        <v>0</v>
      </c>
      <c r="K247" s="137"/>
      <c r="L247" s="137"/>
      <c r="M247" s="367">
        <f>M251</f>
        <v>0</v>
      </c>
      <c r="N247" s="277" t="e">
        <f t="shared" si="75"/>
        <v>#DIV/0!</v>
      </c>
      <c r="O247" s="135"/>
      <c r="P247" s="136"/>
      <c r="Q247" s="371" t="e">
        <f t="shared" si="125"/>
        <v>#DIV/0!</v>
      </c>
    </row>
    <row r="248" spans="1:17" x14ac:dyDescent="0.25">
      <c r="A248" s="680"/>
      <c r="B248" s="682"/>
      <c r="C248" s="685"/>
      <c r="D248" s="678"/>
      <c r="E248" s="405" t="s">
        <v>244</v>
      </c>
      <c r="F248" s="214">
        <f t="shared" si="139"/>
        <v>130</v>
      </c>
      <c r="G248" s="133">
        <v>0</v>
      </c>
      <c r="H248" s="133">
        <v>0</v>
      </c>
      <c r="I248" s="276">
        <f>I254</f>
        <v>130</v>
      </c>
      <c r="J248" s="368">
        <f t="shared" si="141"/>
        <v>21.66</v>
      </c>
      <c r="K248" s="137"/>
      <c r="L248" s="137"/>
      <c r="M248" s="367">
        <f>M254</f>
        <v>21.66</v>
      </c>
      <c r="N248" s="277">
        <v>0</v>
      </c>
      <c r="O248" s="135"/>
      <c r="P248" s="136"/>
      <c r="Q248" s="371">
        <v>0</v>
      </c>
    </row>
    <row r="249" spans="1:17" ht="25.5" x14ac:dyDescent="0.25">
      <c r="A249" s="671" t="s">
        <v>135</v>
      </c>
      <c r="B249" s="673" t="s">
        <v>245</v>
      </c>
      <c r="C249" s="675" t="s">
        <v>246</v>
      </c>
      <c r="D249" s="139" t="s">
        <v>21</v>
      </c>
      <c r="E249" s="406"/>
      <c r="F249" s="218"/>
      <c r="G249" s="138"/>
      <c r="H249" s="138"/>
      <c r="I249" s="279"/>
      <c r="J249" s="365"/>
      <c r="K249" s="134"/>
      <c r="L249" s="134"/>
      <c r="M249" s="366"/>
      <c r="N249" s="277"/>
      <c r="O249" s="135"/>
      <c r="P249" s="136"/>
      <c r="Q249" s="371"/>
    </row>
    <row r="250" spans="1:17" x14ac:dyDescent="0.25">
      <c r="A250" s="672"/>
      <c r="B250" s="674"/>
      <c r="C250" s="676"/>
      <c r="D250" s="677" t="s">
        <v>242</v>
      </c>
      <c r="E250" s="406" t="s">
        <v>27</v>
      </c>
      <c r="F250" s="218">
        <f>SUM(G250:I250)</f>
        <v>0</v>
      </c>
      <c r="G250" s="138">
        <f t="shared" ref="G250:H250" si="142">G251</f>
        <v>0</v>
      </c>
      <c r="H250" s="138">
        <f t="shared" si="142"/>
        <v>0</v>
      </c>
      <c r="I250" s="279">
        <f>I251</f>
        <v>0</v>
      </c>
      <c r="J250" s="365">
        <f>SUM(K250:M250)</f>
        <v>0</v>
      </c>
      <c r="K250" s="134"/>
      <c r="L250" s="134">
        <f>SUM(L251:L251)</f>
        <v>0</v>
      </c>
      <c r="M250" s="366">
        <f>SUM(M251:M251)</f>
        <v>0</v>
      </c>
      <c r="N250" s="277" t="e">
        <f t="shared" ref="N250:N260" si="143">J250/F250*100</f>
        <v>#DIV/0!</v>
      </c>
      <c r="O250" s="135"/>
      <c r="P250" s="136">
        <v>0</v>
      </c>
      <c r="Q250" s="371" t="e">
        <f t="shared" si="125"/>
        <v>#DIV/0!</v>
      </c>
    </row>
    <row r="251" spans="1:17" x14ac:dyDescent="0.25">
      <c r="A251" s="672"/>
      <c r="B251" s="674"/>
      <c r="C251" s="676"/>
      <c r="D251" s="678"/>
      <c r="E251" s="407" t="s">
        <v>243</v>
      </c>
      <c r="F251" s="218">
        <f t="shared" ref="F251" si="144">SUM(G251:I251)</f>
        <v>0</v>
      </c>
      <c r="G251" s="138"/>
      <c r="H251" s="138">
        <v>0</v>
      </c>
      <c r="I251" s="279">
        <v>0</v>
      </c>
      <c r="J251" s="365">
        <f t="shared" ref="J251" si="145">SUM(K251:M251)</f>
        <v>0</v>
      </c>
      <c r="K251" s="134"/>
      <c r="L251" s="134"/>
      <c r="M251" s="366">
        <v>0</v>
      </c>
      <c r="N251" s="277" t="e">
        <f t="shared" si="143"/>
        <v>#DIV/0!</v>
      </c>
      <c r="O251" s="135"/>
      <c r="P251" s="136"/>
      <c r="Q251" s="371" t="e">
        <f t="shared" si="125"/>
        <v>#DIV/0!</v>
      </c>
    </row>
    <row r="252" spans="1:17" ht="25.5" x14ac:dyDescent="0.25">
      <c r="A252" s="671" t="s">
        <v>138</v>
      </c>
      <c r="B252" s="673" t="s">
        <v>247</v>
      </c>
      <c r="C252" s="675" t="s">
        <v>246</v>
      </c>
      <c r="D252" s="139" t="s">
        <v>21</v>
      </c>
      <c r="E252" s="406"/>
      <c r="F252" s="218"/>
      <c r="G252" s="138"/>
      <c r="H252" s="138"/>
      <c r="I252" s="279"/>
      <c r="J252" s="365"/>
      <c r="K252" s="134"/>
      <c r="L252" s="134"/>
      <c r="M252" s="366"/>
      <c r="N252" s="277"/>
      <c r="O252" s="135"/>
      <c r="P252" s="136"/>
      <c r="Q252" s="371"/>
    </row>
    <row r="253" spans="1:17" x14ac:dyDescent="0.25">
      <c r="A253" s="672"/>
      <c r="B253" s="674"/>
      <c r="C253" s="676"/>
      <c r="D253" s="677" t="s">
        <v>242</v>
      </c>
      <c r="E253" s="406" t="s">
        <v>27</v>
      </c>
      <c r="F253" s="218">
        <f>SUM(G253:I253)</f>
        <v>130</v>
      </c>
      <c r="G253" s="138">
        <f t="shared" ref="G253:H253" si="146">G254</f>
        <v>0</v>
      </c>
      <c r="H253" s="138">
        <f t="shared" si="146"/>
        <v>0</v>
      </c>
      <c r="I253" s="279">
        <f>I254</f>
        <v>130</v>
      </c>
      <c r="J253" s="365">
        <f>SUM(K253:M253)</f>
        <v>21.66</v>
      </c>
      <c r="K253" s="134"/>
      <c r="L253" s="134"/>
      <c r="M253" s="366">
        <f>M254</f>
        <v>21.66</v>
      </c>
      <c r="N253" s="277">
        <v>0</v>
      </c>
      <c r="O253" s="135"/>
      <c r="P253" s="136"/>
      <c r="Q253" s="371">
        <v>0</v>
      </c>
    </row>
    <row r="254" spans="1:17" x14ac:dyDescent="0.25">
      <c r="A254" s="672"/>
      <c r="B254" s="674"/>
      <c r="C254" s="676"/>
      <c r="D254" s="678"/>
      <c r="E254" s="407" t="s">
        <v>244</v>
      </c>
      <c r="F254" s="218">
        <f>SUM(G254:I254)</f>
        <v>130</v>
      </c>
      <c r="G254" s="138">
        <v>0</v>
      </c>
      <c r="H254" s="138">
        <v>0</v>
      </c>
      <c r="I254" s="279">
        <v>130</v>
      </c>
      <c r="J254" s="365">
        <f>SUM(K254:M254)</f>
        <v>21.66</v>
      </c>
      <c r="K254" s="134"/>
      <c r="L254" s="134"/>
      <c r="M254" s="366">
        <v>21.66</v>
      </c>
      <c r="N254" s="277">
        <v>0</v>
      </c>
      <c r="O254" s="135"/>
      <c r="P254" s="136"/>
      <c r="Q254" s="371">
        <v>0</v>
      </c>
    </row>
    <row r="255" spans="1:17" ht="25.5" x14ac:dyDescent="0.25">
      <c r="A255" s="679" t="s">
        <v>248</v>
      </c>
      <c r="B255" s="681" t="s">
        <v>249</v>
      </c>
      <c r="C255" s="683" t="s">
        <v>20</v>
      </c>
      <c r="D255" s="41" t="s">
        <v>21</v>
      </c>
      <c r="E255" s="406"/>
      <c r="F255" s="218"/>
      <c r="G255" s="138"/>
      <c r="H255" s="138"/>
      <c r="I255" s="279"/>
      <c r="J255" s="365"/>
      <c r="K255" s="134"/>
      <c r="L255" s="134"/>
      <c r="M255" s="366"/>
      <c r="N255" s="277"/>
      <c r="O255" s="135"/>
      <c r="P255" s="136"/>
      <c r="Q255" s="371"/>
    </row>
    <row r="256" spans="1:17" x14ac:dyDescent="0.25">
      <c r="A256" s="680"/>
      <c r="B256" s="682"/>
      <c r="C256" s="684"/>
      <c r="D256" s="677" t="s">
        <v>192</v>
      </c>
      <c r="E256" s="404" t="s">
        <v>27</v>
      </c>
      <c r="F256" s="214">
        <f>SUM(G256:I256)</f>
        <v>11000</v>
      </c>
      <c r="G256" s="133">
        <f t="shared" ref="G256:I256" si="147">G260</f>
        <v>0</v>
      </c>
      <c r="H256" s="133">
        <f t="shared" si="147"/>
        <v>5792.1</v>
      </c>
      <c r="I256" s="276">
        <f t="shared" si="147"/>
        <v>5207.8999999999996</v>
      </c>
      <c r="J256" s="368">
        <f>SUM(K256:M256)</f>
        <v>598.84</v>
      </c>
      <c r="K256" s="137">
        <f t="shared" ref="K256:L256" si="148">SUM(K257:K258)</f>
        <v>0</v>
      </c>
      <c r="L256" s="137">
        <f t="shared" si="148"/>
        <v>0</v>
      </c>
      <c r="M256" s="367">
        <f>SUM(M257:M258)</f>
        <v>598.84</v>
      </c>
      <c r="N256" s="277">
        <f t="shared" si="143"/>
        <v>5.444</v>
      </c>
      <c r="O256" s="135"/>
      <c r="P256" s="136"/>
      <c r="Q256" s="371">
        <f t="shared" si="125"/>
        <v>11.498684690566256</v>
      </c>
    </row>
    <row r="257" spans="1:17" x14ac:dyDescent="0.25">
      <c r="A257" s="680"/>
      <c r="B257" s="682"/>
      <c r="C257" s="684"/>
      <c r="D257" s="678"/>
      <c r="E257" s="405" t="s">
        <v>250</v>
      </c>
      <c r="F257" s="214">
        <f t="shared" ref="F257:F258" si="149">SUM(G257:I257)</f>
        <v>3612.1</v>
      </c>
      <c r="G257" s="133"/>
      <c r="H257" s="133"/>
      <c r="I257" s="276">
        <f>I261</f>
        <v>3612.1</v>
      </c>
      <c r="J257" s="368">
        <f t="shared" ref="J257" si="150">SUM(K257:M257)</f>
        <v>598.84</v>
      </c>
      <c r="K257" s="137"/>
      <c r="L257" s="137"/>
      <c r="M257" s="367">
        <f>M261</f>
        <v>598.84</v>
      </c>
      <c r="N257" s="277"/>
      <c r="O257" s="135"/>
      <c r="P257" s="136"/>
      <c r="Q257" s="371"/>
    </row>
    <row r="258" spans="1:17" x14ac:dyDescent="0.25">
      <c r="A258" s="680"/>
      <c r="B258" s="682"/>
      <c r="C258" s="684"/>
      <c r="D258" s="678"/>
      <c r="E258" s="405" t="s">
        <v>251</v>
      </c>
      <c r="F258" s="214">
        <f t="shared" si="149"/>
        <v>7387.9000000000005</v>
      </c>
      <c r="G258" s="133">
        <f t="shared" ref="G258:H258" si="151">G262</f>
        <v>0</v>
      </c>
      <c r="H258" s="133">
        <f t="shared" si="151"/>
        <v>5792.1</v>
      </c>
      <c r="I258" s="276">
        <f>I262</f>
        <v>1595.8</v>
      </c>
      <c r="J258" s="368"/>
      <c r="K258" s="137">
        <f t="shared" ref="K258:L258" si="152">K262</f>
        <v>0</v>
      </c>
      <c r="L258" s="137">
        <f t="shared" si="152"/>
        <v>0</v>
      </c>
      <c r="M258" s="367">
        <f>M262</f>
        <v>0</v>
      </c>
      <c r="N258" s="277"/>
      <c r="O258" s="135"/>
      <c r="P258" s="136"/>
      <c r="Q258" s="371"/>
    </row>
    <row r="259" spans="1:17" ht="25.5" x14ac:dyDescent="0.25">
      <c r="A259" s="664" t="s">
        <v>164</v>
      </c>
      <c r="B259" s="665" t="s">
        <v>252</v>
      </c>
      <c r="C259" s="666" t="s">
        <v>252</v>
      </c>
      <c r="D259" s="139" t="s">
        <v>21</v>
      </c>
      <c r="E259" s="406"/>
      <c r="F259" s="218"/>
      <c r="G259" s="138"/>
      <c r="H259" s="138"/>
      <c r="I259" s="279"/>
      <c r="J259" s="365"/>
      <c r="K259" s="134"/>
      <c r="L259" s="134"/>
      <c r="M259" s="366"/>
      <c r="N259" s="277"/>
      <c r="O259" s="135"/>
      <c r="P259" s="135"/>
      <c r="Q259" s="371"/>
    </row>
    <row r="260" spans="1:17" x14ac:dyDescent="0.25">
      <c r="A260" s="664"/>
      <c r="B260" s="665"/>
      <c r="C260" s="666"/>
      <c r="D260" s="667" t="s">
        <v>192</v>
      </c>
      <c r="E260" s="406" t="s">
        <v>27</v>
      </c>
      <c r="F260" s="218">
        <f>SUM(G260:I260)</f>
        <v>11000</v>
      </c>
      <c r="G260" s="138">
        <f>SUM(G261:G262)</f>
        <v>0</v>
      </c>
      <c r="H260" s="138">
        <f>SUM(H261:H262)</f>
        <v>5792.1</v>
      </c>
      <c r="I260" s="279">
        <f>SUM(I261:I262)</f>
        <v>5207.8999999999996</v>
      </c>
      <c r="J260" s="365">
        <f>SUM(K260:M260)</f>
        <v>598.84</v>
      </c>
      <c r="K260" s="134">
        <f t="shared" ref="K260:L260" si="153">SUM(K261:K262)</f>
        <v>0</v>
      </c>
      <c r="L260" s="134">
        <f t="shared" si="153"/>
        <v>0</v>
      </c>
      <c r="M260" s="366">
        <f>SUM(M261:M262)</f>
        <v>598.84</v>
      </c>
      <c r="N260" s="277">
        <f t="shared" si="143"/>
        <v>5.444</v>
      </c>
      <c r="O260" s="135"/>
      <c r="P260" s="135"/>
      <c r="Q260" s="371">
        <f t="shared" si="125"/>
        <v>11.498684690566256</v>
      </c>
    </row>
    <row r="261" spans="1:17" x14ac:dyDescent="0.25">
      <c r="A261" s="664"/>
      <c r="B261" s="665"/>
      <c r="C261" s="666"/>
      <c r="D261" s="667"/>
      <c r="E261" s="407" t="s">
        <v>250</v>
      </c>
      <c r="F261" s="218">
        <f>SUM(G261:I261)</f>
        <v>3612.1</v>
      </c>
      <c r="G261" s="138"/>
      <c r="H261" s="138"/>
      <c r="I261" s="279">
        <v>3612.1</v>
      </c>
      <c r="J261" s="365">
        <f t="shared" ref="J261:J262" si="154">SUM(K261:M261)</f>
        <v>598.84</v>
      </c>
      <c r="K261" s="134"/>
      <c r="L261" s="134"/>
      <c r="M261" s="366">
        <v>598.84</v>
      </c>
      <c r="N261" s="277"/>
      <c r="O261" s="135"/>
      <c r="P261" s="135"/>
      <c r="Q261" s="371"/>
    </row>
    <row r="262" spans="1:17" x14ac:dyDescent="0.25">
      <c r="A262" s="664"/>
      <c r="B262" s="665"/>
      <c r="C262" s="666"/>
      <c r="D262" s="667"/>
      <c r="E262" s="407" t="s">
        <v>251</v>
      </c>
      <c r="F262" s="218">
        <f t="shared" ref="F262" si="155">SUM(G262:I262)</f>
        <v>7387.9000000000005</v>
      </c>
      <c r="G262" s="138"/>
      <c r="H262" s="138">
        <v>5792.1</v>
      </c>
      <c r="I262" s="279">
        <v>1595.8</v>
      </c>
      <c r="J262" s="365">
        <f t="shared" si="154"/>
        <v>0</v>
      </c>
      <c r="K262" s="134"/>
      <c r="L262" s="134"/>
      <c r="M262" s="366"/>
      <c r="N262" s="277"/>
      <c r="O262" s="135"/>
      <c r="P262" s="135"/>
      <c r="Q262" s="371"/>
    </row>
    <row r="263" spans="1:17" ht="25.5" x14ac:dyDescent="0.25">
      <c r="A263" s="668" t="s">
        <v>18</v>
      </c>
      <c r="B263" s="669" t="s">
        <v>253</v>
      </c>
      <c r="C263" s="670" t="s">
        <v>20</v>
      </c>
      <c r="D263" s="140" t="s">
        <v>254</v>
      </c>
      <c r="E263" s="408"/>
      <c r="F263" s="215">
        <f>F265+F301+F317</f>
        <v>850159.72999999986</v>
      </c>
      <c r="G263" s="141">
        <f t="shared" ref="G263:L263" si="156">G265+G301+G317</f>
        <v>754903.17</v>
      </c>
      <c r="H263" s="141">
        <f t="shared" si="156"/>
        <v>36051.660000000003</v>
      </c>
      <c r="I263" s="281">
        <f t="shared" si="156"/>
        <v>59204.9</v>
      </c>
      <c r="J263" s="280">
        <f>J265+J301+J317</f>
        <v>24094.84</v>
      </c>
      <c r="K263" s="141">
        <f t="shared" si="156"/>
        <v>140.91999999999999</v>
      </c>
      <c r="L263" s="141">
        <f t="shared" si="156"/>
        <v>22.94</v>
      </c>
      <c r="M263" s="281">
        <f>M265+M301+M317</f>
        <v>23930.98</v>
      </c>
      <c r="N263" s="457">
        <f>J263/F263*100</f>
        <v>2.8341544711839037</v>
      </c>
      <c r="O263" s="143">
        <f>K263/G263*100</f>
        <v>1.8667294773712498E-2</v>
      </c>
      <c r="P263" s="142">
        <f t="shared" ref="P263:Q266" si="157">L263/H263*100</f>
        <v>6.3630911863697806E-2</v>
      </c>
      <c r="Q263" s="458">
        <f>M263/I263*100</f>
        <v>40.420607078130352</v>
      </c>
    </row>
    <row r="264" spans="1:17" ht="38.25" x14ac:dyDescent="0.25">
      <c r="A264" s="668"/>
      <c r="B264" s="669"/>
      <c r="C264" s="670"/>
      <c r="D264" s="140" t="s">
        <v>255</v>
      </c>
      <c r="E264" s="409" t="s">
        <v>23</v>
      </c>
      <c r="F264" s="216">
        <f>F263</f>
        <v>850159.72999999986</v>
      </c>
      <c r="G264" s="144">
        <f t="shared" ref="G264:M264" si="158">G263</f>
        <v>754903.17</v>
      </c>
      <c r="H264" s="144">
        <f t="shared" si="158"/>
        <v>36051.660000000003</v>
      </c>
      <c r="I264" s="283">
        <f t="shared" si="158"/>
        <v>59204.9</v>
      </c>
      <c r="J264" s="282">
        <f t="shared" si="158"/>
        <v>24094.84</v>
      </c>
      <c r="K264" s="144">
        <f t="shared" si="158"/>
        <v>140.91999999999999</v>
      </c>
      <c r="L264" s="144">
        <f t="shared" si="158"/>
        <v>22.94</v>
      </c>
      <c r="M264" s="283">
        <f t="shared" si="158"/>
        <v>23930.98</v>
      </c>
      <c r="N264" s="457">
        <f>J264/F264*100</f>
        <v>2.8341544711839037</v>
      </c>
      <c r="O264" s="143">
        <f t="shared" ref="O264:O266" si="159">K264/G264*100</f>
        <v>1.8667294773712498E-2</v>
      </c>
      <c r="P264" s="142">
        <f t="shared" si="157"/>
        <v>6.3630911863697806E-2</v>
      </c>
      <c r="Q264" s="458">
        <f t="shared" si="157"/>
        <v>40.420607078130352</v>
      </c>
    </row>
    <row r="265" spans="1:17" ht="25.5" x14ac:dyDescent="0.25">
      <c r="A265" s="637" t="s">
        <v>24</v>
      </c>
      <c r="B265" s="638" t="s">
        <v>256</v>
      </c>
      <c r="C265" s="631" t="s">
        <v>257</v>
      </c>
      <c r="D265" s="145" t="s">
        <v>254</v>
      </c>
      <c r="E265" s="410"/>
      <c r="F265" s="217">
        <f>F268</f>
        <v>75010.559999999998</v>
      </c>
      <c r="G265" s="146">
        <f t="shared" ref="G265:M265" si="160">G268</f>
        <v>4856.67</v>
      </c>
      <c r="H265" s="146">
        <f t="shared" si="160"/>
        <v>20744.59</v>
      </c>
      <c r="I265" s="285">
        <f t="shared" si="160"/>
        <v>49409.299999999996</v>
      </c>
      <c r="J265" s="284">
        <f>J268</f>
        <v>22753.710000000003</v>
      </c>
      <c r="K265" s="146">
        <f t="shared" si="160"/>
        <v>140.91999999999999</v>
      </c>
      <c r="L265" s="146">
        <f t="shared" si="160"/>
        <v>22.94</v>
      </c>
      <c r="M265" s="285">
        <f t="shared" si="160"/>
        <v>22589.850000000002</v>
      </c>
      <c r="N265" s="459">
        <f>J265/F265*100</f>
        <v>30.334008971536814</v>
      </c>
      <c r="O265" s="147">
        <f t="shared" si="159"/>
        <v>2.9015765946625978</v>
      </c>
      <c r="P265" s="147">
        <f t="shared" si="157"/>
        <v>0.11058304839960684</v>
      </c>
      <c r="Q265" s="460">
        <f t="shared" si="157"/>
        <v>45.7198341202972</v>
      </c>
    </row>
    <row r="266" spans="1:17" ht="38.25" x14ac:dyDescent="0.25">
      <c r="A266" s="637"/>
      <c r="B266" s="638"/>
      <c r="C266" s="631"/>
      <c r="D266" s="148" t="s">
        <v>255</v>
      </c>
      <c r="E266" s="411" t="s">
        <v>258</v>
      </c>
      <c r="F266" s="217">
        <f>F268</f>
        <v>75010.559999999998</v>
      </c>
      <c r="G266" s="146">
        <f t="shared" ref="G266:I266" si="161">G268</f>
        <v>4856.67</v>
      </c>
      <c r="H266" s="146">
        <f t="shared" si="161"/>
        <v>20744.59</v>
      </c>
      <c r="I266" s="285">
        <f t="shared" si="161"/>
        <v>49409.299999999996</v>
      </c>
      <c r="J266" s="284">
        <f>J268</f>
        <v>22753.710000000003</v>
      </c>
      <c r="K266" s="146">
        <f t="shared" ref="K266:M266" si="162">K268</f>
        <v>140.91999999999999</v>
      </c>
      <c r="L266" s="146">
        <f t="shared" si="162"/>
        <v>22.94</v>
      </c>
      <c r="M266" s="285">
        <f t="shared" si="162"/>
        <v>22589.850000000002</v>
      </c>
      <c r="N266" s="459">
        <f>J266/F266*100</f>
        <v>30.334008971536814</v>
      </c>
      <c r="O266" s="147">
        <f t="shared" si="159"/>
        <v>2.9015765946625978</v>
      </c>
      <c r="P266" s="147">
        <f t="shared" si="157"/>
        <v>0.11058304839960684</v>
      </c>
      <c r="Q266" s="460">
        <f t="shared" si="157"/>
        <v>45.7198341202972</v>
      </c>
    </row>
    <row r="267" spans="1:17" x14ac:dyDescent="0.25">
      <c r="A267" s="637"/>
      <c r="B267" s="638"/>
      <c r="C267" s="631"/>
      <c r="D267" s="149"/>
      <c r="E267" s="412" t="s">
        <v>259</v>
      </c>
      <c r="F267" s="217"/>
      <c r="G267" s="146"/>
      <c r="H267" s="146"/>
      <c r="I267" s="285"/>
      <c r="J267" s="284"/>
      <c r="K267" s="146"/>
      <c r="L267" s="146"/>
      <c r="M267" s="285"/>
      <c r="N267" s="459"/>
      <c r="O267" s="147"/>
      <c r="P267" s="147"/>
      <c r="Q267" s="460"/>
    </row>
    <row r="268" spans="1:17" x14ac:dyDescent="0.25">
      <c r="A268" s="637"/>
      <c r="B268" s="638"/>
      <c r="C268" s="631"/>
      <c r="D268" s="150"/>
      <c r="E268" s="413" t="s">
        <v>260</v>
      </c>
      <c r="F268" s="217">
        <f>F270+F278+F285+F291+F296</f>
        <v>75010.559999999998</v>
      </c>
      <c r="G268" s="146">
        <f t="shared" ref="G268:M268" si="163">G270+G278+G285+G291+G296</f>
        <v>4856.67</v>
      </c>
      <c r="H268" s="146">
        <f t="shared" si="163"/>
        <v>20744.59</v>
      </c>
      <c r="I268" s="285">
        <f t="shared" si="163"/>
        <v>49409.299999999996</v>
      </c>
      <c r="J268" s="284">
        <f t="shared" si="163"/>
        <v>22753.710000000003</v>
      </c>
      <c r="K268" s="146">
        <f t="shared" si="163"/>
        <v>140.91999999999999</v>
      </c>
      <c r="L268" s="146">
        <f t="shared" si="163"/>
        <v>22.94</v>
      </c>
      <c r="M268" s="285">
        <f t="shared" si="163"/>
        <v>22589.850000000002</v>
      </c>
      <c r="N268" s="459">
        <f t="shared" ref="N268:Q326" si="164">J268/F268*100</f>
        <v>30.334008971536814</v>
      </c>
      <c r="O268" s="147">
        <f t="shared" si="164"/>
        <v>2.9015765946625978</v>
      </c>
      <c r="P268" s="147">
        <f t="shared" si="164"/>
        <v>0.11058304839960684</v>
      </c>
      <c r="Q268" s="460">
        <f t="shared" si="164"/>
        <v>45.7198341202972</v>
      </c>
    </row>
    <row r="269" spans="1:17" ht="25.5" x14ac:dyDescent="0.25">
      <c r="A269" s="659" t="s">
        <v>261</v>
      </c>
      <c r="B269" s="645" t="s">
        <v>262</v>
      </c>
      <c r="C269" s="645" t="s">
        <v>263</v>
      </c>
      <c r="D269" s="151" t="s">
        <v>21</v>
      </c>
      <c r="E269" s="410"/>
      <c r="F269" s="217">
        <f t="shared" ref="F269:M269" si="165">F270</f>
        <v>28947</v>
      </c>
      <c r="G269" s="146">
        <f t="shared" si="165"/>
        <v>0</v>
      </c>
      <c r="H269" s="146">
        <f t="shared" si="165"/>
        <v>5000</v>
      </c>
      <c r="I269" s="285">
        <f t="shared" si="165"/>
        <v>23947</v>
      </c>
      <c r="J269" s="284">
        <f>J270</f>
        <v>11368.84</v>
      </c>
      <c r="K269" s="146">
        <f>K270</f>
        <v>0</v>
      </c>
      <c r="L269" s="146">
        <f t="shared" si="165"/>
        <v>0</v>
      </c>
      <c r="M269" s="285">
        <f t="shared" si="165"/>
        <v>11368.84</v>
      </c>
      <c r="N269" s="459">
        <f t="shared" si="164"/>
        <v>39.274674404946971</v>
      </c>
      <c r="O269" s="147"/>
      <c r="P269" s="147">
        <f t="shared" si="164"/>
        <v>0</v>
      </c>
      <c r="Q269" s="460">
        <f t="shared" si="164"/>
        <v>47.475007307804731</v>
      </c>
    </row>
    <row r="270" spans="1:17" ht="38.25" x14ac:dyDescent="0.25">
      <c r="A270" s="660"/>
      <c r="B270" s="646"/>
      <c r="C270" s="646"/>
      <c r="D270" s="148" t="s">
        <v>255</v>
      </c>
      <c r="E270" s="414" t="s">
        <v>258</v>
      </c>
      <c r="F270" s="218">
        <f>F272+F273+F274+F275+F276</f>
        <v>28947</v>
      </c>
      <c r="G270" s="138">
        <f t="shared" ref="G270:I270" si="166">G272+G273+G274+G275+G276</f>
        <v>0</v>
      </c>
      <c r="H270" s="138">
        <f t="shared" si="166"/>
        <v>5000</v>
      </c>
      <c r="I270" s="279">
        <f t="shared" si="166"/>
        <v>23947</v>
      </c>
      <c r="J270" s="288">
        <f>J272+J273+J274+J275+J276</f>
        <v>11368.84</v>
      </c>
      <c r="K270" s="138">
        <f t="shared" ref="K270" si="167">K272+K273+K274+K275+K276</f>
        <v>0</v>
      </c>
      <c r="L270" s="138">
        <f>L272+L273+L274+L275+L276</f>
        <v>0</v>
      </c>
      <c r="M270" s="279">
        <f>M272+M273+M274+M275+M276</f>
        <v>11368.84</v>
      </c>
      <c r="N270" s="461">
        <f t="shared" si="164"/>
        <v>39.274674404946971</v>
      </c>
      <c r="O270" s="199"/>
      <c r="P270" s="199">
        <f t="shared" si="164"/>
        <v>0</v>
      </c>
      <c r="Q270" s="462">
        <f t="shared" si="164"/>
        <v>47.475007307804731</v>
      </c>
    </row>
    <row r="271" spans="1:17" x14ac:dyDescent="0.25">
      <c r="A271" s="660"/>
      <c r="B271" s="646"/>
      <c r="C271" s="646"/>
      <c r="D271" s="152"/>
      <c r="E271" s="415" t="s">
        <v>259</v>
      </c>
      <c r="F271" s="218"/>
      <c r="G271" s="138"/>
      <c r="H271" s="138"/>
      <c r="I271" s="279"/>
      <c r="J271" s="278"/>
      <c r="K271" s="138"/>
      <c r="L271" s="138"/>
      <c r="M271" s="279"/>
      <c r="N271" s="461"/>
      <c r="O271" s="199"/>
      <c r="P271" s="199"/>
      <c r="Q271" s="462"/>
    </row>
    <row r="272" spans="1:17" x14ac:dyDescent="0.25">
      <c r="A272" s="660"/>
      <c r="B272" s="646"/>
      <c r="C272" s="662"/>
      <c r="D272" s="657"/>
      <c r="E272" s="415" t="s">
        <v>264</v>
      </c>
      <c r="F272" s="218">
        <f>SUM(G272:I272)</f>
        <v>14985</v>
      </c>
      <c r="G272" s="200"/>
      <c r="H272" s="126"/>
      <c r="I272" s="286">
        <v>14985</v>
      </c>
      <c r="J272" s="288">
        <f>SUM(K272:M272)</f>
        <v>9571.43</v>
      </c>
      <c r="K272" s="126"/>
      <c r="L272" s="126"/>
      <c r="M272" s="286">
        <v>9571.43</v>
      </c>
      <c r="N272" s="463">
        <f t="shared" si="164"/>
        <v>63.873406740073413</v>
      </c>
      <c r="O272" s="201"/>
      <c r="P272" s="199"/>
      <c r="Q272" s="462">
        <f t="shared" si="164"/>
        <v>63.873406740073413</v>
      </c>
    </row>
    <row r="273" spans="1:17" x14ac:dyDescent="0.25">
      <c r="A273" s="660"/>
      <c r="B273" s="646"/>
      <c r="C273" s="662"/>
      <c r="D273" s="657"/>
      <c r="E273" s="412" t="s">
        <v>265</v>
      </c>
      <c r="F273" s="217">
        <f t="shared" ref="F273:F276" si="168">SUM(G273:I273)</f>
        <v>8726</v>
      </c>
      <c r="G273" s="153"/>
      <c r="H273" s="154"/>
      <c r="I273" s="287">
        <v>8726</v>
      </c>
      <c r="J273" s="372">
        <f t="shared" ref="J273:J276" si="169">SUM(K273:M273)</f>
        <v>1746.11</v>
      </c>
      <c r="K273" s="154"/>
      <c r="L273" s="154"/>
      <c r="M273" s="287">
        <v>1746.11</v>
      </c>
      <c r="N273" s="464">
        <f t="shared" si="164"/>
        <v>20.010428604171441</v>
      </c>
      <c r="O273" s="155"/>
      <c r="P273" s="147"/>
      <c r="Q273" s="460">
        <f t="shared" si="164"/>
        <v>20.010428604171441</v>
      </c>
    </row>
    <row r="274" spans="1:17" x14ac:dyDescent="0.25">
      <c r="A274" s="660"/>
      <c r="B274" s="646"/>
      <c r="C274" s="662"/>
      <c r="D274" s="657"/>
      <c r="E274" s="412" t="s">
        <v>266</v>
      </c>
      <c r="F274" s="217">
        <f>SUM(G274:I274)</f>
        <v>236</v>
      </c>
      <c r="G274" s="153"/>
      <c r="H274" s="154"/>
      <c r="I274" s="287">
        <v>236</v>
      </c>
      <c r="J274" s="372">
        <f t="shared" si="169"/>
        <v>51.3</v>
      </c>
      <c r="K274" s="154"/>
      <c r="L274" s="154"/>
      <c r="M274" s="287">
        <v>51.3</v>
      </c>
      <c r="N274" s="464">
        <f t="shared" si="164"/>
        <v>21.737288135593218</v>
      </c>
      <c r="O274" s="155"/>
      <c r="P274" s="147"/>
      <c r="Q274" s="460">
        <f t="shared" si="164"/>
        <v>21.737288135593218</v>
      </c>
    </row>
    <row r="275" spans="1:17" x14ac:dyDescent="0.25">
      <c r="A275" s="660"/>
      <c r="B275" s="646"/>
      <c r="C275" s="662"/>
      <c r="D275" s="156"/>
      <c r="E275" s="416" t="s">
        <v>267</v>
      </c>
      <c r="F275" s="217">
        <f t="shared" si="168"/>
        <v>0</v>
      </c>
      <c r="G275" s="153"/>
      <c r="H275" s="154"/>
      <c r="I275" s="287"/>
      <c r="J275" s="372">
        <f t="shared" si="169"/>
        <v>0</v>
      </c>
      <c r="K275" s="154"/>
      <c r="L275" s="154"/>
      <c r="M275" s="287"/>
      <c r="N275" s="464"/>
      <c r="O275" s="155"/>
      <c r="P275" s="147"/>
      <c r="Q275" s="460"/>
    </row>
    <row r="276" spans="1:17" x14ac:dyDescent="0.25">
      <c r="A276" s="661"/>
      <c r="B276" s="647"/>
      <c r="C276" s="663"/>
      <c r="D276" s="157"/>
      <c r="E276" s="416" t="s">
        <v>268</v>
      </c>
      <c r="F276" s="217">
        <f t="shared" si="168"/>
        <v>5000</v>
      </c>
      <c r="G276" s="153"/>
      <c r="H276" s="154">
        <v>5000</v>
      </c>
      <c r="I276" s="287"/>
      <c r="J276" s="372">
        <f t="shared" si="169"/>
        <v>0</v>
      </c>
      <c r="K276" s="154"/>
      <c r="L276" s="154"/>
      <c r="M276" s="287"/>
      <c r="N276" s="464">
        <f t="shared" si="164"/>
        <v>0</v>
      </c>
      <c r="O276" s="155"/>
      <c r="P276" s="147">
        <f t="shared" si="164"/>
        <v>0</v>
      </c>
      <c r="Q276" s="460"/>
    </row>
    <row r="277" spans="1:17" ht="25.5" x14ac:dyDescent="0.25">
      <c r="A277" s="630" t="s">
        <v>269</v>
      </c>
      <c r="B277" s="631" t="s">
        <v>270</v>
      </c>
      <c r="C277" s="632" t="s">
        <v>271</v>
      </c>
      <c r="D277" s="157" t="s">
        <v>21</v>
      </c>
      <c r="E277" s="414"/>
      <c r="F277" s="218">
        <f>F278</f>
        <v>10304.86</v>
      </c>
      <c r="G277" s="138">
        <f t="shared" ref="G277:I277" si="170">G278</f>
        <v>140.91999999999999</v>
      </c>
      <c r="H277" s="138">
        <f t="shared" si="170"/>
        <v>22.94</v>
      </c>
      <c r="I277" s="279">
        <f t="shared" si="170"/>
        <v>10141</v>
      </c>
      <c r="J277" s="278">
        <f>J278</f>
        <v>4542.380000000001</v>
      </c>
      <c r="K277" s="138">
        <f t="shared" ref="K277:M277" si="171">K278</f>
        <v>140.91999999999999</v>
      </c>
      <c r="L277" s="138">
        <f t="shared" si="171"/>
        <v>22.94</v>
      </c>
      <c r="M277" s="279">
        <f t="shared" si="171"/>
        <v>4378.5200000000004</v>
      </c>
      <c r="N277" s="461">
        <f t="shared" si="164"/>
        <v>44.079977796884194</v>
      </c>
      <c r="O277" s="199">
        <f t="shared" si="164"/>
        <v>100</v>
      </c>
      <c r="P277" s="199">
        <f t="shared" si="164"/>
        <v>100</v>
      </c>
      <c r="Q277" s="462">
        <f t="shared" si="164"/>
        <v>43.176412582585549</v>
      </c>
    </row>
    <row r="278" spans="1:17" ht="38.25" x14ac:dyDescent="0.25">
      <c r="A278" s="630"/>
      <c r="B278" s="631"/>
      <c r="C278" s="632"/>
      <c r="D278" s="148" t="s">
        <v>255</v>
      </c>
      <c r="E278" s="414" t="s">
        <v>258</v>
      </c>
      <c r="F278" s="218">
        <f t="shared" ref="F278:L278" si="172">SUM(F280:F283)</f>
        <v>10304.86</v>
      </c>
      <c r="G278" s="138">
        <f t="shared" si="172"/>
        <v>140.91999999999999</v>
      </c>
      <c r="H278" s="138">
        <f t="shared" si="172"/>
        <v>22.94</v>
      </c>
      <c r="I278" s="279">
        <f t="shared" si="172"/>
        <v>10141</v>
      </c>
      <c r="J278" s="278">
        <f t="shared" si="172"/>
        <v>4542.380000000001</v>
      </c>
      <c r="K278" s="138">
        <f t="shared" si="172"/>
        <v>140.91999999999999</v>
      </c>
      <c r="L278" s="138">
        <f t="shared" si="172"/>
        <v>22.94</v>
      </c>
      <c r="M278" s="279">
        <f>SUM(M280:M283)</f>
        <v>4378.5200000000004</v>
      </c>
      <c r="N278" s="461">
        <f t="shared" si="164"/>
        <v>44.079977796884194</v>
      </c>
      <c r="O278" s="199">
        <f t="shared" si="164"/>
        <v>100</v>
      </c>
      <c r="P278" s="199">
        <f t="shared" si="164"/>
        <v>100</v>
      </c>
      <c r="Q278" s="462">
        <f t="shared" si="164"/>
        <v>43.176412582585549</v>
      </c>
    </row>
    <row r="279" spans="1:17" x14ac:dyDescent="0.25">
      <c r="A279" s="630"/>
      <c r="B279" s="631"/>
      <c r="C279" s="632"/>
      <c r="D279" s="152"/>
      <c r="E279" s="415" t="s">
        <v>259</v>
      </c>
      <c r="F279" s="218"/>
      <c r="G279" s="138"/>
      <c r="H279" s="138"/>
      <c r="I279" s="279"/>
      <c r="J279" s="278"/>
      <c r="K279" s="138"/>
      <c r="L279" s="138"/>
      <c r="M279" s="279"/>
      <c r="N279" s="461"/>
      <c r="O279" s="199"/>
      <c r="P279" s="199"/>
      <c r="Q279" s="462"/>
    </row>
    <row r="280" spans="1:17" x14ac:dyDescent="0.25">
      <c r="A280" s="630"/>
      <c r="B280" s="631"/>
      <c r="C280" s="632"/>
      <c r="D280" s="657"/>
      <c r="E280" s="415" t="s">
        <v>272</v>
      </c>
      <c r="F280" s="218">
        <f t="shared" ref="F280:F283" si="173">SUM(G280:I280)</f>
        <v>5409.3</v>
      </c>
      <c r="G280" s="126"/>
      <c r="H280" s="126"/>
      <c r="I280" s="286">
        <v>5409.3</v>
      </c>
      <c r="J280" s="288">
        <f t="shared" ref="J280:J283" si="174">SUM(K280:M280)</f>
        <v>4005.84</v>
      </c>
      <c r="K280" s="126"/>
      <c r="L280" s="126"/>
      <c r="M280" s="286">
        <v>4005.84</v>
      </c>
      <c r="N280" s="463">
        <f t="shared" si="164"/>
        <v>74.054683600465864</v>
      </c>
      <c r="O280" s="199"/>
      <c r="P280" s="199"/>
      <c r="Q280" s="462">
        <f t="shared" si="164"/>
        <v>74.054683600465864</v>
      </c>
    </row>
    <row r="281" spans="1:17" x14ac:dyDescent="0.25">
      <c r="A281" s="630"/>
      <c r="B281" s="631"/>
      <c r="C281" s="632"/>
      <c r="D281" s="657"/>
      <c r="E281" s="415" t="s">
        <v>273</v>
      </c>
      <c r="F281" s="218">
        <f t="shared" si="173"/>
        <v>4686.08</v>
      </c>
      <c r="G281" s="126"/>
      <c r="H281" s="126"/>
      <c r="I281" s="286">
        <v>4686.08</v>
      </c>
      <c r="J281" s="288">
        <f t="shared" si="174"/>
        <v>359.3</v>
      </c>
      <c r="K281" s="126"/>
      <c r="L281" s="126"/>
      <c r="M281" s="286">
        <v>359.3</v>
      </c>
      <c r="N281" s="463">
        <f t="shared" si="164"/>
        <v>7.6673893744878461</v>
      </c>
      <c r="O281" s="199"/>
      <c r="P281" s="199"/>
      <c r="Q281" s="462">
        <f t="shared" si="164"/>
        <v>7.6673893744878461</v>
      </c>
    </row>
    <row r="282" spans="1:17" x14ac:dyDescent="0.25">
      <c r="A282" s="630"/>
      <c r="B282" s="631"/>
      <c r="C282" s="632"/>
      <c r="D282" s="657"/>
      <c r="E282" s="415" t="s">
        <v>274</v>
      </c>
      <c r="F282" s="218">
        <f t="shared" si="173"/>
        <v>39.299999999999997</v>
      </c>
      <c r="G282" s="126"/>
      <c r="H282" s="126"/>
      <c r="I282" s="286">
        <v>39.299999999999997</v>
      </c>
      <c r="J282" s="288">
        <f t="shared" si="174"/>
        <v>7.06</v>
      </c>
      <c r="K282" s="126"/>
      <c r="L282" s="126"/>
      <c r="M282" s="286">
        <v>7.06</v>
      </c>
      <c r="N282" s="463">
        <f t="shared" si="164"/>
        <v>17.964376590330787</v>
      </c>
      <c r="O282" s="199"/>
      <c r="P282" s="199"/>
      <c r="Q282" s="462">
        <f t="shared" si="164"/>
        <v>17.964376590330787</v>
      </c>
    </row>
    <row r="283" spans="1:17" x14ac:dyDescent="0.25">
      <c r="A283" s="630"/>
      <c r="B283" s="631"/>
      <c r="C283" s="632"/>
      <c r="D283" s="658"/>
      <c r="E283" s="415" t="s">
        <v>275</v>
      </c>
      <c r="F283" s="218">
        <f t="shared" si="173"/>
        <v>170.17999999999998</v>
      </c>
      <c r="G283" s="126">
        <v>140.91999999999999</v>
      </c>
      <c r="H283" s="126">
        <v>22.94</v>
      </c>
      <c r="I283" s="286">
        <v>6.32</v>
      </c>
      <c r="J283" s="288">
        <f t="shared" si="174"/>
        <v>170.17999999999998</v>
      </c>
      <c r="K283" s="126">
        <v>140.91999999999999</v>
      </c>
      <c r="L283" s="126">
        <v>22.94</v>
      </c>
      <c r="M283" s="286">
        <v>6.32</v>
      </c>
      <c r="N283" s="463">
        <f t="shared" si="164"/>
        <v>100</v>
      </c>
      <c r="O283" s="199">
        <f t="shared" si="164"/>
        <v>100</v>
      </c>
      <c r="P283" s="199">
        <f t="shared" si="164"/>
        <v>100</v>
      </c>
      <c r="Q283" s="462">
        <f t="shared" si="164"/>
        <v>100</v>
      </c>
    </row>
    <row r="284" spans="1:17" ht="25.5" x14ac:dyDescent="0.25">
      <c r="A284" s="630" t="s">
        <v>276</v>
      </c>
      <c r="B284" s="631" t="s">
        <v>277</v>
      </c>
      <c r="C284" s="631" t="s">
        <v>278</v>
      </c>
      <c r="D284" s="151" t="s">
        <v>21</v>
      </c>
      <c r="E284" s="414"/>
      <c r="F284" s="218">
        <f>F285</f>
        <v>15294.78</v>
      </c>
      <c r="G284" s="138">
        <f t="shared" ref="G284:I284" si="175">G285</f>
        <v>0</v>
      </c>
      <c r="H284" s="138">
        <f t="shared" si="175"/>
        <v>0</v>
      </c>
      <c r="I284" s="279">
        <f t="shared" si="175"/>
        <v>15294.78</v>
      </c>
      <c r="J284" s="278">
        <f>J285</f>
        <v>6842.4900000000007</v>
      </c>
      <c r="K284" s="138">
        <f t="shared" ref="K284:M284" si="176">K285</f>
        <v>0</v>
      </c>
      <c r="L284" s="138">
        <f t="shared" si="176"/>
        <v>0</v>
      </c>
      <c r="M284" s="279">
        <f t="shared" si="176"/>
        <v>6842.4900000000007</v>
      </c>
      <c r="N284" s="461">
        <f t="shared" si="164"/>
        <v>44.73742021787826</v>
      </c>
      <c r="O284" s="199"/>
      <c r="P284" s="199"/>
      <c r="Q284" s="462">
        <f t="shared" si="164"/>
        <v>44.73742021787826</v>
      </c>
    </row>
    <row r="285" spans="1:17" ht="38.25" x14ac:dyDescent="0.25">
      <c r="A285" s="630"/>
      <c r="B285" s="631"/>
      <c r="C285" s="631"/>
      <c r="D285" s="148" t="s">
        <v>255</v>
      </c>
      <c r="E285" s="414" t="s">
        <v>258</v>
      </c>
      <c r="F285" s="218">
        <f>F287+F288+F289</f>
        <v>15294.78</v>
      </c>
      <c r="G285" s="138">
        <f t="shared" ref="G285:H285" si="177">G287+G288+G289</f>
        <v>0</v>
      </c>
      <c r="H285" s="138">
        <f t="shared" si="177"/>
        <v>0</v>
      </c>
      <c r="I285" s="279">
        <f>SUM(I287:I289)</f>
        <v>15294.78</v>
      </c>
      <c r="J285" s="278">
        <f>J287+J288+J289</f>
        <v>6842.4900000000007</v>
      </c>
      <c r="K285" s="138">
        <f t="shared" ref="K285:L285" si="178">K287+K288+K289</f>
        <v>0</v>
      </c>
      <c r="L285" s="138">
        <f t="shared" si="178"/>
        <v>0</v>
      </c>
      <c r="M285" s="279">
        <f>SUM(M287:M289)</f>
        <v>6842.4900000000007</v>
      </c>
      <c r="N285" s="461">
        <f t="shared" si="164"/>
        <v>44.73742021787826</v>
      </c>
      <c r="O285" s="199"/>
      <c r="P285" s="199"/>
      <c r="Q285" s="462">
        <f t="shared" si="164"/>
        <v>44.73742021787826</v>
      </c>
    </row>
    <row r="286" spans="1:17" x14ac:dyDescent="0.25">
      <c r="A286" s="630"/>
      <c r="B286" s="631"/>
      <c r="C286" s="631"/>
      <c r="D286" s="158"/>
      <c r="E286" s="415" t="s">
        <v>259</v>
      </c>
      <c r="F286" s="218"/>
      <c r="G286" s="138"/>
      <c r="H286" s="138"/>
      <c r="I286" s="286"/>
      <c r="J286" s="278"/>
      <c r="K286" s="138"/>
      <c r="L286" s="138"/>
      <c r="M286" s="279"/>
      <c r="N286" s="461"/>
      <c r="O286" s="199"/>
      <c r="P286" s="199"/>
      <c r="Q286" s="462"/>
    </row>
    <row r="287" spans="1:17" x14ac:dyDescent="0.25">
      <c r="A287" s="630"/>
      <c r="B287" s="631"/>
      <c r="C287" s="631"/>
      <c r="D287" s="652"/>
      <c r="E287" s="415" t="s">
        <v>279</v>
      </c>
      <c r="F287" s="218">
        <f t="shared" ref="F287:F289" si="179">SUM(G287:I287)</f>
        <v>10428</v>
      </c>
      <c r="G287" s="200"/>
      <c r="H287" s="200"/>
      <c r="I287" s="286">
        <v>10428</v>
      </c>
      <c r="J287" s="278">
        <f t="shared" ref="J287:J289" si="180">SUM(K287:M287)</f>
        <v>6031.59</v>
      </c>
      <c r="K287" s="200"/>
      <c r="L287" s="200"/>
      <c r="M287" s="286">
        <v>6031.59</v>
      </c>
      <c r="N287" s="461">
        <f t="shared" si="164"/>
        <v>57.840333716915993</v>
      </c>
      <c r="O287" s="199"/>
      <c r="P287" s="199"/>
      <c r="Q287" s="462">
        <f t="shared" si="164"/>
        <v>57.840333716915993</v>
      </c>
    </row>
    <row r="288" spans="1:17" x14ac:dyDescent="0.25">
      <c r="A288" s="630"/>
      <c r="B288" s="631"/>
      <c r="C288" s="631"/>
      <c r="D288" s="652"/>
      <c r="E288" s="415" t="s">
        <v>280</v>
      </c>
      <c r="F288" s="218">
        <f t="shared" si="179"/>
        <v>4512.68</v>
      </c>
      <c r="G288" s="200"/>
      <c r="H288" s="200"/>
      <c r="I288" s="286">
        <v>4512.68</v>
      </c>
      <c r="J288" s="278">
        <f t="shared" si="180"/>
        <v>738.59</v>
      </c>
      <c r="K288" s="200"/>
      <c r="L288" s="200"/>
      <c r="M288" s="286">
        <v>738.59</v>
      </c>
      <c r="N288" s="461">
        <f t="shared" si="164"/>
        <v>16.366992563177536</v>
      </c>
      <c r="O288" s="199"/>
      <c r="P288" s="199"/>
      <c r="Q288" s="462">
        <f t="shared" si="164"/>
        <v>16.366992563177536</v>
      </c>
    </row>
    <row r="289" spans="1:17" x14ac:dyDescent="0.25">
      <c r="A289" s="630"/>
      <c r="B289" s="631"/>
      <c r="C289" s="631"/>
      <c r="D289" s="653"/>
      <c r="E289" s="415" t="s">
        <v>281</v>
      </c>
      <c r="F289" s="218">
        <f t="shared" si="179"/>
        <v>354.1</v>
      </c>
      <c r="G289" s="200"/>
      <c r="H289" s="200"/>
      <c r="I289" s="286">
        <v>354.1</v>
      </c>
      <c r="J289" s="278">
        <f t="shared" si="180"/>
        <v>72.31</v>
      </c>
      <c r="K289" s="200"/>
      <c r="L289" s="200"/>
      <c r="M289" s="286">
        <v>72.31</v>
      </c>
      <c r="N289" s="461">
        <f t="shared" si="164"/>
        <v>20.420785088957921</v>
      </c>
      <c r="O289" s="199"/>
      <c r="P289" s="199"/>
      <c r="Q289" s="462">
        <f t="shared" si="164"/>
        <v>20.420785088957921</v>
      </c>
    </row>
    <row r="290" spans="1:17" ht="25.5" x14ac:dyDescent="0.25">
      <c r="A290" s="654" t="s">
        <v>282</v>
      </c>
      <c r="B290" s="655" t="s">
        <v>283</v>
      </c>
      <c r="C290" s="656" t="s">
        <v>284</v>
      </c>
      <c r="D290" s="159" t="s">
        <v>21</v>
      </c>
      <c r="E290" s="417"/>
      <c r="F290" s="122">
        <f>F291</f>
        <v>0</v>
      </c>
      <c r="G290" s="126">
        <f t="shared" ref="G290:I290" si="181">G291</f>
        <v>0</v>
      </c>
      <c r="H290" s="126">
        <f t="shared" si="181"/>
        <v>0</v>
      </c>
      <c r="I290" s="286">
        <f t="shared" si="181"/>
        <v>0</v>
      </c>
      <c r="J290" s="288">
        <f>J291</f>
        <v>0</v>
      </c>
      <c r="K290" s="126">
        <f>K291</f>
        <v>0</v>
      </c>
      <c r="L290" s="126">
        <f t="shared" ref="L290:M290" si="182">L291</f>
        <v>0</v>
      </c>
      <c r="M290" s="286">
        <f t="shared" si="182"/>
        <v>0</v>
      </c>
      <c r="N290" s="461"/>
      <c r="O290" s="199"/>
      <c r="P290" s="199"/>
      <c r="Q290" s="462"/>
    </row>
    <row r="291" spans="1:17" ht="38.25" x14ac:dyDescent="0.25">
      <c r="A291" s="654"/>
      <c r="B291" s="655"/>
      <c r="C291" s="656"/>
      <c r="D291" s="148" t="s">
        <v>255</v>
      </c>
      <c r="E291" s="417" t="s">
        <v>258</v>
      </c>
      <c r="F291" s="122">
        <f>F293+F294</f>
        <v>0</v>
      </c>
      <c r="G291" s="126">
        <f t="shared" ref="G291:M291" si="183">G293+G294</f>
        <v>0</v>
      </c>
      <c r="H291" s="126">
        <f t="shared" si="183"/>
        <v>0</v>
      </c>
      <c r="I291" s="286">
        <f t="shared" si="183"/>
        <v>0</v>
      </c>
      <c r="J291" s="288">
        <f>J293+J294</f>
        <v>0</v>
      </c>
      <c r="K291" s="126">
        <f>K293+K294</f>
        <v>0</v>
      </c>
      <c r="L291" s="126">
        <f t="shared" si="183"/>
        <v>0</v>
      </c>
      <c r="M291" s="286">
        <f t="shared" si="183"/>
        <v>0</v>
      </c>
      <c r="N291" s="461"/>
      <c r="O291" s="199"/>
      <c r="P291" s="199"/>
      <c r="Q291" s="462"/>
    </row>
    <row r="292" spans="1:17" x14ac:dyDescent="0.25">
      <c r="A292" s="654"/>
      <c r="B292" s="655"/>
      <c r="C292" s="656"/>
      <c r="D292" s="160"/>
      <c r="E292" s="418" t="s">
        <v>259</v>
      </c>
      <c r="F292" s="122"/>
      <c r="G292" s="126"/>
      <c r="H292" s="126"/>
      <c r="I292" s="286"/>
      <c r="J292" s="288"/>
      <c r="K292" s="126"/>
      <c r="L292" s="126"/>
      <c r="M292" s="286"/>
      <c r="N292" s="461"/>
      <c r="O292" s="199"/>
      <c r="P292" s="199"/>
      <c r="Q292" s="462"/>
    </row>
    <row r="293" spans="1:17" x14ac:dyDescent="0.25">
      <c r="A293" s="654"/>
      <c r="B293" s="655"/>
      <c r="C293" s="656"/>
      <c r="D293" s="160"/>
      <c r="E293" s="418" t="s">
        <v>285</v>
      </c>
      <c r="F293" s="218">
        <f t="shared" ref="F293:F294" si="184">SUM(G293:I293)</f>
        <v>0</v>
      </c>
      <c r="G293" s="200"/>
      <c r="H293" s="200"/>
      <c r="I293" s="289"/>
      <c r="J293" s="278">
        <f t="shared" ref="J293:J294" si="185">SUM(K293:M293)</f>
        <v>0</v>
      </c>
      <c r="K293" s="200"/>
      <c r="L293" s="200"/>
      <c r="M293" s="289"/>
      <c r="N293" s="461"/>
      <c r="O293" s="199"/>
      <c r="P293" s="199"/>
      <c r="Q293" s="462"/>
    </row>
    <row r="294" spans="1:17" x14ac:dyDescent="0.25">
      <c r="A294" s="654"/>
      <c r="B294" s="655"/>
      <c r="C294" s="656"/>
      <c r="D294" s="161"/>
      <c r="E294" s="416" t="s">
        <v>286</v>
      </c>
      <c r="F294" s="217">
        <f t="shared" si="184"/>
        <v>0</v>
      </c>
      <c r="G294" s="153"/>
      <c r="H294" s="153"/>
      <c r="I294" s="290"/>
      <c r="J294" s="284">
        <f t="shared" si="185"/>
        <v>0</v>
      </c>
      <c r="K294" s="153"/>
      <c r="L294" s="153"/>
      <c r="M294" s="290"/>
      <c r="N294" s="459"/>
      <c r="O294" s="147"/>
      <c r="P294" s="147"/>
      <c r="Q294" s="460"/>
    </row>
    <row r="295" spans="1:17" ht="25.5" x14ac:dyDescent="0.25">
      <c r="A295" s="648" t="s">
        <v>287</v>
      </c>
      <c r="B295" s="650" t="s">
        <v>288</v>
      </c>
      <c r="C295" s="650" t="s">
        <v>284</v>
      </c>
      <c r="D295" s="162" t="s">
        <v>21</v>
      </c>
      <c r="E295" s="125"/>
      <c r="F295" s="122">
        <f>F296</f>
        <v>20463.919999999998</v>
      </c>
      <c r="G295" s="126">
        <f t="shared" ref="G295:I295" si="186">G296</f>
        <v>4715.75</v>
      </c>
      <c r="H295" s="126">
        <f t="shared" si="186"/>
        <v>15721.65</v>
      </c>
      <c r="I295" s="286">
        <f t="shared" si="186"/>
        <v>26.52</v>
      </c>
      <c r="J295" s="288">
        <f>J296</f>
        <v>0</v>
      </c>
      <c r="K295" s="126">
        <f>K296</f>
        <v>0</v>
      </c>
      <c r="L295" s="126">
        <f t="shared" ref="L295:M295" si="187">L296</f>
        <v>0</v>
      </c>
      <c r="M295" s="286">
        <f t="shared" si="187"/>
        <v>0</v>
      </c>
      <c r="N295" s="461">
        <f t="shared" si="164"/>
        <v>0</v>
      </c>
      <c r="O295" s="199">
        <f t="shared" si="164"/>
        <v>0</v>
      </c>
      <c r="P295" s="199">
        <f t="shared" si="164"/>
        <v>0</v>
      </c>
      <c r="Q295" s="462">
        <f t="shared" si="164"/>
        <v>0</v>
      </c>
    </row>
    <row r="296" spans="1:17" ht="38.25" x14ac:dyDescent="0.25">
      <c r="A296" s="649"/>
      <c r="B296" s="651"/>
      <c r="C296" s="651"/>
      <c r="D296" s="163" t="s">
        <v>255</v>
      </c>
      <c r="E296" s="125" t="s">
        <v>258</v>
      </c>
      <c r="F296" s="122">
        <f>F298+F299+F300</f>
        <v>20463.919999999998</v>
      </c>
      <c r="G296" s="126">
        <f t="shared" ref="G296:M296" si="188">G298+G299+G300</f>
        <v>4715.75</v>
      </c>
      <c r="H296" s="126">
        <f t="shared" si="188"/>
        <v>15721.65</v>
      </c>
      <c r="I296" s="286">
        <f t="shared" si="188"/>
        <v>26.52</v>
      </c>
      <c r="J296" s="288">
        <f t="shared" si="188"/>
        <v>0</v>
      </c>
      <c r="K296" s="126">
        <f t="shared" si="188"/>
        <v>0</v>
      </c>
      <c r="L296" s="126">
        <f t="shared" si="188"/>
        <v>0</v>
      </c>
      <c r="M296" s="286">
        <f t="shared" si="188"/>
        <v>0</v>
      </c>
      <c r="N296" s="461">
        <f t="shared" si="164"/>
        <v>0</v>
      </c>
      <c r="O296" s="199">
        <f t="shared" si="164"/>
        <v>0</v>
      </c>
      <c r="P296" s="199">
        <f t="shared" si="164"/>
        <v>0</v>
      </c>
      <c r="Q296" s="462">
        <f t="shared" si="164"/>
        <v>0</v>
      </c>
    </row>
    <row r="297" spans="1:17" x14ac:dyDescent="0.25">
      <c r="A297" s="649"/>
      <c r="B297" s="651"/>
      <c r="C297" s="651"/>
      <c r="D297" s="164"/>
      <c r="E297" s="419" t="s">
        <v>259</v>
      </c>
      <c r="F297" s="122"/>
      <c r="G297" s="126"/>
      <c r="H297" s="126"/>
      <c r="I297" s="286"/>
      <c r="J297" s="288"/>
      <c r="K297" s="126"/>
      <c r="L297" s="126"/>
      <c r="M297" s="286"/>
      <c r="N297" s="461"/>
      <c r="O297" s="199"/>
      <c r="P297" s="199"/>
      <c r="Q297" s="462"/>
    </row>
    <row r="298" spans="1:17" x14ac:dyDescent="0.25">
      <c r="A298" s="649"/>
      <c r="B298" s="651"/>
      <c r="C298" s="651"/>
      <c r="D298" s="164"/>
      <c r="E298" s="419" t="s">
        <v>289</v>
      </c>
      <c r="F298" s="385">
        <f t="shared" ref="F298" si="189">SUM(G298:I298)</f>
        <v>4838.5200000000004</v>
      </c>
      <c r="G298" s="202">
        <v>4715.75</v>
      </c>
      <c r="H298" s="202">
        <v>96.25</v>
      </c>
      <c r="I298" s="291">
        <v>26.52</v>
      </c>
      <c r="J298" s="278">
        <f t="shared" ref="J298:J300" si="190">SUM(K298:M298)</f>
        <v>0</v>
      </c>
      <c r="K298" s="200"/>
      <c r="L298" s="200"/>
      <c r="M298" s="289"/>
      <c r="N298" s="461">
        <f t="shared" si="164"/>
        <v>0</v>
      </c>
      <c r="O298" s="199">
        <f t="shared" si="164"/>
        <v>0</v>
      </c>
      <c r="P298" s="199">
        <f t="shared" si="164"/>
        <v>0</v>
      </c>
      <c r="Q298" s="462">
        <f t="shared" si="164"/>
        <v>0</v>
      </c>
    </row>
    <row r="299" spans="1:17" x14ac:dyDescent="0.25">
      <c r="A299" s="649"/>
      <c r="B299" s="651"/>
      <c r="C299" s="651"/>
      <c r="D299" s="164"/>
      <c r="E299" s="419" t="s">
        <v>290</v>
      </c>
      <c r="F299" s="385">
        <f>SUM(G299:I299)</f>
        <v>0</v>
      </c>
      <c r="G299" s="202"/>
      <c r="H299" s="202"/>
      <c r="I299" s="291">
        <v>0</v>
      </c>
      <c r="J299" s="278">
        <f t="shared" si="190"/>
        <v>0</v>
      </c>
      <c r="K299" s="200"/>
      <c r="L299" s="200"/>
      <c r="M299" s="289"/>
      <c r="N299" s="461"/>
      <c r="O299" s="199"/>
      <c r="P299" s="199"/>
      <c r="Q299" s="462"/>
    </row>
    <row r="300" spans="1:17" x14ac:dyDescent="0.25">
      <c r="A300" s="420"/>
      <c r="B300" s="165"/>
      <c r="C300" s="166"/>
      <c r="D300" s="167"/>
      <c r="E300" s="419" t="s">
        <v>291</v>
      </c>
      <c r="F300" s="385">
        <f>SUM(G300:I300)</f>
        <v>15625.4</v>
      </c>
      <c r="G300" s="202"/>
      <c r="H300" s="202">
        <v>15625.4</v>
      </c>
      <c r="I300" s="291">
        <v>0</v>
      </c>
      <c r="J300" s="278">
        <f t="shared" si="190"/>
        <v>0</v>
      </c>
      <c r="K300" s="200"/>
      <c r="L300" s="200"/>
      <c r="M300" s="289"/>
      <c r="N300" s="461">
        <f t="shared" si="164"/>
        <v>0</v>
      </c>
      <c r="O300" s="199"/>
      <c r="P300" s="199">
        <f t="shared" si="164"/>
        <v>0</v>
      </c>
      <c r="Q300" s="462"/>
    </row>
    <row r="301" spans="1:17" ht="25.5" x14ac:dyDescent="0.25">
      <c r="A301" s="637" t="s">
        <v>35</v>
      </c>
      <c r="B301" s="638" t="s">
        <v>292</v>
      </c>
      <c r="C301" s="632" t="s">
        <v>293</v>
      </c>
      <c r="D301" s="145" t="s">
        <v>21</v>
      </c>
      <c r="E301" s="414"/>
      <c r="F301" s="219">
        <f>F302</f>
        <v>773950.2699999999</v>
      </c>
      <c r="G301" s="126">
        <f>G302</f>
        <v>750046.5</v>
      </c>
      <c r="H301" s="126">
        <f t="shared" ref="H301" si="191">H302</f>
        <v>15307.07</v>
      </c>
      <c r="I301" s="286">
        <f>I302</f>
        <v>8596.7000000000007</v>
      </c>
      <c r="J301" s="292">
        <f>J302</f>
        <v>839.1</v>
      </c>
      <c r="K301" s="203">
        <f t="shared" ref="K301:L301" si="192">K302</f>
        <v>0</v>
      </c>
      <c r="L301" s="203">
        <f t="shared" si="192"/>
        <v>0</v>
      </c>
      <c r="M301" s="279">
        <f>M302</f>
        <v>839.1</v>
      </c>
      <c r="N301" s="461">
        <f t="shared" si="164"/>
        <v>0.10841781862806252</v>
      </c>
      <c r="O301" s="199">
        <f t="shared" si="164"/>
        <v>0</v>
      </c>
      <c r="P301" s="199">
        <f t="shared" si="164"/>
        <v>0</v>
      </c>
      <c r="Q301" s="462">
        <f t="shared" si="164"/>
        <v>9.7607221375644126</v>
      </c>
    </row>
    <row r="302" spans="1:17" ht="38.25" x14ac:dyDescent="0.25">
      <c r="A302" s="637"/>
      <c r="B302" s="638"/>
      <c r="C302" s="632"/>
      <c r="D302" s="148" t="s">
        <v>255</v>
      </c>
      <c r="E302" s="411" t="s">
        <v>258</v>
      </c>
      <c r="F302" s="217">
        <f>F304</f>
        <v>773950.2699999999</v>
      </c>
      <c r="G302" s="154">
        <f t="shared" ref="G302:H302" si="193">G304</f>
        <v>750046.5</v>
      </c>
      <c r="H302" s="154">
        <f t="shared" si="193"/>
        <v>15307.07</v>
      </c>
      <c r="I302" s="287">
        <f>I304</f>
        <v>8596.7000000000007</v>
      </c>
      <c r="J302" s="284">
        <f>J304</f>
        <v>839.1</v>
      </c>
      <c r="K302" s="146">
        <f>K306+K310</f>
        <v>0</v>
      </c>
      <c r="L302" s="146">
        <f t="shared" ref="L302:M302" si="194">L306+L310</f>
        <v>0</v>
      </c>
      <c r="M302" s="285">
        <f t="shared" si="194"/>
        <v>839.1</v>
      </c>
      <c r="N302" s="459">
        <f t="shared" si="164"/>
        <v>0.10841781862806252</v>
      </c>
      <c r="O302" s="147">
        <f t="shared" si="164"/>
        <v>0</v>
      </c>
      <c r="P302" s="147">
        <f t="shared" si="164"/>
        <v>0</v>
      </c>
      <c r="Q302" s="460">
        <f t="shared" si="164"/>
        <v>9.7607221375644126</v>
      </c>
    </row>
    <row r="303" spans="1:17" x14ac:dyDescent="0.25">
      <c r="A303" s="637"/>
      <c r="B303" s="638"/>
      <c r="C303" s="632"/>
      <c r="D303" s="160"/>
      <c r="E303" s="411" t="s">
        <v>259</v>
      </c>
      <c r="F303" s="217"/>
      <c r="G303" s="146"/>
      <c r="H303" s="146"/>
      <c r="I303" s="285"/>
      <c r="J303" s="284"/>
      <c r="K303" s="146"/>
      <c r="L303" s="146"/>
      <c r="M303" s="285"/>
      <c r="N303" s="459"/>
      <c r="O303" s="147"/>
      <c r="P303" s="147"/>
      <c r="Q303" s="460"/>
    </row>
    <row r="304" spans="1:17" x14ac:dyDescent="0.25">
      <c r="A304" s="637"/>
      <c r="B304" s="638"/>
      <c r="C304" s="632"/>
      <c r="D304" s="161"/>
      <c r="E304" s="413" t="s">
        <v>294</v>
      </c>
      <c r="F304" s="217">
        <f>SUM(G304:I304)</f>
        <v>773950.2699999999</v>
      </c>
      <c r="G304" s="154">
        <f t="shared" ref="G304:M304" si="195">G306+G310+G313</f>
        <v>750046.5</v>
      </c>
      <c r="H304" s="154">
        <f t="shared" si="195"/>
        <v>15307.07</v>
      </c>
      <c r="I304" s="287">
        <f t="shared" si="195"/>
        <v>8596.7000000000007</v>
      </c>
      <c r="J304" s="372">
        <f>SUM(K304:M304)</f>
        <v>839.1</v>
      </c>
      <c r="K304" s="154">
        <f t="shared" si="195"/>
        <v>0</v>
      </c>
      <c r="L304" s="154">
        <f t="shared" si="195"/>
        <v>0</v>
      </c>
      <c r="M304" s="287">
        <f t="shared" si="195"/>
        <v>839.1</v>
      </c>
      <c r="N304" s="464">
        <f t="shared" si="164"/>
        <v>0.10841781862806252</v>
      </c>
      <c r="O304" s="147">
        <f t="shared" si="164"/>
        <v>0</v>
      </c>
      <c r="P304" s="147">
        <f t="shared" si="164"/>
        <v>0</v>
      </c>
      <c r="Q304" s="460">
        <f t="shared" si="164"/>
        <v>9.7607221375644126</v>
      </c>
    </row>
    <row r="305" spans="1:17" ht="25.5" x14ac:dyDescent="0.25">
      <c r="A305" s="639" t="s">
        <v>295</v>
      </c>
      <c r="B305" s="642" t="s">
        <v>296</v>
      </c>
      <c r="C305" s="645" t="s">
        <v>297</v>
      </c>
      <c r="D305" s="161" t="s">
        <v>21</v>
      </c>
      <c r="E305" s="421"/>
      <c r="F305" s="218">
        <f>F306</f>
        <v>336.4</v>
      </c>
      <c r="G305" s="126">
        <f t="shared" ref="G305:H305" si="196">G306</f>
        <v>0</v>
      </c>
      <c r="H305" s="126">
        <f t="shared" si="196"/>
        <v>0</v>
      </c>
      <c r="I305" s="286">
        <f>I306</f>
        <v>336.4</v>
      </c>
      <c r="J305" s="288">
        <f>J306</f>
        <v>84.1</v>
      </c>
      <c r="K305" s="126">
        <f t="shared" ref="K305:M305" si="197">K306</f>
        <v>0</v>
      </c>
      <c r="L305" s="126">
        <f t="shared" si="197"/>
        <v>0</v>
      </c>
      <c r="M305" s="286">
        <f t="shared" si="197"/>
        <v>84.1</v>
      </c>
      <c r="N305" s="463">
        <f t="shared" si="164"/>
        <v>25</v>
      </c>
      <c r="O305" s="199"/>
      <c r="P305" s="199"/>
      <c r="Q305" s="462">
        <f t="shared" si="164"/>
        <v>25</v>
      </c>
    </row>
    <row r="306" spans="1:17" ht="38.25" x14ac:dyDescent="0.25">
      <c r="A306" s="640"/>
      <c r="B306" s="643"/>
      <c r="C306" s="646"/>
      <c r="D306" s="148" t="s">
        <v>255</v>
      </c>
      <c r="E306" s="421" t="s">
        <v>258</v>
      </c>
      <c r="F306" s="218">
        <f>F308</f>
        <v>336.4</v>
      </c>
      <c r="G306" s="138">
        <f t="shared" ref="G306:H306" si="198">G308</f>
        <v>0</v>
      </c>
      <c r="H306" s="138">
        <f t="shared" si="198"/>
        <v>0</v>
      </c>
      <c r="I306" s="279">
        <f>I308</f>
        <v>336.4</v>
      </c>
      <c r="J306" s="278">
        <f>J308</f>
        <v>84.1</v>
      </c>
      <c r="K306" s="138">
        <f>K308</f>
        <v>0</v>
      </c>
      <c r="L306" s="138">
        <f t="shared" ref="L306" si="199">L308</f>
        <v>0</v>
      </c>
      <c r="M306" s="279">
        <f>M308</f>
        <v>84.1</v>
      </c>
      <c r="N306" s="461">
        <f t="shared" si="164"/>
        <v>25</v>
      </c>
      <c r="O306" s="199"/>
      <c r="P306" s="199"/>
      <c r="Q306" s="462">
        <f t="shared" si="164"/>
        <v>25</v>
      </c>
    </row>
    <row r="307" spans="1:17" x14ac:dyDescent="0.25">
      <c r="A307" s="640"/>
      <c r="B307" s="643"/>
      <c r="C307" s="646"/>
      <c r="D307" s="161"/>
      <c r="E307" s="421" t="s">
        <v>259</v>
      </c>
      <c r="F307" s="218"/>
      <c r="G307" s="138"/>
      <c r="H307" s="138"/>
      <c r="I307" s="279"/>
      <c r="J307" s="288"/>
      <c r="K307" s="126"/>
      <c r="L307" s="126"/>
      <c r="M307" s="286"/>
      <c r="N307" s="461"/>
      <c r="O307" s="199"/>
      <c r="P307" s="199"/>
      <c r="Q307" s="462"/>
    </row>
    <row r="308" spans="1:17" x14ac:dyDescent="0.25">
      <c r="A308" s="641"/>
      <c r="B308" s="644"/>
      <c r="C308" s="647"/>
      <c r="D308" s="161"/>
      <c r="E308" s="421" t="s">
        <v>298</v>
      </c>
      <c r="F308" s="218">
        <f>SUM(G308:I308)</f>
        <v>336.4</v>
      </c>
      <c r="G308" s="200"/>
      <c r="H308" s="200"/>
      <c r="I308" s="286">
        <v>336.4</v>
      </c>
      <c r="J308" s="278">
        <f>SUM(K308:M308)</f>
        <v>84.1</v>
      </c>
      <c r="K308" s="200"/>
      <c r="L308" s="200"/>
      <c r="M308" s="286">
        <v>84.1</v>
      </c>
      <c r="N308" s="461">
        <f t="shared" si="164"/>
        <v>25</v>
      </c>
      <c r="O308" s="199"/>
      <c r="P308" s="199"/>
      <c r="Q308" s="462">
        <f t="shared" si="164"/>
        <v>25</v>
      </c>
    </row>
    <row r="309" spans="1:17" ht="25.5" x14ac:dyDescent="0.25">
      <c r="A309" s="630" t="s">
        <v>299</v>
      </c>
      <c r="B309" s="631" t="s">
        <v>300</v>
      </c>
      <c r="C309" s="632" t="s">
        <v>301</v>
      </c>
      <c r="D309" s="151" t="s">
        <v>21</v>
      </c>
      <c r="E309" s="414"/>
      <c r="F309" s="218">
        <f>F310</f>
        <v>755</v>
      </c>
      <c r="G309" s="138">
        <f t="shared" ref="G309:H309" si="200">G310</f>
        <v>0</v>
      </c>
      <c r="H309" s="138">
        <f t="shared" si="200"/>
        <v>0</v>
      </c>
      <c r="I309" s="279">
        <f>I310</f>
        <v>755</v>
      </c>
      <c r="J309" s="288">
        <f>K309+L309+M309</f>
        <v>755</v>
      </c>
      <c r="K309" s="126">
        <f>K310</f>
        <v>0</v>
      </c>
      <c r="L309" s="126">
        <f t="shared" ref="L309:M309" si="201">L310</f>
        <v>0</v>
      </c>
      <c r="M309" s="286">
        <f t="shared" si="201"/>
        <v>755</v>
      </c>
      <c r="N309" s="461">
        <f t="shared" si="164"/>
        <v>100</v>
      </c>
      <c r="O309" s="199"/>
      <c r="P309" s="199"/>
      <c r="Q309" s="462">
        <f t="shared" si="164"/>
        <v>100</v>
      </c>
    </row>
    <row r="310" spans="1:17" ht="38.25" x14ac:dyDescent="0.25">
      <c r="A310" s="630"/>
      <c r="B310" s="631"/>
      <c r="C310" s="632"/>
      <c r="D310" s="148" t="s">
        <v>255</v>
      </c>
      <c r="E310" s="414" t="s">
        <v>258</v>
      </c>
      <c r="F310" s="218">
        <f>F312</f>
        <v>755</v>
      </c>
      <c r="G310" s="138">
        <f t="shared" ref="G310:H310" si="202">G312</f>
        <v>0</v>
      </c>
      <c r="H310" s="138">
        <f t="shared" si="202"/>
        <v>0</v>
      </c>
      <c r="I310" s="279">
        <f>I312</f>
        <v>755</v>
      </c>
      <c r="J310" s="278">
        <f>J312</f>
        <v>755</v>
      </c>
      <c r="K310" s="138">
        <f>K312</f>
        <v>0</v>
      </c>
      <c r="L310" s="138">
        <f t="shared" ref="L310:M310" si="203">L312</f>
        <v>0</v>
      </c>
      <c r="M310" s="279">
        <f t="shared" si="203"/>
        <v>755</v>
      </c>
      <c r="N310" s="461">
        <f t="shared" si="164"/>
        <v>100</v>
      </c>
      <c r="O310" s="199"/>
      <c r="P310" s="199"/>
      <c r="Q310" s="462">
        <f t="shared" si="164"/>
        <v>100</v>
      </c>
    </row>
    <row r="311" spans="1:17" x14ac:dyDescent="0.25">
      <c r="A311" s="630"/>
      <c r="B311" s="631"/>
      <c r="C311" s="632"/>
      <c r="D311" s="152"/>
      <c r="E311" s="415" t="s">
        <v>259</v>
      </c>
      <c r="F311" s="218"/>
      <c r="G311" s="138"/>
      <c r="H311" s="138"/>
      <c r="I311" s="279"/>
      <c r="J311" s="278"/>
      <c r="K311" s="138"/>
      <c r="L311" s="138"/>
      <c r="M311" s="279"/>
      <c r="N311" s="461"/>
      <c r="O311" s="199"/>
      <c r="P311" s="199"/>
      <c r="Q311" s="462"/>
    </row>
    <row r="312" spans="1:17" x14ac:dyDescent="0.25">
      <c r="A312" s="630"/>
      <c r="B312" s="631"/>
      <c r="C312" s="632"/>
      <c r="D312" s="168"/>
      <c r="E312" s="415" t="s">
        <v>302</v>
      </c>
      <c r="F312" s="218">
        <f>SUM(G312:I312)</f>
        <v>755</v>
      </c>
      <c r="G312" s="200"/>
      <c r="H312" s="200"/>
      <c r="I312" s="286">
        <v>755</v>
      </c>
      <c r="J312" s="278">
        <f>SUM(K312:M312)</f>
        <v>755</v>
      </c>
      <c r="K312" s="200"/>
      <c r="L312" s="200"/>
      <c r="M312" s="286">
        <v>755</v>
      </c>
      <c r="N312" s="461">
        <f t="shared" si="164"/>
        <v>100</v>
      </c>
      <c r="O312" s="199"/>
      <c r="P312" s="199"/>
      <c r="Q312" s="462">
        <f t="shared" si="164"/>
        <v>100</v>
      </c>
    </row>
    <row r="313" spans="1:17" ht="25.5" x14ac:dyDescent="0.25">
      <c r="A313" s="630" t="s">
        <v>303</v>
      </c>
      <c r="B313" s="631" t="s">
        <v>304</v>
      </c>
      <c r="C313" s="632" t="s">
        <v>305</v>
      </c>
      <c r="D313" s="151" t="s">
        <v>21</v>
      </c>
      <c r="E313" s="410"/>
      <c r="F313" s="217">
        <f>F314</f>
        <v>772858.87</v>
      </c>
      <c r="G313" s="146">
        <f t="shared" ref="G313:H313" si="204">G314</f>
        <v>750046.5</v>
      </c>
      <c r="H313" s="146">
        <f t="shared" si="204"/>
        <v>15307.07</v>
      </c>
      <c r="I313" s="285">
        <f>I314</f>
        <v>7505.3</v>
      </c>
      <c r="J313" s="372">
        <f>K313+L313+M313</f>
        <v>0</v>
      </c>
      <c r="K313" s="154">
        <f>K314</f>
        <v>0</v>
      </c>
      <c r="L313" s="154">
        <f t="shared" ref="L313:M313" si="205">L314</f>
        <v>0</v>
      </c>
      <c r="M313" s="287">
        <f t="shared" si="205"/>
        <v>0</v>
      </c>
      <c r="N313" s="459">
        <f t="shared" si="164"/>
        <v>0</v>
      </c>
      <c r="O313" s="147">
        <f t="shared" si="164"/>
        <v>0</v>
      </c>
      <c r="P313" s="147">
        <f t="shared" si="164"/>
        <v>0</v>
      </c>
      <c r="Q313" s="460">
        <f t="shared" si="164"/>
        <v>0</v>
      </c>
    </row>
    <row r="314" spans="1:17" ht="38.25" x14ac:dyDescent="0.25">
      <c r="A314" s="630"/>
      <c r="B314" s="631"/>
      <c r="C314" s="632"/>
      <c r="D314" s="148" t="s">
        <v>255</v>
      </c>
      <c r="E314" s="414" t="s">
        <v>258</v>
      </c>
      <c r="F314" s="218">
        <f>F316</f>
        <v>772858.87</v>
      </c>
      <c r="G314" s="138">
        <f t="shared" ref="G314:H314" si="206">G316</f>
        <v>750046.5</v>
      </c>
      <c r="H314" s="138">
        <f t="shared" si="206"/>
        <v>15307.07</v>
      </c>
      <c r="I314" s="279">
        <f>I316</f>
        <v>7505.3</v>
      </c>
      <c r="J314" s="278">
        <f>J316</f>
        <v>0</v>
      </c>
      <c r="K314" s="138">
        <f>K316</f>
        <v>0</v>
      </c>
      <c r="L314" s="138">
        <f t="shared" ref="L314:M314" si="207">L316</f>
        <v>0</v>
      </c>
      <c r="M314" s="279">
        <f t="shared" si="207"/>
        <v>0</v>
      </c>
      <c r="N314" s="461">
        <f t="shared" si="164"/>
        <v>0</v>
      </c>
      <c r="O314" s="199">
        <f t="shared" si="164"/>
        <v>0</v>
      </c>
      <c r="P314" s="199">
        <f t="shared" si="164"/>
        <v>0</v>
      </c>
      <c r="Q314" s="462">
        <f t="shared" si="164"/>
        <v>0</v>
      </c>
    </row>
    <row r="315" spans="1:17" x14ac:dyDescent="0.25">
      <c r="A315" s="630"/>
      <c r="B315" s="631"/>
      <c r="C315" s="632"/>
      <c r="D315" s="152"/>
      <c r="E315" s="415" t="s">
        <v>259</v>
      </c>
      <c r="F315" s="218"/>
      <c r="G315" s="138"/>
      <c r="H315" s="138"/>
      <c r="I315" s="279"/>
      <c r="J315" s="278"/>
      <c r="K315" s="138"/>
      <c r="L315" s="138"/>
      <c r="M315" s="279"/>
      <c r="N315" s="461"/>
      <c r="O315" s="199"/>
      <c r="P315" s="199"/>
      <c r="Q315" s="462"/>
    </row>
    <row r="316" spans="1:17" x14ac:dyDescent="0.25">
      <c r="A316" s="630"/>
      <c r="B316" s="631"/>
      <c r="C316" s="632"/>
      <c r="D316" s="168"/>
      <c r="E316" s="422" t="s">
        <v>306</v>
      </c>
      <c r="F316" s="217">
        <f>SUM(G316:I316)</f>
        <v>772858.87</v>
      </c>
      <c r="G316" s="154">
        <v>750046.5</v>
      </c>
      <c r="H316" s="154">
        <v>15307.07</v>
      </c>
      <c r="I316" s="287">
        <v>7505.3</v>
      </c>
      <c r="J316" s="372">
        <f>SUM(K316:M316)</f>
        <v>0</v>
      </c>
      <c r="K316" s="154"/>
      <c r="L316" s="154"/>
      <c r="M316" s="287"/>
      <c r="N316" s="459">
        <f t="shared" si="164"/>
        <v>0</v>
      </c>
      <c r="O316" s="147">
        <f t="shared" si="164"/>
        <v>0</v>
      </c>
      <c r="P316" s="147">
        <f t="shared" si="164"/>
        <v>0</v>
      </c>
      <c r="Q316" s="460">
        <f t="shared" si="164"/>
        <v>0</v>
      </c>
    </row>
    <row r="317" spans="1:17" ht="25.5" x14ac:dyDescent="0.25">
      <c r="A317" s="637" t="s">
        <v>62</v>
      </c>
      <c r="B317" s="638" t="s">
        <v>307</v>
      </c>
      <c r="C317" s="632" t="s">
        <v>308</v>
      </c>
      <c r="D317" s="145" t="s">
        <v>21</v>
      </c>
      <c r="E317" s="410"/>
      <c r="F317" s="220">
        <f>F320</f>
        <v>1198.9000000000001</v>
      </c>
      <c r="G317" s="154">
        <f t="shared" ref="G317:H317" si="208">G320</f>
        <v>0</v>
      </c>
      <c r="H317" s="154">
        <f t="shared" si="208"/>
        <v>0</v>
      </c>
      <c r="I317" s="287">
        <f>I320</f>
        <v>1198.9000000000001</v>
      </c>
      <c r="J317" s="372">
        <f>J320</f>
        <v>502.03000000000003</v>
      </c>
      <c r="K317" s="154">
        <f t="shared" ref="K317:L317" si="209">K320</f>
        <v>0</v>
      </c>
      <c r="L317" s="154">
        <f t="shared" si="209"/>
        <v>0</v>
      </c>
      <c r="M317" s="287">
        <f>M320</f>
        <v>502.03000000000003</v>
      </c>
      <c r="N317" s="459">
        <f t="shared" si="164"/>
        <v>41.874218033197096</v>
      </c>
      <c r="O317" s="147"/>
      <c r="P317" s="147"/>
      <c r="Q317" s="460">
        <f t="shared" si="164"/>
        <v>41.874218033197096</v>
      </c>
    </row>
    <row r="318" spans="1:17" ht="38.25" x14ac:dyDescent="0.25">
      <c r="A318" s="637"/>
      <c r="B318" s="638"/>
      <c r="C318" s="632"/>
      <c r="D318" s="148" t="s">
        <v>255</v>
      </c>
      <c r="E318" s="411" t="s">
        <v>258</v>
      </c>
      <c r="F318" s="220">
        <f>F320</f>
        <v>1198.9000000000001</v>
      </c>
      <c r="G318" s="154">
        <f t="shared" ref="G318:H318" si="210">G320</f>
        <v>0</v>
      </c>
      <c r="H318" s="154">
        <f t="shared" si="210"/>
        <v>0</v>
      </c>
      <c r="I318" s="287">
        <f>I320</f>
        <v>1198.9000000000001</v>
      </c>
      <c r="J318" s="372">
        <f>J320</f>
        <v>502.03000000000003</v>
      </c>
      <c r="K318" s="154">
        <f t="shared" ref="K318:L318" si="211">K320</f>
        <v>0</v>
      </c>
      <c r="L318" s="154">
        <f t="shared" si="211"/>
        <v>0</v>
      </c>
      <c r="M318" s="287">
        <f>M320</f>
        <v>502.03000000000003</v>
      </c>
      <c r="N318" s="459">
        <f t="shared" si="164"/>
        <v>41.874218033197096</v>
      </c>
      <c r="O318" s="147"/>
      <c r="P318" s="147"/>
      <c r="Q318" s="460">
        <f t="shared" si="164"/>
        <v>41.874218033197096</v>
      </c>
    </row>
    <row r="319" spans="1:17" x14ac:dyDescent="0.25">
      <c r="A319" s="637"/>
      <c r="B319" s="638"/>
      <c r="C319" s="632"/>
      <c r="D319" s="149"/>
      <c r="E319" s="411" t="s">
        <v>259</v>
      </c>
      <c r="F319" s="220"/>
      <c r="G319" s="146"/>
      <c r="H319" s="146"/>
      <c r="I319" s="285"/>
      <c r="J319" s="293"/>
      <c r="K319" s="146"/>
      <c r="L319" s="146"/>
      <c r="M319" s="285"/>
      <c r="N319" s="459"/>
      <c r="O319" s="147"/>
      <c r="P319" s="147"/>
      <c r="Q319" s="460"/>
    </row>
    <row r="320" spans="1:17" x14ac:dyDescent="0.25">
      <c r="A320" s="637"/>
      <c r="B320" s="638"/>
      <c r="C320" s="632"/>
      <c r="D320" s="150"/>
      <c r="E320" s="413" t="s">
        <v>309</v>
      </c>
      <c r="F320" s="217">
        <f>SUM(G320:I320)</f>
        <v>1198.9000000000001</v>
      </c>
      <c r="G320" s="153"/>
      <c r="H320" s="153"/>
      <c r="I320" s="287">
        <f>I322</f>
        <v>1198.9000000000001</v>
      </c>
      <c r="J320" s="372">
        <f>SUM(K320:M320)</f>
        <v>502.03000000000003</v>
      </c>
      <c r="K320" s="154"/>
      <c r="L320" s="154"/>
      <c r="M320" s="287">
        <f>M322</f>
        <v>502.03000000000003</v>
      </c>
      <c r="N320" s="464">
        <f t="shared" si="164"/>
        <v>41.874218033197096</v>
      </c>
      <c r="O320" s="147"/>
      <c r="P320" s="147"/>
      <c r="Q320" s="460">
        <f t="shared" si="164"/>
        <v>41.874218033197096</v>
      </c>
    </row>
    <row r="321" spans="1:17" ht="25.5" x14ac:dyDescent="0.25">
      <c r="A321" s="630" t="s">
        <v>310</v>
      </c>
      <c r="B321" s="631" t="s">
        <v>311</v>
      </c>
      <c r="C321" s="632" t="s">
        <v>312</v>
      </c>
      <c r="D321" s="151" t="s">
        <v>21</v>
      </c>
      <c r="E321" s="414"/>
      <c r="F321" s="218">
        <f>F322</f>
        <v>1198.9000000000001</v>
      </c>
      <c r="G321" s="138">
        <f t="shared" ref="G321:I321" si="212">G322</f>
        <v>0</v>
      </c>
      <c r="H321" s="138">
        <f t="shared" si="212"/>
        <v>0</v>
      </c>
      <c r="I321" s="279">
        <f t="shared" si="212"/>
        <v>1198.9000000000001</v>
      </c>
      <c r="J321" s="278">
        <f>J322</f>
        <v>502.03000000000003</v>
      </c>
      <c r="K321" s="138">
        <f t="shared" ref="K321:M321" si="213">K322</f>
        <v>0</v>
      </c>
      <c r="L321" s="138">
        <f t="shared" si="213"/>
        <v>0</v>
      </c>
      <c r="M321" s="279">
        <f t="shared" si="213"/>
        <v>502.03000000000003</v>
      </c>
      <c r="N321" s="461">
        <f t="shared" si="164"/>
        <v>41.874218033197096</v>
      </c>
      <c r="O321" s="199"/>
      <c r="P321" s="199"/>
      <c r="Q321" s="462">
        <f t="shared" si="164"/>
        <v>41.874218033197096</v>
      </c>
    </row>
    <row r="322" spans="1:17" ht="38.25" x14ac:dyDescent="0.25">
      <c r="A322" s="630"/>
      <c r="B322" s="631"/>
      <c r="C322" s="632"/>
      <c r="D322" s="148" t="s">
        <v>255</v>
      </c>
      <c r="E322" s="414" t="s">
        <v>258</v>
      </c>
      <c r="F322" s="218">
        <f>F324+F325+F326</f>
        <v>1198.9000000000001</v>
      </c>
      <c r="G322" s="138">
        <f t="shared" ref="G322:H322" si="214">G324+G325+G326</f>
        <v>0</v>
      </c>
      <c r="H322" s="138">
        <f t="shared" si="214"/>
        <v>0</v>
      </c>
      <c r="I322" s="279">
        <f>I324+I325+I326</f>
        <v>1198.9000000000001</v>
      </c>
      <c r="J322" s="278">
        <f>J324+J325+J326</f>
        <v>502.03000000000003</v>
      </c>
      <c r="K322" s="138">
        <f t="shared" ref="K322:L322" si="215">K324+K325+K326</f>
        <v>0</v>
      </c>
      <c r="L322" s="138">
        <f t="shared" si="215"/>
        <v>0</v>
      </c>
      <c r="M322" s="279">
        <f>M324+M325+M326</f>
        <v>502.03000000000003</v>
      </c>
      <c r="N322" s="461">
        <f t="shared" si="164"/>
        <v>41.874218033197096</v>
      </c>
      <c r="O322" s="199"/>
      <c r="P322" s="199"/>
      <c r="Q322" s="462">
        <f t="shared" si="164"/>
        <v>41.874218033197096</v>
      </c>
    </row>
    <row r="323" spans="1:17" x14ac:dyDescent="0.25">
      <c r="A323" s="630"/>
      <c r="B323" s="631"/>
      <c r="C323" s="632"/>
      <c r="D323" s="152"/>
      <c r="E323" s="415" t="s">
        <v>259</v>
      </c>
      <c r="F323" s="218"/>
      <c r="G323" s="138"/>
      <c r="H323" s="138"/>
      <c r="I323" s="279"/>
      <c r="J323" s="278"/>
      <c r="K323" s="138"/>
      <c r="L323" s="138"/>
      <c r="M323" s="279"/>
      <c r="N323" s="461"/>
      <c r="O323" s="199"/>
      <c r="P323" s="199"/>
      <c r="Q323" s="462"/>
    </row>
    <row r="324" spans="1:17" x14ac:dyDescent="0.25">
      <c r="A324" s="630"/>
      <c r="B324" s="631"/>
      <c r="C324" s="632"/>
      <c r="D324" s="152"/>
      <c r="E324" s="415" t="s">
        <v>313</v>
      </c>
      <c r="F324" s="218">
        <f t="shared" ref="F324:F325" si="216">SUM(G324:I324)</f>
        <v>641.9</v>
      </c>
      <c r="G324" s="200"/>
      <c r="H324" s="200"/>
      <c r="I324" s="286">
        <v>641.9</v>
      </c>
      <c r="J324" s="288">
        <f t="shared" ref="J324:J325" si="217">SUM(K324:M324)</f>
        <v>403.24</v>
      </c>
      <c r="K324" s="126"/>
      <c r="L324" s="126"/>
      <c r="M324" s="286">
        <v>403.24</v>
      </c>
      <c r="N324" s="461">
        <f t="shared" si="164"/>
        <v>62.819753855740778</v>
      </c>
      <c r="O324" s="199"/>
      <c r="P324" s="199"/>
      <c r="Q324" s="462">
        <f t="shared" si="164"/>
        <v>62.819753855740778</v>
      </c>
    </row>
    <row r="325" spans="1:17" x14ac:dyDescent="0.25">
      <c r="A325" s="630"/>
      <c r="B325" s="631"/>
      <c r="C325" s="632"/>
      <c r="D325" s="152"/>
      <c r="E325" s="415" t="s">
        <v>314</v>
      </c>
      <c r="F325" s="218">
        <f t="shared" si="216"/>
        <v>554</v>
      </c>
      <c r="G325" s="200"/>
      <c r="H325" s="200"/>
      <c r="I325" s="286">
        <v>554</v>
      </c>
      <c r="J325" s="288">
        <f t="shared" si="217"/>
        <v>98.79</v>
      </c>
      <c r="K325" s="126"/>
      <c r="L325" s="126"/>
      <c r="M325" s="286">
        <v>98.79</v>
      </c>
      <c r="N325" s="461">
        <f t="shared" si="164"/>
        <v>17.832129963898918</v>
      </c>
      <c r="O325" s="199"/>
      <c r="P325" s="199"/>
      <c r="Q325" s="462">
        <f t="shared" si="164"/>
        <v>17.832129963898918</v>
      </c>
    </row>
    <row r="326" spans="1:17" x14ac:dyDescent="0.25">
      <c r="A326" s="630"/>
      <c r="B326" s="631"/>
      <c r="C326" s="632"/>
      <c r="D326" s="168"/>
      <c r="E326" s="412" t="s">
        <v>315</v>
      </c>
      <c r="F326" s="217">
        <f>SUM(G326:I326)</f>
        <v>3</v>
      </c>
      <c r="G326" s="153"/>
      <c r="H326" s="153"/>
      <c r="I326" s="287">
        <v>3</v>
      </c>
      <c r="J326" s="372">
        <f>SUM(K326:M326)</f>
        <v>0</v>
      </c>
      <c r="K326" s="154"/>
      <c r="L326" s="154"/>
      <c r="M326" s="287">
        <v>0</v>
      </c>
      <c r="N326" s="459">
        <f t="shared" si="164"/>
        <v>0</v>
      </c>
      <c r="O326" s="147"/>
      <c r="P326" s="147"/>
      <c r="Q326" s="460">
        <f t="shared" si="164"/>
        <v>0</v>
      </c>
    </row>
    <row r="327" spans="1:17" x14ac:dyDescent="0.25">
      <c r="A327" s="633" t="s">
        <v>18</v>
      </c>
      <c r="B327" s="635" t="s">
        <v>316</v>
      </c>
      <c r="C327" s="623" t="s">
        <v>317</v>
      </c>
      <c r="D327" s="622" t="s">
        <v>318</v>
      </c>
      <c r="E327" s="423" t="s">
        <v>319</v>
      </c>
      <c r="F327" s="221">
        <f>F328+F329</f>
        <v>966090.81148999999</v>
      </c>
      <c r="G327" s="170">
        <f t="shared" ref="G327:I327" si="218">G328+G329</f>
        <v>90366.572</v>
      </c>
      <c r="H327" s="170">
        <f t="shared" si="218"/>
        <v>377991.00199999998</v>
      </c>
      <c r="I327" s="295">
        <f t="shared" si="218"/>
        <v>497733.23749000003</v>
      </c>
      <c r="J327" s="294">
        <f>J328+J329</f>
        <v>264086.57323000004</v>
      </c>
      <c r="K327" s="170">
        <f t="shared" ref="K327:M327" si="219">K328+K329</f>
        <v>8557.1419299999998</v>
      </c>
      <c r="L327" s="170">
        <f t="shared" si="219"/>
        <v>113005.4227</v>
      </c>
      <c r="M327" s="295">
        <f t="shared" si="219"/>
        <v>142524.0086</v>
      </c>
      <c r="N327" s="465">
        <f>J327/F327*100</f>
        <v>27.335584821751883</v>
      </c>
      <c r="O327" s="142">
        <f t="shared" ref="O327:Q342" si="220">K327/G327*100</f>
        <v>9.4693665374404148</v>
      </c>
      <c r="P327" s="142">
        <f t="shared" si="220"/>
        <v>29.896326130006663</v>
      </c>
      <c r="Q327" s="458">
        <f t="shared" si="220"/>
        <v>28.634617474759956</v>
      </c>
    </row>
    <row r="328" spans="1:17" x14ac:dyDescent="0.25">
      <c r="A328" s="634"/>
      <c r="B328" s="636"/>
      <c r="C328" s="624"/>
      <c r="D328" s="622"/>
      <c r="E328" s="424" t="s">
        <v>320</v>
      </c>
      <c r="F328" s="221">
        <f>F331</f>
        <v>244088.27541</v>
      </c>
      <c r="G328" s="170">
        <f t="shared" ref="G328:I328" si="221">G331</f>
        <v>63976.4</v>
      </c>
      <c r="H328" s="170">
        <f t="shared" si="221"/>
        <v>119110.2</v>
      </c>
      <c r="I328" s="295">
        <f t="shared" si="221"/>
        <v>61001.675410000003</v>
      </c>
      <c r="J328" s="294">
        <f>J331</f>
        <v>32078.95046</v>
      </c>
      <c r="K328" s="170">
        <f t="shared" ref="K328:M328" si="222">K331</f>
        <v>0</v>
      </c>
      <c r="L328" s="170">
        <f t="shared" si="222"/>
        <v>0</v>
      </c>
      <c r="M328" s="295">
        <f t="shared" si="222"/>
        <v>32078.95046</v>
      </c>
      <c r="N328" s="466">
        <f t="shared" ref="N328:Q393" si="223">J328/F328*100</f>
        <v>13.142356143946831</v>
      </c>
      <c r="O328" s="142">
        <f t="shared" si="220"/>
        <v>0</v>
      </c>
      <c r="P328" s="142">
        <f t="shared" si="220"/>
        <v>0</v>
      </c>
      <c r="Q328" s="458">
        <f t="shared" si="220"/>
        <v>52.586999036326951</v>
      </c>
    </row>
    <row r="329" spans="1:17" ht="36.75" customHeight="1" x14ac:dyDescent="0.25">
      <c r="A329" s="634"/>
      <c r="B329" s="636"/>
      <c r="C329" s="624"/>
      <c r="D329" s="622"/>
      <c r="E329" s="424" t="s">
        <v>321</v>
      </c>
      <c r="F329" s="221">
        <f t="shared" ref="F329:M329" si="224">F332+F372+F388+F398+F402+F422+F444</f>
        <v>722002.53607999999</v>
      </c>
      <c r="G329" s="170">
        <f t="shared" si="224"/>
        <v>26390.172000000002</v>
      </c>
      <c r="H329" s="170">
        <f t="shared" si="224"/>
        <v>258880.80199999997</v>
      </c>
      <c r="I329" s="295">
        <f t="shared" si="224"/>
        <v>436731.56208</v>
      </c>
      <c r="J329" s="294">
        <f t="shared" si="224"/>
        <v>232007.62277000002</v>
      </c>
      <c r="K329" s="170">
        <f t="shared" si="224"/>
        <v>8557.1419299999998</v>
      </c>
      <c r="L329" s="170">
        <f t="shared" si="224"/>
        <v>113005.4227</v>
      </c>
      <c r="M329" s="295">
        <f t="shared" si="224"/>
        <v>110445.05814000001</v>
      </c>
      <c r="N329" s="466">
        <f t="shared" si="223"/>
        <v>32.133906901442366</v>
      </c>
      <c r="O329" s="142">
        <f t="shared" si="220"/>
        <v>32.42548752618967</v>
      </c>
      <c r="P329" s="142">
        <f t="shared" si="220"/>
        <v>43.651526813486932</v>
      </c>
      <c r="Q329" s="458">
        <f t="shared" si="220"/>
        <v>25.28900306952599</v>
      </c>
    </row>
    <row r="330" spans="1:17" x14ac:dyDescent="0.25">
      <c r="A330" s="620" t="s">
        <v>322</v>
      </c>
      <c r="B330" s="621" t="s">
        <v>323</v>
      </c>
      <c r="C330" s="624"/>
      <c r="D330" s="622"/>
      <c r="E330" s="425" t="s">
        <v>319</v>
      </c>
      <c r="F330" s="222">
        <f>F331+F332</f>
        <v>847248.61248999997</v>
      </c>
      <c r="G330" s="172">
        <f t="shared" ref="G330:I330" si="225">G331+G332</f>
        <v>90366.572</v>
      </c>
      <c r="H330" s="172">
        <f t="shared" si="225"/>
        <v>351829.30199999997</v>
      </c>
      <c r="I330" s="297">
        <f t="shared" si="225"/>
        <v>405052.73849000002</v>
      </c>
      <c r="J330" s="296">
        <f>J331+J332</f>
        <v>223148.97094</v>
      </c>
      <c r="K330" s="172">
        <f t="shared" ref="K330:M330" si="226">K331+K332</f>
        <v>8557.1419299999998</v>
      </c>
      <c r="L330" s="172">
        <f t="shared" si="226"/>
        <v>108027.11245999999</v>
      </c>
      <c r="M330" s="297">
        <f t="shared" si="226"/>
        <v>106564.71655000001</v>
      </c>
      <c r="N330" s="467">
        <f t="shared" si="223"/>
        <v>26.338074521501071</v>
      </c>
      <c r="O330" s="147">
        <f t="shared" si="220"/>
        <v>9.4693665374404148</v>
      </c>
      <c r="P330" s="147">
        <f t="shared" si="220"/>
        <v>30.704410305199652</v>
      </c>
      <c r="Q330" s="460">
        <f t="shared" si="220"/>
        <v>26.308849792563716</v>
      </c>
    </row>
    <row r="331" spans="1:17" x14ac:dyDescent="0.25">
      <c r="A331" s="620"/>
      <c r="B331" s="621"/>
      <c r="C331" s="624"/>
      <c r="D331" s="622"/>
      <c r="E331" s="426" t="s">
        <v>320</v>
      </c>
      <c r="F331" s="222">
        <f t="shared" ref="F331:M331" si="227">F341+F344</f>
        <v>244088.27541</v>
      </c>
      <c r="G331" s="172">
        <f t="shared" si="227"/>
        <v>63976.4</v>
      </c>
      <c r="H331" s="172">
        <f t="shared" si="227"/>
        <v>119110.2</v>
      </c>
      <c r="I331" s="297">
        <f t="shared" si="227"/>
        <v>61001.675410000003</v>
      </c>
      <c r="J331" s="296">
        <f t="shared" si="227"/>
        <v>32078.95046</v>
      </c>
      <c r="K331" s="172">
        <f t="shared" si="227"/>
        <v>0</v>
      </c>
      <c r="L331" s="172">
        <f t="shared" si="227"/>
        <v>0</v>
      </c>
      <c r="M331" s="297">
        <f t="shared" si="227"/>
        <v>32078.95046</v>
      </c>
      <c r="N331" s="467">
        <f t="shared" si="223"/>
        <v>13.142356143946831</v>
      </c>
      <c r="O331" s="147">
        <f t="shared" si="220"/>
        <v>0</v>
      </c>
      <c r="P331" s="147">
        <f t="shared" si="220"/>
        <v>0</v>
      </c>
      <c r="Q331" s="460">
        <f t="shared" si="220"/>
        <v>52.586999036326951</v>
      </c>
    </row>
    <row r="332" spans="1:17" ht="16.5" customHeight="1" x14ac:dyDescent="0.25">
      <c r="A332" s="620"/>
      <c r="B332" s="621"/>
      <c r="C332" s="629"/>
      <c r="D332" s="622"/>
      <c r="E332" s="426" t="s">
        <v>321</v>
      </c>
      <c r="F332" s="222">
        <f t="shared" ref="F332:M332" si="228">F334+F348</f>
        <v>603160.33707999997</v>
      </c>
      <c r="G332" s="172">
        <f t="shared" si="228"/>
        <v>26390.172000000002</v>
      </c>
      <c r="H332" s="172">
        <f t="shared" si="228"/>
        <v>232719.10199999996</v>
      </c>
      <c r="I332" s="297">
        <f t="shared" si="228"/>
        <v>344051.06307999999</v>
      </c>
      <c r="J332" s="296">
        <f t="shared" si="228"/>
        <v>191070.02048000001</v>
      </c>
      <c r="K332" s="172">
        <f t="shared" si="228"/>
        <v>8557.1419299999998</v>
      </c>
      <c r="L332" s="172">
        <f t="shared" si="228"/>
        <v>108027.11245999999</v>
      </c>
      <c r="M332" s="297">
        <f t="shared" si="228"/>
        <v>74485.766090000005</v>
      </c>
      <c r="N332" s="467">
        <f t="shared" si="223"/>
        <v>31.678147373715245</v>
      </c>
      <c r="O332" s="147">
        <f t="shared" si="220"/>
        <v>32.42548752618967</v>
      </c>
      <c r="P332" s="147">
        <f t="shared" si="220"/>
        <v>46.419529609563384</v>
      </c>
      <c r="Q332" s="460">
        <f t="shared" si="220"/>
        <v>21.649625326889428</v>
      </c>
    </row>
    <row r="333" spans="1:17" hidden="1" x14ac:dyDescent="0.25">
      <c r="A333" s="620" t="s">
        <v>324</v>
      </c>
      <c r="B333" s="621" t="s">
        <v>325</v>
      </c>
      <c r="C333" s="173"/>
      <c r="D333" s="174"/>
      <c r="E333" s="425" t="s">
        <v>319</v>
      </c>
      <c r="F333" s="222">
        <f>SUM(G333:I333)</f>
        <v>206363.82208000001</v>
      </c>
      <c r="G333" s="172">
        <f>G334+G341</f>
        <v>0</v>
      </c>
      <c r="H333" s="172">
        <f t="shared" ref="H333:I333" si="229">H334+H341</f>
        <v>46617.8</v>
      </c>
      <c r="I333" s="297">
        <f t="shared" si="229"/>
        <v>159746.02208</v>
      </c>
      <c r="J333" s="296">
        <f>SUM(K333:M333)</f>
        <v>67223.516560000004</v>
      </c>
      <c r="K333" s="172">
        <f>K334+K341</f>
        <v>0</v>
      </c>
      <c r="L333" s="172">
        <f t="shared" ref="L333:M333" si="230">L334+L341</f>
        <v>28534.436369999999</v>
      </c>
      <c r="M333" s="297">
        <f t="shared" si="230"/>
        <v>38689.080190000008</v>
      </c>
      <c r="N333" s="467">
        <f t="shared" si="223"/>
        <v>32.575243025853531</v>
      </c>
      <c r="O333" s="147"/>
      <c r="P333" s="147">
        <f t="shared" si="220"/>
        <v>61.209315690573121</v>
      </c>
      <c r="Q333" s="460">
        <f t="shared" si="220"/>
        <v>24.21911962892241</v>
      </c>
    </row>
    <row r="334" spans="1:17" x14ac:dyDescent="0.25">
      <c r="A334" s="620"/>
      <c r="B334" s="621"/>
      <c r="C334" s="621" t="s">
        <v>326</v>
      </c>
      <c r="D334" s="622" t="s">
        <v>318</v>
      </c>
      <c r="E334" s="426" t="s">
        <v>327</v>
      </c>
      <c r="F334" s="223">
        <f t="shared" ref="F334:M334" si="231">SUM(F335:F340)</f>
        <v>206243.42207999999</v>
      </c>
      <c r="G334" s="175">
        <f t="shared" si="231"/>
        <v>0</v>
      </c>
      <c r="H334" s="175">
        <f t="shared" si="231"/>
        <v>46617.8</v>
      </c>
      <c r="I334" s="299">
        <f t="shared" si="231"/>
        <v>159625.62208</v>
      </c>
      <c r="J334" s="298">
        <f t="shared" si="231"/>
        <v>67103.212650000001</v>
      </c>
      <c r="K334" s="175">
        <f t="shared" si="231"/>
        <v>0</v>
      </c>
      <c r="L334" s="175">
        <f t="shared" si="231"/>
        <v>28534.436369999999</v>
      </c>
      <c r="M334" s="299">
        <f t="shared" si="231"/>
        <v>38568.776280000005</v>
      </c>
      <c r="N334" s="467">
        <f t="shared" si="223"/>
        <v>32.535928648415876</v>
      </c>
      <c r="O334" s="147"/>
      <c r="P334" s="147">
        <f t="shared" si="220"/>
        <v>61.209315690573121</v>
      </c>
      <c r="Q334" s="460">
        <f t="shared" si="220"/>
        <v>24.162020969710234</v>
      </c>
    </row>
    <row r="335" spans="1:17" x14ac:dyDescent="0.25">
      <c r="A335" s="620"/>
      <c r="B335" s="621"/>
      <c r="C335" s="621"/>
      <c r="D335" s="622"/>
      <c r="E335" s="427" t="s">
        <v>328</v>
      </c>
      <c r="F335" s="223">
        <f>SUM(G335:I335)</f>
        <v>18112.829229999999</v>
      </c>
      <c r="G335" s="176"/>
      <c r="H335" s="176"/>
      <c r="I335" s="300">
        <v>18112.829229999999</v>
      </c>
      <c r="J335" s="298">
        <f>SUM(K335:M335)</f>
        <v>13584.69253</v>
      </c>
      <c r="K335" s="176"/>
      <c r="L335" s="176"/>
      <c r="M335" s="300">
        <v>13584.69253</v>
      </c>
      <c r="N335" s="467">
        <f t="shared" si="223"/>
        <v>75.000389820381471</v>
      </c>
      <c r="O335" s="147"/>
      <c r="P335" s="147"/>
      <c r="Q335" s="460">
        <f t="shared" si="220"/>
        <v>75.000389820381471</v>
      </c>
    </row>
    <row r="336" spans="1:17" x14ac:dyDescent="0.25">
      <c r="A336" s="620"/>
      <c r="B336" s="621"/>
      <c r="C336" s="621"/>
      <c r="D336" s="622"/>
      <c r="E336" s="427" t="s">
        <v>329</v>
      </c>
      <c r="F336" s="223">
        <f t="shared" ref="F336:F372" si="232">SUM(G336:I336)</f>
        <v>119812.79285</v>
      </c>
      <c r="G336" s="176"/>
      <c r="H336" s="176">
        <v>1000</v>
      </c>
      <c r="I336" s="300">
        <v>118812.79285</v>
      </c>
      <c r="J336" s="298">
        <f t="shared" ref="J336:J402" si="233">SUM(K336:M336)</f>
        <v>21534.356500000002</v>
      </c>
      <c r="K336" s="176"/>
      <c r="L336" s="176"/>
      <c r="M336" s="300">
        <v>21534.356500000002</v>
      </c>
      <c r="N336" s="467">
        <f t="shared" si="223"/>
        <v>17.973336559277111</v>
      </c>
      <c r="O336" s="147"/>
      <c r="P336" s="147">
        <f t="shared" si="220"/>
        <v>0</v>
      </c>
      <c r="Q336" s="460">
        <f t="shared" si="220"/>
        <v>18.124610981232397</v>
      </c>
    </row>
    <row r="337" spans="1:17" x14ac:dyDescent="0.25">
      <c r="A337" s="620"/>
      <c r="B337" s="621"/>
      <c r="C337" s="621"/>
      <c r="D337" s="622"/>
      <c r="E337" s="427" t="s">
        <v>330</v>
      </c>
      <c r="F337" s="223">
        <f t="shared" si="232"/>
        <v>17700</v>
      </c>
      <c r="G337" s="176"/>
      <c r="H337" s="176"/>
      <c r="I337" s="300">
        <v>17700</v>
      </c>
      <c r="J337" s="298">
        <f t="shared" si="233"/>
        <v>3449.7272499999999</v>
      </c>
      <c r="K337" s="176"/>
      <c r="L337" s="176"/>
      <c r="M337" s="300">
        <v>3449.7272499999999</v>
      </c>
      <c r="N337" s="467">
        <f t="shared" si="223"/>
        <v>19.489984463276837</v>
      </c>
      <c r="O337" s="147"/>
      <c r="P337" s="147"/>
      <c r="Q337" s="460">
        <f t="shared" si="220"/>
        <v>19.489984463276837</v>
      </c>
    </row>
    <row r="338" spans="1:17" x14ac:dyDescent="0.25">
      <c r="A338" s="620"/>
      <c r="B338" s="621"/>
      <c r="C338" s="621"/>
      <c r="D338" s="622"/>
      <c r="E338" s="427" t="s">
        <v>331</v>
      </c>
      <c r="F338" s="223">
        <f t="shared" si="232"/>
        <v>5000</v>
      </c>
      <c r="G338" s="176"/>
      <c r="H338" s="176"/>
      <c r="I338" s="300">
        <v>5000</v>
      </c>
      <c r="J338" s="298">
        <f t="shared" si="233"/>
        <v>0</v>
      </c>
      <c r="K338" s="176"/>
      <c r="L338" s="176"/>
      <c r="M338" s="300"/>
      <c r="N338" s="467">
        <f t="shared" si="223"/>
        <v>0</v>
      </c>
      <c r="O338" s="147"/>
      <c r="P338" s="147"/>
      <c r="Q338" s="460">
        <f t="shared" si="220"/>
        <v>0</v>
      </c>
    </row>
    <row r="339" spans="1:17" x14ac:dyDescent="0.25">
      <c r="A339" s="620"/>
      <c r="B339" s="621"/>
      <c r="C339" s="621"/>
      <c r="D339" s="622"/>
      <c r="E339" s="427" t="s">
        <v>332</v>
      </c>
      <c r="F339" s="223">
        <f t="shared" si="232"/>
        <v>57</v>
      </c>
      <c r="G339" s="176"/>
      <c r="H339" s="176">
        <v>57</v>
      </c>
      <c r="I339" s="300"/>
      <c r="J339" s="298">
        <f t="shared" si="233"/>
        <v>0.60184000000000004</v>
      </c>
      <c r="K339" s="176"/>
      <c r="L339" s="176">
        <v>0.60184000000000004</v>
      </c>
      <c r="M339" s="300"/>
      <c r="N339" s="467">
        <f t="shared" si="223"/>
        <v>1.0558596491228069</v>
      </c>
      <c r="O339" s="147"/>
      <c r="P339" s="147">
        <f t="shared" ref="P339" si="234">L339/H339*100</f>
        <v>1.0558596491228069</v>
      </c>
      <c r="Q339" s="460"/>
    </row>
    <row r="340" spans="1:17" x14ac:dyDescent="0.25">
      <c r="A340" s="620"/>
      <c r="B340" s="621"/>
      <c r="C340" s="621"/>
      <c r="D340" s="622"/>
      <c r="E340" s="427" t="s">
        <v>333</v>
      </c>
      <c r="F340" s="223">
        <f t="shared" si="232"/>
        <v>45560.800000000003</v>
      </c>
      <c r="G340" s="176">
        <v>0</v>
      </c>
      <c r="H340" s="176">
        <v>45560.800000000003</v>
      </c>
      <c r="I340" s="300"/>
      <c r="J340" s="298">
        <f t="shared" si="233"/>
        <v>28533.83453</v>
      </c>
      <c r="K340" s="176"/>
      <c r="L340" s="176">
        <v>28533.83453</v>
      </c>
      <c r="M340" s="300"/>
      <c r="N340" s="467">
        <f t="shared" si="223"/>
        <v>62.628036667486079</v>
      </c>
      <c r="O340" s="147"/>
      <c r="P340" s="147">
        <f t="shared" si="220"/>
        <v>62.628036667486079</v>
      </c>
      <c r="Q340" s="460"/>
    </row>
    <row r="341" spans="1:17" x14ac:dyDescent="0.25">
      <c r="A341" s="620"/>
      <c r="B341" s="621"/>
      <c r="C341" s="621"/>
      <c r="D341" s="622"/>
      <c r="E341" s="426" t="s">
        <v>334</v>
      </c>
      <c r="F341" s="223">
        <f t="shared" si="232"/>
        <v>120.4</v>
      </c>
      <c r="G341" s="175">
        <f>SUM(G342:G342)</f>
        <v>0</v>
      </c>
      <c r="H341" s="175">
        <f>SUM(H342:H342)</f>
        <v>0</v>
      </c>
      <c r="I341" s="299">
        <f>SUM(I342:I342)</f>
        <v>120.4</v>
      </c>
      <c r="J341" s="298">
        <f t="shared" si="233"/>
        <v>120.30391</v>
      </c>
      <c r="K341" s="175">
        <f>SUM(K342:K342)</f>
        <v>0</v>
      </c>
      <c r="L341" s="175">
        <f>SUM(L342:L342)</f>
        <v>0</v>
      </c>
      <c r="M341" s="299">
        <f>SUM(M342:M342)</f>
        <v>120.30391</v>
      </c>
      <c r="N341" s="467">
        <f t="shared" si="223"/>
        <v>99.920191029900323</v>
      </c>
      <c r="O341" s="147"/>
      <c r="P341" s="147"/>
      <c r="Q341" s="460">
        <f t="shared" si="220"/>
        <v>99.920191029900323</v>
      </c>
    </row>
    <row r="342" spans="1:17" ht="94.5" customHeight="1" x14ac:dyDescent="0.25">
      <c r="A342" s="620"/>
      <c r="B342" s="621"/>
      <c r="C342" s="621"/>
      <c r="D342" s="622"/>
      <c r="E342" s="428" t="s">
        <v>335</v>
      </c>
      <c r="F342" s="223">
        <f t="shared" si="232"/>
        <v>120.4</v>
      </c>
      <c r="G342" s="177"/>
      <c r="H342" s="177"/>
      <c r="I342" s="301">
        <v>120.4</v>
      </c>
      <c r="J342" s="298">
        <f t="shared" si="233"/>
        <v>120.30391</v>
      </c>
      <c r="K342" s="177"/>
      <c r="L342" s="177"/>
      <c r="M342" s="301">
        <v>120.30391</v>
      </c>
      <c r="N342" s="467">
        <f t="shared" si="223"/>
        <v>99.920191029900323</v>
      </c>
      <c r="O342" s="147"/>
      <c r="P342" s="147"/>
      <c r="Q342" s="460">
        <f t="shared" si="220"/>
        <v>99.920191029900323</v>
      </c>
    </row>
    <row r="343" spans="1:17" ht="30.75" customHeight="1" x14ac:dyDescent="0.25">
      <c r="A343" s="627" t="s">
        <v>336</v>
      </c>
      <c r="B343" s="623" t="s">
        <v>337</v>
      </c>
      <c r="C343" s="171"/>
      <c r="D343" s="169"/>
      <c r="E343" s="425" t="s">
        <v>319</v>
      </c>
      <c r="F343" s="223">
        <f t="shared" si="232"/>
        <v>640884.7904099999</v>
      </c>
      <c r="G343" s="175">
        <f>G344+G348</f>
        <v>90366.572</v>
      </c>
      <c r="H343" s="175">
        <f t="shared" ref="H343:I343" si="235">H344+H348</f>
        <v>305211.50199999998</v>
      </c>
      <c r="I343" s="299">
        <f t="shared" si="235"/>
        <v>245306.71640999999</v>
      </c>
      <c r="J343" s="298">
        <f t="shared" si="233"/>
        <v>155925.45438000001</v>
      </c>
      <c r="K343" s="175">
        <f>K344+K348</f>
        <v>8557.1419299999998</v>
      </c>
      <c r="L343" s="175">
        <f t="shared" ref="L343:M343" si="236">L344+L348</f>
        <v>79492.676089999994</v>
      </c>
      <c r="M343" s="299">
        <f t="shared" si="236"/>
        <v>67875.636360000004</v>
      </c>
      <c r="N343" s="467">
        <f t="shared" si="223"/>
        <v>24.329716777995028</v>
      </c>
      <c r="O343" s="147">
        <f t="shared" si="223"/>
        <v>9.4693665374404148</v>
      </c>
      <c r="P343" s="147">
        <f t="shared" si="223"/>
        <v>26.045111527284448</v>
      </c>
      <c r="Q343" s="460">
        <f t="shared" si="223"/>
        <v>27.669701569260841</v>
      </c>
    </row>
    <row r="344" spans="1:17" x14ac:dyDescent="0.25">
      <c r="A344" s="628"/>
      <c r="B344" s="624"/>
      <c r="C344" s="623" t="s">
        <v>338</v>
      </c>
      <c r="D344" s="625" t="s">
        <v>318</v>
      </c>
      <c r="E344" s="426" t="s">
        <v>334</v>
      </c>
      <c r="F344" s="223">
        <f t="shared" si="232"/>
        <v>243967.87541000001</v>
      </c>
      <c r="G344" s="175">
        <f>SUM(G345:G347)</f>
        <v>63976.4</v>
      </c>
      <c r="H344" s="175">
        <f t="shared" ref="H344:I344" si="237">SUM(H345:H347)</f>
        <v>119110.2</v>
      </c>
      <c r="I344" s="299">
        <f t="shared" si="237"/>
        <v>60881.275410000002</v>
      </c>
      <c r="J344" s="298">
        <f t="shared" si="233"/>
        <v>31958.646550000001</v>
      </c>
      <c r="K344" s="175">
        <f>SUM(K345:K347)</f>
        <v>0</v>
      </c>
      <c r="L344" s="175">
        <f t="shared" ref="L344:M344" si="238">SUM(L345:L347)</f>
        <v>0</v>
      </c>
      <c r="M344" s="299">
        <f t="shared" si="238"/>
        <v>31958.646550000001</v>
      </c>
      <c r="N344" s="467">
        <f t="shared" si="223"/>
        <v>13.09953062315763</v>
      </c>
      <c r="O344" s="147">
        <f t="shared" si="223"/>
        <v>0</v>
      </c>
      <c r="P344" s="147">
        <f t="shared" si="223"/>
        <v>0</v>
      </c>
      <c r="Q344" s="460">
        <f t="shared" si="223"/>
        <v>52.49339199084956</v>
      </c>
    </row>
    <row r="345" spans="1:17" x14ac:dyDescent="0.25">
      <c r="A345" s="628"/>
      <c r="B345" s="624"/>
      <c r="C345" s="624"/>
      <c r="D345" s="626"/>
      <c r="E345" s="428" t="s">
        <v>339</v>
      </c>
      <c r="F345" s="223">
        <f t="shared" si="232"/>
        <v>79497.711479999998</v>
      </c>
      <c r="G345" s="178">
        <v>63976.4</v>
      </c>
      <c r="H345" s="178">
        <v>10414.799999999999</v>
      </c>
      <c r="I345" s="302">
        <v>5106.5114800000001</v>
      </c>
      <c r="J345" s="373">
        <f>K345+L345+M345</f>
        <v>0</v>
      </c>
      <c r="K345" s="179"/>
      <c r="L345" s="179"/>
      <c r="M345" s="302"/>
      <c r="N345" s="467">
        <f t="shared" si="223"/>
        <v>0</v>
      </c>
      <c r="O345" s="147">
        <f t="shared" si="223"/>
        <v>0</v>
      </c>
      <c r="P345" s="147">
        <f t="shared" si="223"/>
        <v>0</v>
      </c>
      <c r="Q345" s="460">
        <f t="shared" si="223"/>
        <v>0</v>
      </c>
    </row>
    <row r="346" spans="1:17" x14ac:dyDescent="0.25">
      <c r="A346" s="628"/>
      <c r="B346" s="624"/>
      <c r="C346" s="624"/>
      <c r="D346" s="626"/>
      <c r="E346" s="428" t="s">
        <v>340</v>
      </c>
      <c r="F346" s="223">
        <f t="shared" si="232"/>
        <v>161990.16392999998</v>
      </c>
      <c r="G346" s="178"/>
      <c r="H346" s="178">
        <v>108695.4</v>
      </c>
      <c r="I346" s="302">
        <v>53294.763930000001</v>
      </c>
      <c r="J346" s="373">
        <f t="shared" ref="J346:J347" si="239">K346+L346+M346</f>
        <v>31958.646550000001</v>
      </c>
      <c r="K346" s="179"/>
      <c r="L346" s="179"/>
      <c r="M346" s="302">
        <v>31958.646550000001</v>
      </c>
      <c r="N346" s="467">
        <f t="shared" si="223"/>
        <v>19.728757459502376</v>
      </c>
      <c r="O346" s="147"/>
      <c r="P346" s="147">
        <f t="shared" si="223"/>
        <v>0</v>
      </c>
      <c r="Q346" s="460">
        <f t="shared" si="223"/>
        <v>59.965828147725887</v>
      </c>
    </row>
    <row r="347" spans="1:17" x14ac:dyDescent="0.25">
      <c r="A347" s="628"/>
      <c r="B347" s="624"/>
      <c r="C347" s="624"/>
      <c r="D347" s="626"/>
      <c r="E347" s="428" t="s">
        <v>341</v>
      </c>
      <c r="F347" s="223">
        <f t="shared" si="232"/>
        <v>2480</v>
      </c>
      <c r="G347" s="178"/>
      <c r="H347" s="178"/>
      <c r="I347" s="302">
        <v>2480</v>
      </c>
      <c r="J347" s="373">
        <f t="shared" si="239"/>
        <v>0</v>
      </c>
      <c r="K347" s="178"/>
      <c r="L347" s="178"/>
      <c r="M347" s="302"/>
      <c r="N347" s="467">
        <f t="shared" si="223"/>
        <v>0</v>
      </c>
      <c r="O347" s="147"/>
      <c r="P347" s="147"/>
      <c r="Q347" s="460">
        <f t="shared" si="223"/>
        <v>0</v>
      </c>
    </row>
    <row r="348" spans="1:17" x14ac:dyDescent="0.25">
      <c r="A348" s="628"/>
      <c r="B348" s="624"/>
      <c r="C348" s="624"/>
      <c r="D348" s="626"/>
      <c r="E348" s="426" t="s">
        <v>327</v>
      </c>
      <c r="F348" s="223">
        <f>SUM(G348:I348)</f>
        <v>396916.91499999992</v>
      </c>
      <c r="G348" s="175">
        <f>SUM(G349:G370)</f>
        <v>26390.172000000002</v>
      </c>
      <c r="H348" s="175">
        <f t="shared" ref="H348:I348" si="240">SUM(H349:H370)</f>
        <v>186101.30199999997</v>
      </c>
      <c r="I348" s="299">
        <f t="shared" si="240"/>
        <v>184425.44099999999</v>
      </c>
      <c r="J348" s="298">
        <f>SUM(K348:M348)</f>
        <v>123966.80782999999</v>
      </c>
      <c r="K348" s="175">
        <f>SUM(K349:K370)</f>
        <v>8557.1419299999998</v>
      </c>
      <c r="L348" s="175">
        <f t="shared" ref="L348:M348" si="241">SUM(L349:L370)</f>
        <v>79492.676089999994</v>
      </c>
      <c r="M348" s="299">
        <f t="shared" si="241"/>
        <v>35916.989809999999</v>
      </c>
      <c r="N348" s="467">
        <f t="shared" si="223"/>
        <v>31.232432568412964</v>
      </c>
      <c r="O348" s="147">
        <f t="shared" si="223"/>
        <v>32.42548752618967</v>
      </c>
      <c r="P348" s="147">
        <f t="shared" si="223"/>
        <v>42.714733983967513</v>
      </c>
      <c r="Q348" s="460">
        <f t="shared" si="223"/>
        <v>19.475073295337815</v>
      </c>
    </row>
    <row r="349" spans="1:17" x14ac:dyDescent="0.25">
      <c r="A349" s="628"/>
      <c r="B349" s="624"/>
      <c r="C349" s="624"/>
      <c r="D349" s="626"/>
      <c r="E349" s="427" t="s">
        <v>342</v>
      </c>
      <c r="F349" s="223">
        <f t="shared" si="232"/>
        <v>15</v>
      </c>
      <c r="G349" s="176"/>
      <c r="H349" s="176"/>
      <c r="I349" s="300">
        <v>15</v>
      </c>
      <c r="J349" s="298">
        <f t="shared" si="233"/>
        <v>0</v>
      </c>
      <c r="K349" s="176"/>
      <c r="L349" s="176"/>
      <c r="M349" s="300"/>
      <c r="N349" s="467">
        <f t="shared" si="223"/>
        <v>0</v>
      </c>
      <c r="O349" s="147"/>
      <c r="P349" s="147"/>
      <c r="Q349" s="460">
        <f t="shared" si="223"/>
        <v>0</v>
      </c>
    </row>
    <row r="350" spans="1:17" x14ac:dyDescent="0.25">
      <c r="A350" s="628"/>
      <c r="B350" s="624"/>
      <c r="C350" s="624"/>
      <c r="D350" s="626"/>
      <c r="E350" s="427" t="s">
        <v>343</v>
      </c>
      <c r="F350" s="223">
        <f t="shared" si="232"/>
        <v>111106.88454</v>
      </c>
      <c r="G350" s="176"/>
      <c r="H350" s="176">
        <v>1000</v>
      </c>
      <c r="I350" s="300">
        <v>110106.88454</v>
      </c>
      <c r="J350" s="298">
        <f t="shared" si="233"/>
        <v>20812.991880000001</v>
      </c>
      <c r="K350" s="176"/>
      <c r="L350" s="176"/>
      <c r="M350" s="300">
        <v>20812.991880000001</v>
      </c>
      <c r="N350" s="467">
        <f t="shared" si="223"/>
        <v>18.732405256586095</v>
      </c>
      <c r="O350" s="147"/>
      <c r="P350" s="147">
        <f t="shared" si="223"/>
        <v>0</v>
      </c>
      <c r="Q350" s="460">
        <f t="shared" si="223"/>
        <v>18.902534539008762</v>
      </c>
    </row>
    <row r="351" spans="1:17" x14ac:dyDescent="0.25">
      <c r="A351" s="628"/>
      <c r="B351" s="624"/>
      <c r="C351" s="624"/>
      <c r="D351" s="626"/>
      <c r="E351" s="427" t="s">
        <v>344</v>
      </c>
      <c r="F351" s="223">
        <f t="shared" si="232"/>
        <v>26823.7</v>
      </c>
      <c r="G351" s="176"/>
      <c r="H351" s="176"/>
      <c r="I351" s="300">
        <v>26823.7</v>
      </c>
      <c r="J351" s="298">
        <f t="shared" si="233"/>
        <v>6500</v>
      </c>
      <c r="K351" s="176"/>
      <c r="L351" s="176"/>
      <c r="M351" s="300">
        <v>6500</v>
      </c>
      <c r="N351" s="467">
        <f t="shared" si="223"/>
        <v>24.232302031412519</v>
      </c>
      <c r="O351" s="147"/>
      <c r="P351" s="147"/>
      <c r="Q351" s="460">
        <f t="shared" si="223"/>
        <v>24.232302031412519</v>
      </c>
    </row>
    <row r="352" spans="1:17" x14ac:dyDescent="0.25">
      <c r="A352" s="628"/>
      <c r="B352" s="624"/>
      <c r="C352" s="624"/>
      <c r="D352" s="626"/>
      <c r="E352" s="427" t="s">
        <v>345</v>
      </c>
      <c r="F352" s="223">
        <f t="shared" si="232"/>
        <v>23101.599999999999</v>
      </c>
      <c r="G352" s="176"/>
      <c r="H352" s="176"/>
      <c r="I352" s="300">
        <v>23101.599999999999</v>
      </c>
      <c r="J352" s="298">
        <f t="shared" si="233"/>
        <v>4934.2380599999997</v>
      </c>
      <c r="K352" s="176"/>
      <c r="L352" s="176"/>
      <c r="M352" s="300">
        <v>4934.2380599999997</v>
      </c>
      <c r="N352" s="467">
        <f t="shared" si="223"/>
        <v>21.358858520621947</v>
      </c>
      <c r="O352" s="147"/>
      <c r="P352" s="147"/>
      <c r="Q352" s="460">
        <f t="shared" si="223"/>
        <v>21.358858520621947</v>
      </c>
    </row>
    <row r="353" spans="1:17" x14ac:dyDescent="0.25">
      <c r="A353" s="628"/>
      <c r="B353" s="624"/>
      <c r="C353" s="624"/>
      <c r="D353" s="626"/>
      <c r="E353" s="427" t="s">
        <v>346</v>
      </c>
      <c r="F353" s="223">
        <f t="shared" si="232"/>
        <v>3478.05</v>
      </c>
      <c r="G353" s="176">
        <v>3478.05</v>
      </c>
      <c r="H353" s="176"/>
      <c r="I353" s="300"/>
      <c r="J353" s="298">
        <f t="shared" si="233"/>
        <v>2908.9778500000002</v>
      </c>
      <c r="K353" s="176">
        <v>2908.9778500000002</v>
      </c>
      <c r="L353" s="176"/>
      <c r="M353" s="300"/>
      <c r="N353" s="467">
        <f t="shared" si="223"/>
        <v>83.638183752389992</v>
      </c>
      <c r="O353" s="147">
        <f t="shared" si="223"/>
        <v>83.638183752389992</v>
      </c>
      <c r="P353" s="147"/>
      <c r="Q353" s="460"/>
    </row>
    <row r="354" spans="1:17" x14ac:dyDescent="0.25">
      <c r="A354" s="628"/>
      <c r="B354" s="624"/>
      <c r="C354" s="624"/>
      <c r="D354" s="626"/>
      <c r="E354" s="427" t="s">
        <v>347</v>
      </c>
      <c r="F354" s="223">
        <f t="shared" si="232"/>
        <v>3672</v>
      </c>
      <c r="G354" s="176">
        <v>3672</v>
      </c>
      <c r="H354" s="176"/>
      <c r="I354" s="300"/>
      <c r="J354" s="298">
        <f t="shared" si="233"/>
        <v>702.12433999999996</v>
      </c>
      <c r="K354" s="176">
        <v>702.12433999999996</v>
      </c>
      <c r="L354" s="176"/>
      <c r="M354" s="300"/>
      <c r="N354" s="467">
        <f t="shared" si="223"/>
        <v>19.121033224400872</v>
      </c>
      <c r="O354" s="147">
        <f t="shared" si="223"/>
        <v>19.121033224400872</v>
      </c>
      <c r="P354" s="147"/>
      <c r="Q354" s="460"/>
    </row>
    <row r="355" spans="1:17" x14ac:dyDescent="0.25">
      <c r="A355" s="628"/>
      <c r="B355" s="624"/>
      <c r="C355" s="624"/>
      <c r="D355" s="626"/>
      <c r="E355" s="427" t="s">
        <v>348</v>
      </c>
      <c r="F355" s="223">
        <f t="shared" si="232"/>
        <v>92780.986999999994</v>
      </c>
      <c r="G355" s="176"/>
      <c r="H355" s="177">
        <v>92780.986999999994</v>
      </c>
      <c r="I355" s="300"/>
      <c r="J355" s="298">
        <f t="shared" si="233"/>
        <v>59307.578240000003</v>
      </c>
      <c r="K355" s="176"/>
      <c r="L355" s="176">
        <v>59307.578240000003</v>
      </c>
      <c r="M355" s="300"/>
      <c r="N355" s="467">
        <f t="shared" si="223"/>
        <v>63.922124734456645</v>
      </c>
      <c r="O355" s="147"/>
      <c r="P355" s="147">
        <f t="shared" si="223"/>
        <v>63.922124734456645</v>
      </c>
      <c r="Q355" s="460"/>
    </row>
    <row r="356" spans="1:17" x14ac:dyDescent="0.25">
      <c r="A356" s="628"/>
      <c r="B356" s="624"/>
      <c r="C356" s="624"/>
      <c r="D356" s="626"/>
      <c r="E356" s="427" t="s">
        <v>349</v>
      </c>
      <c r="F356" s="223">
        <f t="shared" si="232"/>
        <v>12000</v>
      </c>
      <c r="G356" s="176"/>
      <c r="H356" s="176">
        <v>12000</v>
      </c>
      <c r="I356" s="300"/>
      <c r="J356" s="298">
        <f t="shared" si="233"/>
        <v>30.074000000000002</v>
      </c>
      <c r="K356" s="176"/>
      <c r="L356" s="176">
        <v>30.074000000000002</v>
      </c>
      <c r="M356" s="300"/>
      <c r="N356" s="467">
        <f t="shared" si="223"/>
        <v>0.25061666666666671</v>
      </c>
      <c r="O356" s="147"/>
      <c r="P356" s="147">
        <f t="shared" si="223"/>
        <v>0.25061666666666671</v>
      </c>
      <c r="Q356" s="460"/>
    </row>
    <row r="357" spans="1:17" x14ac:dyDescent="0.25">
      <c r="A357" s="628"/>
      <c r="B357" s="624"/>
      <c r="C357" s="624"/>
      <c r="D357" s="626"/>
      <c r="E357" s="427" t="s">
        <v>350</v>
      </c>
      <c r="F357" s="223">
        <f t="shared" si="232"/>
        <v>71336.899999999994</v>
      </c>
      <c r="G357" s="176"/>
      <c r="H357" s="176">
        <v>71336.899999999994</v>
      </c>
      <c r="I357" s="300"/>
      <c r="J357" s="298">
        <f t="shared" si="233"/>
        <v>18700</v>
      </c>
      <c r="K357" s="176"/>
      <c r="L357" s="176">
        <v>18700</v>
      </c>
      <c r="M357" s="300"/>
      <c r="N357" s="467">
        <f t="shared" si="223"/>
        <v>26.213642588898594</v>
      </c>
      <c r="O357" s="147"/>
      <c r="P357" s="147">
        <f t="shared" si="223"/>
        <v>26.213642588898594</v>
      </c>
      <c r="Q357" s="460"/>
    </row>
    <row r="358" spans="1:17" x14ac:dyDescent="0.25">
      <c r="A358" s="628"/>
      <c r="B358" s="624"/>
      <c r="C358" s="624"/>
      <c r="D358" s="626"/>
      <c r="E358" s="427" t="s">
        <v>351</v>
      </c>
      <c r="F358" s="223">
        <f t="shared" si="232"/>
        <v>13604.15832</v>
      </c>
      <c r="G358" s="176">
        <v>11682.67</v>
      </c>
      <c r="H358" s="176">
        <v>1901.83</v>
      </c>
      <c r="I358" s="300">
        <v>19.65832</v>
      </c>
      <c r="J358" s="298">
        <f t="shared" si="233"/>
        <v>4053.6152999999999</v>
      </c>
      <c r="K358" s="176">
        <v>3481.69013</v>
      </c>
      <c r="L358" s="176">
        <v>566.57889999999998</v>
      </c>
      <c r="M358" s="300">
        <v>5.3462699999999996</v>
      </c>
      <c r="N358" s="467">
        <f t="shared" si="223"/>
        <v>29.796884192685582</v>
      </c>
      <c r="O358" s="147">
        <f t="shared" si="223"/>
        <v>29.802178183583035</v>
      </c>
      <c r="P358" s="147">
        <f t="shared" si="223"/>
        <v>29.791248429144563</v>
      </c>
      <c r="Q358" s="460">
        <f t="shared" si="223"/>
        <v>27.195965881112933</v>
      </c>
    </row>
    <row r="359" spans="1:17" x14ac:dyDescent="0.25">
      <c r="A359" s="628"/>
      <c r="B359" s="624"/>
      <c r="C359" s="624"/>
      <c r="D359" s="626"/>
      <c r="E359" s="427" t="s">
        <v>352</v>
      </c>
      <c r="F359" s="223">
        <f t="shared" si="232"/>
        <v>6509</v>
      </c>
      <c r="G359" s="176">
        <v>5590</v>
      </c>
      <c r="H359" s="176">
        <v>910</v>
      </c>
      <c r="I359" s="300">
        <v>9</v>
      </c>
      <c r="J359" s="298">
        <f t="shared" si="233"/>
        <v>969.46855000000005</v>
      </c>
      <c r="K359" s="176">
        <v>832.56555000000003</v>
      </c>
      <c r="L359" s="176">
        <v>135.53393</v>
      </c>
      <c r="M359" s="300">
        <v>1.36907</v>
      </c>
      <c r="N359" s="467">
        <f t="shared" si="223"/>
        <v>14.894277922876018</v>
      </c>
      <c r="O359" s="147">
        <f t="shared" si="223"/>
        <v>14.89383810375671</v>
      </c>
      <c r="P359" s="147">
        <f t="shared" si="223"/>
        <v>14.893838461538461</v>
      </c>
      <c r="Q359" s="460">
        <f t="shared" si="223"/>
        <v>15.211888888888888</v>
      </c>
    </row>
    <row r="360" spans="1:17" x14ac:dyDescent="0.25">
      <c r="A360" s="628"/>
      <c r="B360" s="624"/>
      <c r="C360" s="624"/>
      <c r="D360" s="626"/>
      <c r="E360" s="427" t="s">
        <v>353</v>
      </c>
      <c r="F360" s="223">
        <f t="shared" si="232"/>
        <v>2940.8</v>
      </c>
      <c r="G360" s="176"/>
      <c r="H360" s="176">
        <v>1470.4</v>
      </c>
      <c r="I360" s="300">
        <v>1470.4</v>
      </c>
      <c r="J360" s="298">
        <f t="shared" si="233"/>
        <v>888.7595</v>
      </c>
      <c r="K360" s="176"/>
      <c r="L360" s="176">
        <v>451.35</v>
      </c>
      <c r="M360" s="300">
        <v>437.40949999999998</v>
      </c>
      <c r="N360" s="467">
        <f t="shared" si="223"/>
        <v>30.221691376496189</v>
      </c>
      <c r="O360" s="147"/>
      <c r="P360" s="147">
        <f t="shared" si="223"/>
        <v>30.695729053318825</v>
      </c>
      <c r="Q360" s="460">
        <f t="shared" si="223"/>
        <v>29.747653699673553</v>
      </c>
    </row>
    <row r="361" spans="1:17" x14ac:dyDescent="0.25">
      <c r="A361" s="628"/>
      <c r="B361" s="624"/>
      <c r="C361" s="624"/>
      <c r="D361" s="626"/>
      <c r="E361" s="427" t="s">
        <v>354</v>
      </c>
      <c r="F361" s="223">
        <f t="shared" si="232"/>
        <v>1500</v>
      </c>
      <c r="G361" s="176"/>
      <c r="H361" s="176">
        <v>750</v>
      </c>
      <c r="I361" s="300">
        <v>750</v>
      </c>
      <c r="J361" s="298">
        <f t="shared" si="233"/>
        <v>577.5</v>
      </c>
      <c r="K361" s="176"/>
      <c r="L361" s="176">
        <v>288.75</v>
      </c>
      <c r="M361" s="300">
        <v>288.75</v>
      </c>
      <c r="N361" s="467">
        <f t="shared" si="223"/>
        <v>38.5</v>
      </c>
      <c r="O361" s="147"/>
      <c r="P361" s="147">
        <f t="shared" si="223"/>
        <v>38.5</v>
      </c>
      <c r="Q361" s="460">
        <f t="shared" si="223"/>
        <v>38.5</v>
      </c>
    </row>
    <row r="362" spans="1:17" x14ac:dyDescent="0.25">
      <c r="A362" s="628"/>
      <c r="B362" s="624"/>
      <c r="C362" s="624"/>
      <c r="D362" s="626"/>
      <c r="E362" s="427" t="s">
        <v>355</v>
      </c>
      <c r="F362" s="223">
        <f t="shared" si="232"/>
        <v>4846.8999999999996</v>
      </c>
      <c r="G362" s="176"/>
      <c r="H362" s="176">
        <v>3800</v>
      </c>
      <c r="I362" s="300">
        <v>1046.9000000000001</v>
      </c>
      <c r="J362" s="298">
        <f t="shared" si="233"/>
        <v>0</v>
      </c>
      <c r="K362" s="176"/>
      <c r="L362" s="176"/>
      <c r="M362" s="300"/>
      <c r="N362" s="467">
        <f t="shared" si="223"/>
        <v>0</v>
      </c>
      <c r="O362" s="147"/>
      <c r="P362" s="147">
        <f t="shared" si="223"/>
        <v>0</v>
      </c>
      <c r="Q362" s="460">
        <f t="shared" si="223"/>
        <v>0</v>
      </c>
    </row>
    <row r="363" spans="1:17" x14ac:dyDescent="0.25">
      <c r="A363" s="628"/>
      <c r="B363" s="624"/>
      <c r="C363" s="624"/>
      <c r="D363" s="626"/>
      <c r="E363" s="427" t="s">
        <v>356</v>
      </c>
      <c r="F363" s="223">
        <f t="shared" si="232"/>
        <v>1200</v>
      </c>
      <c r="G363" s="176"/>
      <c r="H363" s="176"/>
      <c r="I363" s="300">
        <v>1200</v>
      </c>
      <c r="J363" s="298">
        <f t="shared" si="233"/>
        <v>0</v>
      </c>
      <c r="K363" s="176"/>
      <c r="L363" s="176"/>
      <c r="M363" s="300"/>
      <c r="N363" s="467">
        <f t="shared" si="223"/>
        <v>0</v>
      </c>
      <c r="O363" s="147"/>
      <c r="P363" s="147"/>
      <c r="Q363" s="460">
        <f t="shared" si="223"/>
        <v>0</v>
      </c>
    </row>
    <row r="364" spans="1:17" x14ac:dyDescent="0.25">
      <c r="A364" s="628"/>
      <c r="B364" s="624"/>
      <c r="C364" s="624"/>
      <c r="D364" s="626"/>
      <c r="E364" s="427" t="s">
        <v>357</v>
      </c>
      <c r="F364" s="223">
        <f t="shared" si="232"/>
        <v>127.6</v>
      </c>
      <c r="G364" s="176"/>
      <c r="H364" s="176">
        <v>100</v>
      </c>
      <c r="I364" s="300">
        <v>27.6</v>
      </c>
      <c r="J364" s="298">
        <f t="shared" si="233"/>
        <v>0</v>
      </c>
      <c r="K364" s="176"/>
      <c r="L364" s="176"/>
      <c r="M364" s="300"/>
      <c r="N364" s="467">
        <f t="shared" si="223"/>
        <v>0</v>
      </c>
      <c r="O364" s="147"/>
      <c r="P364" s="147">
        <f t="shared" si="223"/>
        <v>0</v>
      </c>
      <c r="Q364" s="460">
        <f t="shared" si="223"/>
        <v>0</v>
      </c>
    </row>
    <row r="365" spans="1:17" x14ac:dyDescent="0.25">
      <c r="A365" s="628"/>
      <c r="B365" s="624"/>
      <c r="C365" s="624"/>
      <c r="D365" s="626"/>
      <c r="E365" s="427" t="s">
        <v>358</v>
      </c>
      <c r="F365" s="223">
        <f t="shared" si="232"/>
        <v>2086.3409999999999</v>
      </c>
      <c r="G365" s="176"/>
      <c r="H365" s="176"/>
      <c r="I365" s="300">
        <v>2086.3409999999999</v>
      </c>
      <c r="J365" s="298">
        <f t="shared" si="233"/>
        <v>1851.3075899999999</v>
      </c>
      <c r="K365" s="176"/>
      <c r="L365" s="176"/>
      <c r="M365" s="300">
        <v>1851.3075899999999</v>
      </c>
      <c r="N365" s="467">
        <f t="shared" si="223"/>
        <v>88.7346598662443</v>
      </c>
      <c r="O365" s="147"/>
      <c r="P365" s="147"/>
      <c r="Q365" s="460">
        <f t="shared" si="223"/>
        <v>88.7346598662443</v>
      </c>
    </row>
    <row r="366" spans="1:17" x14ac:dyDescent="0.25">
      <c r="A366" s="628"/>
      <c r="B366" s="624"/>
      <c r="C366" s="624"/>
      <c r="D366" s="626"/>
      <c r="E366" s="427" t="s">
        <v>359</v>
      </c>
      <c r="F366" s="223">
        <f t="shared" si="232"/>
        <v>17701</v>
      </c>
      <c r="G366" s="176"/>
      <c r="H366" s="176"/>
      <c r="I366" s="300">
        <v>17701</v>
      </c>
      <c r="J366" s="298">
        <f t="shared" si="233"/>
        <v>1081.21118</v>
      </c>
      <c r="K366" s="176"/>
      <c r="L366" s="176"/>
      <c r="M366" s="300">
        <v>1081.21118</v>
      </c>
      <c r="N366" s="467">
        <f t="shared" si="223"/>
        <v>6.1081926444833625</v>
      </c>
      <c r="O366" s="147"/>
      <c r="P366" s="147"/>
      <c r="Q366" s="460">
        <f t="shared" si="223"/>
        <v>6.1081926444833625</v>
      </c>
    </row>
    <row r="367" spans="1:17" x14ac:dyDescent="0.25">
      <c r="A367" s="628"/>
      <c r="B367" s="624"/>
      <c r="C367" s="624"/>
      <c r="D367" s="626"/>
      <c r="E367" s="427" t="s">
        <v>360</v>
      </c>
      <c r="F367" s="223">
        <f t="shared" ref="F367" si="242">SUM(G367:I367)</f>
        <v>63.5</v>
      </c>
      <c r="G367" s="176"/>
      <c r="H367" s="176"/>
      <c r="I367" s="300">
        <v>63.5</v>
      </c>
      <c r="J367" s="298">
        <f t="shared" si="233"/>
        <v>4.3662599999999996</v>
      </c>
      <c r="K367" s="176"/>
      <c r="L367" s="176"/>
      <c r="M367" s="300">
        <v>4.3662599999999996</v>
      </c>
      <c r="N367" s="467">
        <f t="shared" si="223"/>
        <v>6.8759999999999986</v>
      </c>
      <c r="O367" s="147"/>
      <c r="P367" s="147"/>
      <c r="Q367" s="460">
        <f t="shared" si="223"/>
        <v>6.8759999999999986</v>
      </c>
    </row>
    <row r="368" spans="1:17" x14ac:dyDescent="0.25">
      <c r="A368" s="628"/>
      <c r="B368" s="624"/>
      <c r="C368" s="624"/>
      <c r="D368" s="626"/>
      <c r="E368" s="427" t="s">
        <v>361</v>
      </c>
      <c r="F368" s="223">
        <f t="shared" si="232"/>
        <v>703.85713999999996</v>
      </c>
      <c r="G368" s="176">
        <v>686</v>
      </c>
      <c r="H368" s="176">
        <v>14</v>
      </c>
      <c r="I368" s="300">
        <v>3.8571399999999998</v>
      </c>
      <c r="J368" s="298">
        <f t="shared" si="233"/>
        <v>0</v>
      </c>
      <c r="K368" s="176"/>
      <c r="L368" s="176"/>
      <c r="M368" s="300"/>
      <c r="N368" s="467">
        <f t="shared" si="223"/>
        <v>0</v>
      </c>
      <c r="O368" s="147">
        <f t="shared" si="223"/>
        <v>0</v>
      </c>
      <c r="P368" s="147">
        <f t="shared" si="223"/>
        <v>0</v>
      </c>
      <c r="Q368" s="460">
        <f t="shared" si="223"/>
        <v>0</v>
      </c>
    </row>
    <row r="369" spans="1:17" x14ac:dyDescent="0.25">
      <c r="A369" s="628"/>
      <c r="B369" s="624"/>
      <c r="C369" s="624"/>
      <c r="D369" s="626"/>
      <c r="E369" s="427" t="s">
        <v>362</v>
      </c>
      <c r="F369" s="223">
        <f t="shared" si="232"/>
        <v>779.63699999999994</v>
      </c>
      <c r="G369" s="176">
        <v>753.23199999999997</v>
      </c>
      <c r="H369" s="176">
        <v>26.405000000000001</v>
      </c>
      <c r="I369" s="300"/>
      <c r="J369" s="298">
        <f t="shared" si="233"/>
        <v>565.91803000000004</v>
      </c>
      <c r="K369" s="176">
        <v>554.68056000000001</v>
      </c>
      <c r="L369" s="176">
        <v>11.23747</v>
      </c>
      <c r="M369" s="300"/>
      <c r="N369" s="467">
        <f t="shared" si="223"/>
        <v>72.587374637170896</v>
      </c>
      <c r="O369" s="147">
        <f t="shared" si="223"/>
        <v>73.64006839858105</v>
      </c>
      <c r="P369" s="147">
        <f t="shared" si="223"/>
        <v>42.558113993561825</v>
      </c>
      <c r="Q369" s="460"/>
    </row>
    <row r="370" spans="1:17" x14ac:dyDescent="0.25">
      <c r="A370" s="628"/>
      <c r="B370" s="624"/>
      <c r="C370" s="624"/>
      <c r="D370" s="626"/>
      <c r="E370" s="427" t="s">
        <v>363</v>
      </c>
      <c r="F370" s="223">
        <f t="shared" si="232"/>
        <v>539</v>
      </c>
      <c r="G370" s="176">
        <v>528.22</v>
      </c>
      <c r="H370" s="176">
        <v>10.78</v>
      </c>
      <c r="I370" s="300"/>
      <c r="J370" s="298">
        <f t="shared" si="233"/>
        <v>78.677049999999994</v>
      </c>
      <c r="K370" s="176">
        <v>77.103499999999997</v>
      </c>
      <c r="L370" s="176">
        <v>1.57355</v>
      </c>
      <c r="M370" s="300"/>
      <c r="N370" s="467">
        <f t="shared" si="223"/>
        <v>14.596855287569571</v>
      </c>
      <c r="O370" s="147">
        <f t="shared" si="223"/>
        <v>14.596853583734049</v>
      </c>
      <c r="P370" s="147">
        <f t="shared" si="223"/>
        <v>14.596938775510203</v>
      </c>
      <c r="Q370" s="460"/>
    </row>
    <row r="371" spans="1:17" x14ac:dyDescent="0.25">
      <c r="A371" s="620" t="s">
        <v>364</v>
      </c>
      <c r="B371" s="621" t="s">
        <v>365</v>
      </c>
      <c r="C371" s="623" t="s">
        <v>366</v>
      </c>
      <c r="D371" s="622" t="s">
        <v>318</v>
      </c>
      <c r="E371" s="425" t="s">
        <v>319</v>
      </c>
      <c r="F371" s="223">
        <f t="shared" si="232"/>
        <v>14065.6</v>
      </c>
      <c r="G371" s="172">
        <f t="shared" ref="G371:M371" si="243">G372</f>
        <v>0</v>
      </c>
      <c r="H371" s="172">
        <f t="shared" si="243"/>
        <v>14065.6</v>
      </c>
      <c r="I371" s="297">
        <f t="shared" si="243"/>
        <v>0</v>
      </c>
      <c r="J371" s="298">
        <f t="shared" si="233"/>
        <v>4627.2793700000002</v>
      </c>
      <c r="K371" s="172">
        <f t="shared" si="243"/>
        <v>0</v>
      </c>
      <c r="L371" s="172">
        <f t="shared" si="243"/>
        <v>4627.2793700000002</v>
      </c>
      <c r="M371" s="297">
        <f t="shared" si="243"/>
        <v>0</v>
      </c>
      <c r="N371" s="467">
        <f t="shared" si="223"/>
        <v>32.897845594926629</v>
      </c>
      <c r="O371" s="147"/>
      <c r="P371" s="147">
        <f t="shared" si="223"/>
        <v>32.897845594926629</v>
      </c>
      <c r="Q371" s="460"/>
    </row>
    <row r="372" spans="1:17" x14ac:dyDescent="0.25">
      <c r="A372" s="620"/>
      <c r="B372" s="621"/>
      <c r="C372" s="624"/>
      <c r="D372" s="622"/>
      <c r="E372" s="426" t="s">
        <v>321</v>
      </c>
      <c r="F372" s="223">
        <f t="shared" si="232"/>
        <v>14065.6</v>
      </c>
      <c r="G372" s="180">
        <f>G373+G375+G378+G380+G382+G384</f>
        <v>0</v>
      </c>
      <c r="H372" s="180">
        <f>H373+H375+H378+H380+H382+H384</f>
        <v>14065.6</v>
      </c>
      <c r="I372" s="303">
        <f>I373+I375+I378+I380+I382+I384</f>
        <v>0</v>
      </c>
      <c r="J372" s="298">
        <f t="shared" si="233"/>
        <v>4627.2793700000002</v>
      </c>
      <c r="K372" s="180">
        <f>K373+K375+K378+K380+K382+K384</f>
        <v>0</v>
      </c>
      <c r="L372" s="180">
        <f>L373+L375+L378+L380+L382+L384</f>
        <v>4627.2793700000002</v>
      </c>
      <c r="M372" s="303">
        <f>M373+M375+M378+M380+M382+M384</f>
        <v>0</v>
      </c>
      <c r="N372" s="467">
        <f t="shared" si="223"/>
        <v>32.897845594926629</v>
      </c>
      <c r="O372" s="147"/>
      <c r="P372" s="147">
        <f t="shared" si="223"/>
        <v>32.897845594926629</v>
      </c>
      <c r="Q372" s="460"/>
    </row>
    <row r="373" spans="1:17" x14ac:dyDescent="0.25">
      <c r="A373" s="627" t="s">
        <v>367</v>
      </c>
      <c r="B373" s="621" t="s">
        <v>368</v>
      </c>
      <c r="C373" s="624"/>
      <c r="D373" s="622"/>
      <c r="E373" s="426" t="s">
        <v>327</v>
      </c>
      <c r="F373" s="223">
        <f t="shared" ref="F373:F422" si="244">SUM(G373:I373)</f>
        <v>0</v>
      </c>
      <c r="G373" s="181">
        <f t="shared" ref="G373:M373" si="245">G374</f>
        <v>0</v>
      </c>
      <c r="H373" s="181">
        <f t="shared" si="245"/>
        <v>0</v>
      </c>
      <c r="I373" s="297">
        <f t="shared" si="245"/>
        <v>0</v>
      </c>
      <c r="J373" s="298">
        <f t="shared" si="233"/>
        <v>0</v>
      </c>
      <c r="K373" s="181">
        <f t="shared" si="245"/>
        <v>0</v>
      </c>
      <c r="L373" s="181">
        <f t="shared" si="245"/>
        <v>0</v>
      </c>
      <c r="M373" s="297">
        <f t="shared" si="245"/>
        <v>0</v>
      </c>
      <c r="N373" s="467">
        <v>0</v>
      </c>
      <c r="O373" s="147"/>
      <c r="P373" s="147"/>
      <c r="Q373" s="460"/>
    </row>
    <row r="374" spans="1:17" x14ac:dyDescent="0.25">
      <c r="A374" s="628"/>
      <c r="B374" s="621"/>
      <c r="C374" s="624"/>
      <c r="D374" s="622"/>
      <c r="E374" s="429" t="s">
        <v>369</v>
      </c>
      <c r="F374" s="223">
        <f t="shared" si="244"/>
        <v>0</v>
      </c>
      <c r="G374" s="182"/>
      <c r="H374" s="182"/>
      <c r="I374" s="304"/>
      <c r="J374" s="298">
        <f t="shared" si="233"/>
        <v>0</v>
      </c>
      <c r="K374" s="182"/>
      <c r="L374" s="182"/>
      <c r="M374" s="304"/>
      <c r="N374" s="467">
        <v>0</v>
      </c>
      <c r="O374" s="147"/>
      <c r="P374" s="147"/>
      <c r="Q374" s="460"/>
    </row>
    <row r="375" spans="1:17" x14ac:dyDescent="0.25">
      <c r="A375" s="620" t="s">
        <v>370</v>
      </c>
      <c r="B375" s="621" t="s">
        <v>371</v>
      </c>
      <c r="C375" s="624"/>
      <c r="D375" s="622"/>
      <c r="E375" s="426" t="s">
        <v>327</v>
      </c>
      <c r="F375" s="223">
        <f t="shared" si="244"/>
        <v>168.3</v>
      </c>
      <c r="G375" s="172">
        <f>SUM(G376:G377)</f>
        <v>0</v>
      </c>
      <c r="H375" s="172">
        <f>SUM(H376:H377)</f>
        <v>168.3</v>
      </c>
      <c r="I375" s="297">
        <f>SUM(I376:I377)</f>
        <v>0</v>
      </c>
      <c r="J375" s="298">
        <f t="shared" si="233"/>
        <v>104.05922</v>
      </c>
      <c r="K375" s="172">
        <f>SUM(K376:K377)</f>
        <v>0</v>
      </c>
      <c r="L375" s="172">
        <f>SUM(L376:L377)</f>
        <v>104.05922</v>
      </c>
      <c r="M375" s="297">
        <f>SUM(M376:M377)</f>
        <v>0</v>
      </c>
      <c r="N375" s="467">
        <f t="shared" si="223"/>
        <v>61.829601901366601</v>
      </c>
      <c r="O375" s="147"/>
      <c r="P375" s="147">
        <f t="shared" ref="P375:Q426" si="246">L375/H375*100</f>
        <v>61.829601901366601</v>
      </c>
      <c r="Q375" s="460"/>
    </row>
    <row r="376" spans="1:17" x14ac:dyDescent="0.25">
      <c r="A376" s="620"/>
      <c r="B376" s="621"/>
      <c r="C376" s="624"/>
      <c r="D376" s="622"/>
      <c r="E376" s="429" t="s">
        <v>372</v>
      </c>
      <c r="F376" s="223">
        <f t="shared" si="244"/>
        <v>130.9</v>
      </c>
      <c r="G376" s="182">
        <v>0</v>
      </c>
      <c r="H376" s="182">
        <v>130.9</v>
      </c>
      <c r="I376" s="304">
        <v>0</v>
      </c>
      <c r="J376" s="298">
        <f t="shared" si="233"/>
        <v>104.05922</v>
      </c>
      <c r="K376" s="182">
        <v>0</v>
      </c>
      <c r="L376" s="182">
        <v>104.05922</v>
      </c>
      <c r="M376" s="304">
        <v>0</v>
      </c>
      <c r="N376" s="467">
        <f t="shared" si="223"/>
        <v>79.495202444614193</v>
      </c>
      <c r="O376" s="147"/>
      <c r="P376" s="147">
        <f t="shared" si="246"/>
        <v>79.495202444614193</v>
      </c>
      <c r="Q376" s="460"/>
    </row>
    <row r="377" spans="1:17" x14ac:dyDescent="0.25">
      <c r="A377" s="620"/>
      <c r="B377" s="621"/>
      <c r="C377" s="624"/>
      <c r="D377" s="622"/>
      <c r="E377" s="429" t="s">
        <v>373</v>
      </c>
      <c r="F377" s="223">
        <f t="shared" si="244"/>
        <v>37.4</v>
      </c>
      <c r="G377" s="182">
        <v>0</v>
      </c>
      <c r="H377" s="182">
        <v>37.4</v>
      </c>
      <c r="I377" s="304">
        <v>0</v>
      </c>
      <c r="J377" s="298">
        <f t="shared" si="233"/>
        <v>0</v>
      </c>
      <c r="K377" s="182">
        <v>0</v>
      </c>
      <c r="L377" s="182"/>
      <c r="M377" s="304">
        <v>0</v>
      </c>
      <c r="N377" s="467">
        <f t="shared" si="223"/>
        <v>0</v>
      </c>
      <c r="O377" s="147"/>
      <c r="P377" s="147">
        <f t="shared" si="246"/>
        <v>0</v>
      </c>
      <c r="Q377" s="460"/>
    </row>
    <row r="378" spans="1:17" x14ac:dyDescent="0.25">
      <c r="A378" s="620" t="s">
        <v>374</v>
      </c>
      <c r="B378" s="621" t="s">
        <v>375</v>
      </c>
      <c r="C378" s="624"/>
      <c r="D378" s="622"/>
      <c r="E378" s="426" t="s">
        <v>327</v>
      </c>
      <c r="F378" s="223">
        <f t="shared" si="244"/>
        <v>5582.3</v>
      </c>
      <c r="G378" s="172">
        <f t="shared" ref="G378:M378" si="247">G379</f>
        <v>0</v>
      </c>
      <c r="H378" s="172">
        <f t="shared" si="247"/>
        <v>5582.3</v>
      </c>
      <c r="I378" s="297">
        <f t="shared" si="247"/>
        <v>0</v>
      </c>
      <c r="J378" s="298">
        <f t="shared" si="233"/>
        <v>1426.548</v>
      </c>
      <c r="K378" s="172">
        <f t="shared" si="247"/>
        <v>0</v>
      </c>
      <c r="L378" s="172">
        <f t="shared" si="247"/>
        <v>1426.548</v>
      </c>
      <c r="M378" s="297">
        <f t="shared" si="247"/>
        <v>0</v>
      </c>
      <c r="N378" s="467">
        <f t="shared" si="223"/>
        <v>25.554842985866038</v>
      </c>
      <c r="O378" s="147"/>
      <c r="P378" s="147">
        <f t="shared" si="246"/>
        <v>25.554842985866038</v>
      </c>
      <c r="Q378" s="460"/>
    </row>
    <row r="379" spans="1:17" x14ac:dyDescent="0.25">
      <c r="A379" s="620"/>
      <c r="B379" s="621"/>
      <c r="C379" s="624"/>
      <c r="D379" s="622"/>
      <c r="E379" s="429" t="s">
        <v>376</v>
      </c>
      <c r="F379" s="223">
        <f t="shared" si="244"/>
        <v>5582.3</v>
      </c>
      <c r="G379" s="182">
        <v>0</v>
      </c>
      <c r="H379" s="182">
        <v>5582.3</v>
      </c>
      <c r="I379" s="304">
        <v>0</v>
      </c>
      <c r="J379" s="298">
        <f t="shared" si="233"/>
        <v>1426.548</v>
      </c>
      <c r="K379" s="182">
        <v>0</v>
      </c>
      <c r="L379" s="182">
        <v>1426.548</v>
      </c>
      <c r="M379" s="304">
        <v>0</v>
      </c>
      <c r="N379" s="467">
        <f t="shared" si="223"/>
        <v>25.554842985866038</v>
      </c>
      <c r="O379" s="147"/>
      <c r="P379" s="147">
        <f t="shared" si="246"/>
        <v>25.554842985866038</v>
      </c>
      <c r="Q379" s="460"/>
    </row>
    <row r="380" spans="1:17" x14ac:dyDescent="0.25">
      <c r="A380" s="620" t="s">
        <v>377</v>
      </c>
      <c r="B380" s="621" t="s">
        <v>378</v>
      </c>
      <c r="C380" s="624"/>
      <c r="D380" s="622"/>
      <c r="E380" s="426" t="s">
        <v>327</v>
      </c>
      <c r="F380" s="223">
        <f t="shared" si="244"/>
        <v>1450</v>
      </c>
      <c r="G380" s="172">
        <f t="shared" ref="G380:M380" si="248">G381</f>
        <v>0</v>
      </c>
      <c r="H380" s="172">
        <f t="shared" si="248"/>
        <v>1450</v>
      </c>
      <c r="I380" s="297">
        <f t="shared" si="248"/>
        <v>0</v>
      </c>
      <c r="J380" s="298">
        <f t="shared" si="233"/>
        <v>1367.1261300000001</v>
      </c>
      <c r="K380" s="172">
        <f t="shared" si="248"/>
        <v>0</v>
      </c>
      <c r="L380" s="172">
        <f t="shared" si="248"/>
        <v>1367.1261300000001</v>
      </c>
      <c r="M380" s="297">
        <f t="shared" si="248"/>
        <v>0</v>
      </c>
      <c r="N380" s="467">
        <f t="shared" si="223"/>
        <v>94.28456068965518</v>
      </c>
      <c r="O380" s="147"/>
      <c r="P380" s="147">
        <f t="shared" si="246"/>
        <v>94.28456068965518</v>
      </c>
      <c r="Q380" s="460"/>
    </row>
    <row r="381" spans="1:17" x14ac:dyDescent="0.25">
      <c r="A381" s="620"/>
      <c r="B381" s="621"/>
      <c r="C381" s="624"/>
      <c r="D381" s="622"/>
      <c r="E381" s="429" t="s">
        <v>379</v>
      </c>
      <c r="F381" s="223">
        <f t="shared" si="244"/>
        <v>1450</v>
      </c>
      <c r="G381" s="182">
        <v>0</v>
      </c>
      <c r="H381" s="182">
        <v>1450</v>
      </c>
      <c r="I381" s="304">
        <v>0</v>
      </c>
      <c r="J381" s="298">
        <f t="shared" si="233"/>
        <v>1367.1261300000001</v>
      </c>
      <c r="K381" s="182">
        <v>0</v>
      </c>
      <c r="L381" s="182">
        <v>1367.1261300000001</v>
      </c>
      <c r="M381" s="304">
        <v>0</v>
      </c>
      <c r="N381" s="467">
        <f t="shared" si="223"/>
        <v>94.28456068965518</v>
      </c>
      <c r="O381" s="147"/>
      <c r="P381" s="147">
        <f t="shared" si="246"/>
        <v>94.28456068965518</v>
      </c>
      <c r="Q381" s="460"/>
    </row>
    <row r="382" spans="1:17" x14ac:dyDescent="0.25">
      <c r="A382" s="620" t="s">
        <v>380</v>
      </c>
      <c r="B382" s="621" t="s">
        <v>381</v>
      </c>
      <c r="C382" s="624"/>
      <c r="D382" s="622"/>
      <c r="E382" s="426" t="s">
        <v>327</v>
      </c>
      <c r="F382" s="223">
        <f t="shared" si="244"/>
        <v>6298</v>
      </c>
      <c r="G382" s="172">
        <f t="shared" ref="G382:M382" si="249">G383</f>
        <v>0</v>
      </c>
      <c r="H382" s="172">
        <f t="shared" si="249"/>
        <v>6298</v>
      </c>
      <c r="I382" s="297">
        <f t="shared" si="249"/>
        <v>0</v>
      </c>
      <c r="J382" s="298">
        <f t="shared" si="233"/>
        <v>1458.336</v>
      </c>
      <c r="K382" s="172">
        <f t="shared" si="249"/>
        <v>0</v>
      </c>
      <c r="L382" s="172">
        <f t="shared" si="249"/>
        <v>1458.336</v>
      </c>
      <c r="M382" s="297">
        <f t="shared" si="249"/>
        <v>0</v>
      </c>
      <c r="N382" s="467">
        <f t="shared" si="223"/>
        <v>23.155541441727536</v>
      </c>
      <c r="O382" s="147"/>
      <c r="P382" s="147">
        <f t="shared" si="246"/>
        <v>23.155541441727536</v>
      </c>
      <c r="Q382" s="460"/>
    </row>
    <row r="383" spans="1:17" x14ac:dyDescent="0.25">
      <c r="A383" s="620"/>
      <c r="B383" s="621"/>
      <c r="C383" s="624"/>
      <c r="D383" s="622"/>
      <c r="E383" s="429" t="s">
        <v>382</v>
      </c>
      <c r="F383" s="223">
        <f t="shared" si="244"/>
        <v>6298</v>
      </c>
      <c r="G383" s="182">
        <v>0</v>
      </c>
      <c r="H383" s="182">
        <v>6298</v>
      </c>
      <c r="I383" s="304">
        <v>0</v>
      </c>
      <c r="J383" s="298">
        <f t="shared" si="233"/>
        <v>1458.336</v>
      </c>
      <c r="K383" s="182">
        <v>0</v>
      </c>
      <c r="L383" s="182">
        <v>1458.336</v>
      </c>
      <c r="M383" s="304">
        <v>0</v>
      </c>
      <c r="N383" s="467">
        <f t="shared" si="223"/>
        <v>23.155541441727536</v>
      </c>
      <c r="O383" s="147"/>
      <c r="P383" s="147">
        <f t="shared" si="246"/>
        <v>23.155541441727536</v>
      </c>
      <c r="Q383" s="460"/>
    </row>
    <row r="384" spans="1:17" x14ac:dyDescent="0.25">
      <c r="A384" s="620" t="s">
        <v>383</v>
      </c>
      <c r="B384" s="621" t="s">
        <v>384</v>
      </c>
      <c r="C384" s="624"/>
      <c r="D384" s="622"/>
      <c r="E384" s="426" t="s">
        <v>327</v>
      </c>
      <c r="F384" s="223">
        <f t="shared" si="244"/>
        <v>567</v>
      </c>
      <c r="G384" s="172">
        <f>SUM(G385:G386)</f>
        <v>0</v>
      </c>
      <c r="H384" s="172">
        <f>SUM(H385:H386)</f>
        <v>567</v>
      </c>
      <c r="I384" s="297">
        <f>SUM(I385:I386)</f>
        <v>0</v>
      </c>
      <c r="J384" s="298">
        <f t="shared" si="233"/>
        <v>271.21001999999999</v>
      </c>
      <c r="K384" s="172">
        <f>SUM(K385:K386)</f>
        <v>0</v>
      </c>
      <c r="L384" s="172">
        <f>SUM(L385:L386)</f>
        <v>271.21001999999999</v>
      </c>
      <c r="M384" s="297">
        <f>SUM(M385:M386)</f>
        <v>0</v>
      </c>
      <c r="N384" s="467">
        <f t="shared" si="223"/>
        <v>47.832455026455023</v>
      </c>
      <c r="O384" s="147"/>
      <c r="P384" s="147">
        <f t="shared" si="246"/>
        <v>47.832455026455023</v>
      </c>
      <c r="Q384" s="460"/>
    </row>
    <row r="385" spans="1:17" x14ac:dyDescent="0.25">
      <c r="A385" s="620"/>
      <c r="B385" s="621"/>
      <c r="C385" s="624"/>
      <c r="D385" s="622"/>
      <c r="E385" s="429" t="s">
        <v>385</v>
      </c>
      <c r="F385" s="223">
        <f t="shared" si="244"/>
        <v>380.7</v>
      </c>
      <c r="G385" s="182">
        <v>0</v>
      </c>
      <c r="H385" s="182">
        <v>380.7</v>
      </c>
      <c r="I385" s="304">
        <v>0</v>
      </c>
      <c r="J385" s="298">
        <f t="shared" si="233"/>
        <v>239.37028000000001</v>
      </c>
      <c r="K385" s="182">
        <v>0</v>
      </c>
      <c r="L385" s="182">
        <v>239.37028000000001</v>
      </c>
      <c r="M385" s="304">
        <v>0</v>
      </c>
      <c r="N385" s="467">
        <f t="shared" si="223"/>
        <v>62.876354084581045</v>
      </c>
      <c r="O385" s="147"/>
      <c r="P385" s="147">
        <f t="shared" si="246"/>
        <v>62.876354084581045</v>
      </c>
      <c r="Q385" s="460"/>
    </row>
    <row r="386" spans="1:17" x14ac:dyDescent="0.25">
      <c r="A386" s="620"/>
      <c r="B386" s="621"/>
      <c r="C386" s="624"/>
      <c r="D386" s="622"/>
      <c r="E386" s="429" t="s">
        <v>386</v>
      </c>
      <c r="F386" s="223">
        <f t="shared" ref="F386" si="250">SUM(G386:I386)</f>
        <v>186.3</v>
      </c>
      <c r="G386" s="182">
        <v>0</v>
      </c>
      <c r="H386" s="182">
        <v>186.3</v>
      </c>
      <c r="I386" s="304">
        <v>0</v>
      </c>
      <c r="J386" s="298">
        <f t="shared" si="233"/>
        <v>31.839739999999999</v>
      </c>
      <c r="K386" s="182">
        <v>0</v>
      </c>
      <c r="L386" s="182">
        <v>31.839739999999999</v>
      </c>
      <c r="M386" s="304">
        <v>0</v>
      </c>
      <c r="N386" s="467">
        <f t="shared" si="223"/>
        <v>17.090574342458396</v>
      </c>
      <c r="O386" s="147"/>
      <c r="P386" s="147">
        <f t="shared" si="246"/>
        <v>17.090574342458396</v>
      </c>
      <c r="Q386" s="460"/>
    </row>
    <row r="387" spans="1:17" x14ac:dyDescent="0.25">
      <c r="A387" s="620" t="s">
        <v>387</v>
      </c>
      <c r="B387" s="621" t="s">
        <v>388</v>
      </c>
      <c r="C387" s="623" t="s">
        <v>389</v>
      </c>
      <c r="D387" s="622" t="s">
        <v>318</v>
      </c>
      <c r="E387" s="425" t="s">
        <v>319</v>
      </c>
      <c r="F387" s="223">
        <f t="shared" si="244"/>
        <v>18254.415000000001</v>
      </c>
      <c r="G387" s="172">
        <f t="shared" ref="G387:M387" si="251">G388</f>
        <v>0</v>
      </c>
      <c r="H387" s="172">
        <f t="shared" si="251"/>
        <v>0</v>
      </c>
      <c r="I387" s="297">
        <f t="shared" si="251"/>
        <v>18254.415000000001</v>
      </c>
      <c r="J387" s="298">
        <f t="shared" si="233"/>
        <v>10484.60844</v>
      </c>
      <c r="K387" s="172">
        <f t="shared" si="251"/>
        <v>0</v>
      </c>
      <c r="L387" s="172">
        <f t="shared" si="251"/>
        <v>0</v>
      </c>
      <c r="M387" s="297">
        <f t="shared" si="251"/>
        <v>10484.60844</v>
      </c>
      <c r="N387" s="467">
        <f t="shared" si="223"/>
        <v>57.436014465541618</v>
      </c>
      <c r="O387" s="147"/>
      <c r="P387" s="147"/>
      <c r="Q387" s="460">
        <f t="shared" si="246"/>
        <v>57.436014465541618</v>
      </c>
    </row>
    <row r="388" spans="1:17" x14ac:dyDescent="0.25">
      <c r="A388" s="620"/>
      <c r="B388" s="621"/>
      <c r="C388" s="624"/>
      <c r="D388" s="622"/>
      <c r="E388" s="426" t="s">
        <v>321</v>
      </c>
      <c r="F388" s="223">
        <f t="shared" si="244"/>
        <v>18254.415000000001</v>
      </c>
      <c r="G388" s="180">
        <f t="shared" ref="G388:I388" si="252">G389+G391+G393</f>
        <v>0</v>
      </c>
      <c r="H388" s="180">
        <f t="shared" si="252"/>
        <v>0</v>
      </c>
      <c r="I388" s="303">
        <f t="shared" si="252"/>
        <v>18254.415000000001</v>
      </c>
      <c r="J388" s="298">
        <f t="shared" si="233"/>
        <v>10484.60844</v>
      </c>
      <c r="K388" s="180">
        <f t="shared" ref="K388:M388" si="253">K389+K391+K393</f>
        <v>0</v>
      </c>
      <c r="L388" s="180">
        <f t="shared" si="253"/>
        <v>0</v>
      </c>
      <c r="M388" s="303">
        <f t="shared" si="253"/>
        <v>10484.60844</v>
      </c>
      <c r="N388" s="467">
        <f t="shared" si="223"/>
        <v>57.436014465541618</v>
      </c>
      <c r="O388" s="147"/>
      <c r="P388" s="147"/>
      <c r="Q388" s="460">
        <f t="shared" si="246"/>
        <v>57.436014465541618</v>
      </c>
    </row>
    <row r="389" spans="1:17" x14ac:dyDescent="0.25">
      <c r="A389" s="620" t="s">
        <v>390</v>
      </c>
      <c r="B389" s="621" t="s">
        <v>391</v>
      </c>
      <c r="C389" s="624"/>
      <c r="D389" s="622"/>
      <c r="E389" s="426" t="s">
        <v>327</v>
      </c>
      <c r="F389" s="223">
        <f t="shared" si="244"/>
        <v>0</v>
      </c>
      <c r="G389" s="172">
        <f t="shared" ref="G389:M389" si="254">G390</f>
        <v>0</v>
      </c>
      <c r="H389" s="172">
        <f t="shared" si="254"/>
        <v>0</v>
      </c>
      <c r="I389" s="297">
        <f t="shared" si="254"/>
        <v>0</v>
      </c>
      <c r="J389" s="298">
        <f t="shared" si="233"/>
        <v>0</v>
      </c>
      <c r="K389" s="172">
        <f t="shared" si="254"/>
        <v>0</v>
      </c>
      <c r="L389" s="172">
        <f t="shared" si="254"/>
        <v>0</v>
      </c>
      <c r="M389" s="297">
        <f t="shared" si="254"/>
        <v>0</v>
      </c>
      <c r="N389" s="467">
        <v>0</v>
      </c>
      <c r="O389" s="147"/>
      <c r="P389" s="147"/>
      <c r="Q389" s="460"/>
    </row>
    <row r="390" spans="1:17" x14ac:dyDescent="0.25">
      <c r="A390" s="620"/>
      <c r="B390" s="621"/>
      <c r="C390" s="624"/>
      <c r="D390" s="622"/>
      <c r="E390" s="428" t="s">
        <v>392</v>
      </c>
      <c r="F390" s="223">
        <f t="shared" si="244"/>
        <v>0</v>
      </c>
      <c r="G390" s="183"/>
      <c r="H390" s="183"/>
      <c r="I390" s="305"/>
      <c r="J390" s="298">
        <f t="shared" si="233"/>
        <v>0</v>
      </c>
      <c r="K390" s="183"/>
      <c r="L390" s="183"/>
      <c r="M390" s="305"/>
      <c r="N390" s="467">
        <v>0</v>
      </c>
      <c r="O390" s="147"/>
      <c r="P390" s="147"/>
      <c r="Q390" s="460"/>
    </row>
    <row r="391" spans="1:17" x14ac:dyDescent="0.25">
      <c r="A391" s="620" t="s">
        <v>393</v>
      </c>
      <c r="B391" s="621" t="s">
        <v>394</v>
      </c>
      <c r="C391" s="624"/>
      <c r="D391" s="622"/>
      <c r="E391" s="426" t="s">
        <v>327</v>
      </c>
      <c r="F391" s="223">
        <f t="shared" si="244"/>
        <v>154.4</v>
      </c>
      <c r="G391" s="172">
        <f t="shared" ref="G391:M391" si="255">G392</f>
        <v>0</v>
      </c>
      <c r="H391" s="172">
        <f t="shared" si="255"/>
        <v>0</v>
      </c>
      <c r="I391" s="297">
        <f t="shared" si="255"/>
        <v>154.4</v>
      </c>
      <c r="J391" s="298">
        <f t="shared" si="233"/>
        <v>32.799990000000001</v>
      </c>
      <c r="K391" s="172">
        <f t="shared" si="255"/>
        <v>0</v>
      </c>
      <c r="L391" s="172">
        <f t="shared" si="255"/>
        <v>0</v>
      </c>
      <c r="M391" s="297">
        <f t="shared" si="255"/>
        <v>32.799990000000001</v>
      </c>
      <c r="N391" s="467">
        <f t="shared" si="223"/>
        <v>21.243516839378238</v>
      </c>
      <c r="O391" s="147"/>
      <c r="P391" s="147"/>
      <c r="Q391" s="460">
        <f t="shared" si="246"/>
        <v>21.243516839378238</v>
      </c>
    </row>
    <row r="392" spans="1:17" x14ac:dyDescent="0.25">
      <c r="A392" s="620"/>
      <c r="B392" s="621"/>
      <c r="C392" s="624"/>
      <c r="D392" s="622"/>
      <c r="E392" s="427" t="s">
        <v>395</v>
      </c>
      <c r="F392" s="223">
        <f t="shared" si="244"/>
        <v>154.4</v>
      </c>
      <c r="G392" s="176">
        <v>0</v>
      </c>
      <c r="H392" s="176">
        <v>0</v>
      </c>
      <c r="I392" s="301">
        <v>154.4</v>
      </c>
      <c r="J392" s="298">
        <f t="shared" si="233"/>
        <v>32.799990000000001</v>
      </c>
      <c r="K392" s="176">
        <v>0</v>
      </c>
      <c r="L392" s="176">
        <v>0</v>
      </c>
      <c r="M392" s="301">
        <v>32.799990000000001</v>
      </c>
      <c r="N392" s="467">
        <f t="shared" si="223"/>
        <v>21.243516839378238</v>
      </c>
      <c r="O392" s="147"/>
      <c r="P392" s="147"/>
      <c r="Q392" s="460">
        <f t="shared" si="246"/>
        <v>21.243516839378238</v>
      </c>
    </row>
    <row r="393" spans="1:17" x14ac:dyDescent="0.25">
      <c r="A393" s="620" t="s">
        <v>396</v>
      </c>
      <c r="B393" s="621" t="s">
        <v>397</v>
      </c>
      <c r="C393" s="624"/>
      <c r="D393" s="622"/>
      <c r="E393" s="426" t="s">
        <v>327</v>
      </c>
      <c r="F393" s="223">
        <f t="shared" si="244"/>
        <v>18100.014999999999</v>
      </c>
      <c r="G393" s="172">
        <f>SUM(G394:G396)</f>
        <v>0</v>
      </c>
      <c r="H393" s="172">
        <f>SUM(H394:H396)</f>
        <v>0</v>
      </c>
      <c r="I393" s="297">
        <f>SUM(I394:I396)</f>
        <v>18100.014999999999</v>
      </c>
      <c r="J393" s="298">
        <f t="shared" si="233"/>
        <v>10451.80845</v>
      </c>
      <c r="K393" s="172">
        <f>SUM(K394:K396)</f>
        <v>0</v>
      </c>
      <c r="L393" s="172">
        <f>SUM(L394:L396)</f>
        <v>0</v>
      </c>
      <c r="M393" s="297">
        <f>SUM(M394:M396)</f>
        <v>10451.80845</v>
      </c>
      <c r="N393" s="467">
        <f t="shared" si="223"/>
        <v>57.744750211532981</v>
      </c>
      <c r="O393" s="147"/>
      <c r="P393" s="147"/>
      <c r="Q393" s="460">
        <f t="shared" si="246"/>
        <v>57.744750211532981</v>
      </c>
    </row>
    <row r="394" spans="1:17" x14ac:dyDescent="0.25">
      <c r="A394" s="620"/>
      <c r="B394" s="621"/>
      <c r="C394" s="624"/>
      <c r="D394" s="622"/>
      <c r="E394" s="430" t="s">
        <v>398</v>
      </c>
      <c r="F394" s="223">
        <f t="shared" si="244"/>
        <v>11944.014999999999</v>
      </c>
      <c r="G394" s="184">
        <v>0</v>
      </c>
      <c r="H394" s="184">
        <v>0</v>
      </c>
      <c r="I394" s="306">
        <v>11944.014999999999</v>
      </c>
      <c r="J394" s="298">
        <f t="shared" si="233"/>
        <v>9448.6411700000008</v>
      </c>
      <c r="K394" s="184">
        <v>0</v>
      </c>
      <c r="L394" s="184">
        <v>0</v>
      </c>
      <c r="M394" s="306">
        <v>9448.6411700000008</v>
      </c>
      <c r="N394" s="467">
        <f t="shared" ref="N394:N452" si="256">J394/F394*100</f>
        <v>79.107747018067215</v>
      </c>
      <c r="O394" s="147"/>
      <c r="P394" s="147"/>
      <c r="Q394" s="460">
        <f t="shared" si="246"/>
        <v>79.107747018067215</v>
      </c>
    </row>
    <row r="395" spans="1:17" x14ac:dyDescent="0.25">
      <c r="A395" s="620"/>
      <c r="B395" s="621"/>
      <c r="C395" s="624"/>
      <c r="D395" s="622"/>
      <c r="E395" s="430" t="s">
        <v>399</v>
      </c>
      <c r="F395" s="223">
        <f t="shared" si="244"/>
        <v>5741.6</v>
      </c>
      <c r="G395" s="184">
        <v>0</v>
      </c>
      <c r="H395" s="184">
        <v>0</v>
      </c>
      <c r="I395" s="306">
        <v>5741.6</v>
      </c>
      <c r="J395" s="298">
        <f t="shared" si="233"/>
        <v>947.31323999999995</v>
      </c>
      <c r="K395" s="184">
        <v>0</v>
      </c>
      <c r="L395" s="184">
        <v>0</v>
      </c>
      <c r="M395" s="306">
        <v>947.31323999999995</v>
      </c>
      <c r="N395" s="467">
        <f t="shared" si="256"/>
        <v>16.499115925874321</v>
      </c>
      <c r="O395" s="147"/>
      <c r="P395" s="147"/>
      <c r="Q395" s="460">
        <f t="shared" si="246"/>
        <v>16.499115925874321</v>
      </c>
    </row>
    <row r="396" spans="1:17" x14ac:dyDescent="0.25">
      <c r="A396" s="620"/>
      <c r="B396" s="621"/>
      <c r="C396" s="624"/>
      <c r="D396" s="622"/>
      <c r="E396" s="430" t="s">
        <v>400</v>
      </c>
      <c r="F396" s="223">
        <f t="shared" si="244"/>
        <v>414.4</v>
      </c>
      <c r="G396" s="184">
        <v>0</v>
      </c>
      <c r="H396" s="184">
        <v>0</v>
      </c>
      <c r="I396" s="306">
        <v>414.4</v>
      </c>
      <c r="J396" s="298">
        <f t="shared" si="233"/>
        <v>55.854039999999998</v>
      </c>
      <c r="K396" s="184">
        <v>0</v>
      </c>
      <c r="L396" s="184">
        <v>0</v>
      </c>
      <c r="M396" s="306">
        <v>55.854039999999998</v>
      </c>
      <c r="N396" s="467">
        <f t="shared" si="256"/>
        <v>13.478291505791507</v>
      </c>
      <c r="O396" s="147"/>
      <c r="P396" s="147"/>
      <c r="Q396" s="460">
        <f t="shared" si="246"/>
        <v>13.478291505791507</v>
      </c>
    </row>
    <row r="397" spans="1:17" x14ac:dyDescent="0.25">
      <c r="A397" s="620" t="s">
        <v>401</v>
      </c>
      <c r="B397" s="621" t="s">
        <v>402</v>
      </c>
      <c r="C397" s="623" t="s">
        <v>403</v>
      </c>
      <c r="D397" s="622" t="s">
        <v>318</v>
      </c>
      <c r="E397" s="425" t="s">
        <v>319</v>
      </c>
      <c r="F397" s="223">
        <f t="shared" si="244"/>
        <v>150</v>
      </c>
      <c r="G397" s="172">
        <f t="shared" ref="G397:M399" si="257">G398</f>
        <v>0</v>
      </c>
      <c r="H397" s="172">
        <f t="shared" si="257"/>
        <v>0</v>
      </c>
      <c r="I397" s="297">
        <f t="shared" si="257"/>
        <v>150</v>
      </c>
      <c r="J397" s="298">
        <f t="shared" si="233"/>
        <v>0</v>
      </c>
      <c r="K397" s="172">
        <f t="shared" si="257"/>
        <v>0</v>
      </c>
      <c r="L397" s="172">
        <f t="shared" si="257"/>
        <v>0</v>
      </c>
      <c r="M397" s="297">
        <f t="shared" si="257"/>
        <v>0</v>
      </c>
      <c r="N397" s="467"/>
      <c r="O397" s="147"/>
      <c r="P397" s="147"/>
      <c r="Q397" s="460">
        <f t="shared" si="246"/>
        <v>0</v>
      </c>
    </row>
    <row r="398" spans="1:17" x14ac:dyDescent="0.25">
      <c r="A398" s="620"/>
      <c r="B398" s="621"/>
      <c r="C398" s="624"/>
      <c r="D398" s="622"/>
      <c r="E398" s="426" t="s">
        <v>321</v>
      </c>
      <c r="F398" s="223">
        <f t="shared" si="244"/>
        <v>150</v>
      </c>
      <c r="G398" s="180">
        <f t="shared" si="257"/>
        <v>0</v>
      </c>
      <c r="H398" s="180">
        <f t="shared" si="257"/>
        <v>0</v>
      </c>
      <c r="I398" s="303">
        <f t="shared" si="257"/>
        <v>150</v>
      </c>
      <c r="J398" s="298">
        <f t="shared" si="233"/>
        <v>0</v>
      </c>
      <c r="K398" s="180">
        <f t="shared" si="257"/>
        <v>0</v>
      </c>
      <c r="L398" s="180">
        <f t="shared" si="257"/>
        <v>0</v>
      </c>
      <c r="M398" s="303">
        <f t="shared" si="257"/>
        <v>0</v>
      </c>
      <c r="N398" s="467"/>
      <c r="O398" s="147"/>
      <c r="P398" s="147"/>
      <c r="Q398" s="460">
        <f t="shared" si="246"/>
        <v>0</v>
      </c>
    </row>
    <row r="399" spans="1:17" x14ac:dyDescent="0.25">
      <c r="A399" s="620" t="s">
        <v>404</v>
      </c>
      <c r="B399" s="621" t="s">
        <v>405</v>
      </c>
      <c r="C399" s="624"/>
      <c r="D399" s="622"/>
      <c r="E399" s="426" t="s">
        <v>327</v>
      </c>
      <c r="F399" s="223">
        <f t="shared" si="244"/>
        <v>150</v>
      </c>
      <c r="G399" s="172">
        <f t="shared" si="257"/>
        <v>0</v>
      </c>
      <c r="H399" s="172">
        <f t="shared" si="257"/>
        <v>0</v>
      </c>
      <c r="I399" s="297">
        <f t="shared" si="257"/>
        <v>150</v>
      </c>
      <c r="J399" s="298">
        <f t="shared" si="233"/>
        <v>0</v>
      </c>
      <c r="K399" s="172">
        <f t="shared" si="257"/>
        <v>0</v>
      </c>
      <c r="L399" s="172">
        <f t="shared" si="257"/>
        <v>0</v>
      </c>
      <c r="M399" s="297">
        <f t="shared" si="257"/>
        <v>0</v>
      </c>
      <c r="N399" s="467"/>
      <c r="O399" s="147"/>
      <c r="P399" s="147"/>
      <c r="Q399" s="460">
        <f t="shared" si="246"/>
        <v>0</v>
      </c>
    </row>
    <row r="400" spans="1:17" x14ac:dyDescent="0.25">
      <c r="A400" s="620"/>
      <c r="B400" s="621"/>
      <c r="C400" s="629"/>
      <c r="D400" s="622"/>
      <c r="E400" s="429" t="s">
        <v>406</v>
      </c>
      <c r="F400" s="223">
        <f t="shared" si="244"/>
        <v>150</v>
      </c>
      <c r="G400" s="182"/>
      <c r="H400" s="182"/>
      <c r="I400" s="304">
        <v>150</v>
      </c>
      <c r="J400" s="298">
        <f t="shared" si="233"/>
        <v>0</v>
      </c>
      <c r="K400" s="182"/>
      <c r="L400" s="182"/>
      <c r="M400" s="304"/>
      <c r="N400" s="467"/>
      <c r="O400" s="147"/>
      <c r="P400" s="147"/>
      <c r="Q400" s="460">
        <f t="shared" si="246"/>
        <v>0</v>
      </c>
    </row>
    <row r="401" spans="1:17" x14ac:dyDescent="0.25">
      <c r="A401" s="620" t="s">
        <v>407</v>
      </c>
      <c r="B401" s="621" t="s">
        <v>408</v>
      </c>
      <c r="C401" s="623" t="s">
        <v>409</v>
      </c>
      <c r="D401" s="625" t="s">
        <v>318</v>
      </c>
      <c r="E401" s="425" t="s">
        <v>319</v>
      </c>
      <c r="F401" s="223">
        <f t="shared" si="244"/>
        <v>23317.734</v>
      </c>
      <c r="G401" s="172">
        <f t="shared" ref="G401:M401" si="258">G402</f>
        <v>0</v>
      </c>
      <c r="H401" s="172">
        <f t="shared" si="258"/>
        <v>5132.5</v>
      </c>
      <c r="I401" s="297">
        <f t="shared" si="258"/>
        <v>18185.234</v>
      </c>
      <c r="J401" s="298">
        <f t="shared" si="233"/>
        <v>5215.0845100000006</v>
      </c>
      <c r="K401" s="172">
        <f t="shared" si="258"/>
        <v>0</v>
      </c>
      <c r="L401" s="172">
        <f t="shared" si="258"/>
        <v>0</v>
      </c>
      <c r="M401" s="297">
        <f t="shared" si="258"/>
        <v>5215.0845100000006</v>
      </c>
      <c r="N401" s="467">
        <f t="shared" si="256"/>
        <v>22.365314356875331</v>
      </c>
      <c r="O401" s="147"/>
      <c r="P401" s="147">
        <f t="shared" si="246"/>
        <v>0</v>
      </c>
      <c r="Q401" s="460">
        <f t="shared" si="246"/>
        <v>28.677577148581097</v>
      </c>
    </row>
    <row r="402" spans="1:17" x14ac:dyDescent="0.25">
      <c r="A402" s="620"/>
      <c r="B402" s="621"/>
      <c r="C402" s="624"/>
      <c r="D402" s="626"/>
      <c r="E402" s="426" t="s">
        <v>321</v>
      </c>
      <c r="F402" s="223">
        <f t="shared" si="244"/>
        <v>23317.734</v>
      </c>
      <c r="G402" s="180">
        <f>G403+G406+G409+G411+G413+G417</f>
        <v>0</v>
      </c>
      <c r="H402" s="180">
        <f>H403+H406+H409+H411+H413+H417</f>
        <v>5132.5</v>
      </c>
      <c r="I402" s="303">
        <f>I403+I406+I409+I411+I413+I417</f>
        <v>18185.234</v>
      </c>
      <c r="J402" s="298">
        <f t="shared" si="233"/>
        <v>5215.0845100000006</v>
      </c>
      <c r="K402" s="180">
        <f>K403+K406+K409+K411+K413+K417</f>
        <v>0</v>
      </c>
      <c r="L402" s="180">
        <f>L403+L406+L409+L411+L413+L417</f>
        <v>0</v>
      </c>
      <c r="M402" s="303">
        <f>M403+M406+M409+M411+M413+M417</f>
        <v>5215.0845100000006</v>
      </c>
      <c r="N402" s="467">
        <f t="shared" si="256"/>
        <v>22.365314356875331</v>
      </c>
      <c r="O402" s="147"/>
      <c r="P402" s="147">
        <f t="shared" si="246"/>
        <v>0</v>
      </c>
      <c r="Q402" s="460">
        <f t="shared" si="246"/>
        <v>28.677577148581097</v>
      </c>
    </row>
    <row r="403" spans="1:17" x14ac:dyDescent="0.25">
      <c r="A403" s="620" t="s">
        <v>410</v>
      </c>
      <c r="B403" s="621" t="s">
        <v>411</v>
      </c>
      <c r="C403" s="624"/>
      <c r="D403" s="626"/>
      <c r="E403" s="426" t="s">
        <v>327</v>
      </c>
      <c r="F403" s="223">
        <f t="shared" ref="F403:M403" si="259">SUM(F404:F405)</f>
        <v>2131.9</v>
      </c>
      <c r="G403" s="175">
        <f t="shared" si="259"/>
        <v>0</v>
      </c>
      <c r="H403" s="175">
        <f t="shared" si="259"/>
        <v>1718</v>
      </c>
      <c r="I403" s="299">
        <f t="shared" si="259"/>
        <v>413.9</v>
      </c>
      <c r="J403" s="298">
        <f t="shared" si="259"/>
        <v>0</v>
      </c>
      <c r="K403" s="175">
        <f t="shared" si="259"/>
        <v>0</v>
      </c>
      <c r="L403" s="175">
        <f t="shared" si="259"/>
        <v>0</v>
      </c>
      <c r="M403" s="299">
        <f t="shared" si="259"/>
        <v>0</v>
      </c>
      <c r="N403" s="467">
        <f t="shared" si="256"/>
        <v>0</v>
      </c>
      <c r="O403" s="147"/>
      <c r="P403" s="147">
        <f t="shared" si="246"/>
        <v>0</v>
      </c>
      <c r="Q403" s="460">
        <f t="shared" si="246"/>
        <v>0</v>
      </c>
    </row>
    <row r="404" spans="1:17" x14ac:dyDescent="0.25">
      <c r="A404" s="620"/>
      <c r="B404" s="621"/>
      <c r="C404" s="624"/>
      <c r="D404" s="626"/>
      <c r="E404" s="427" t="s">
        <v>412</v>
      </c>
      <c r="F404" s="223">
        <f t="shared" si="244"/>
        <v>21</v>
      </c>
      <c r="G404" s="185">
        <v>0</v>
      </c>
      <c r="H404" s="185"/>
      <c r="I404" s="307">
        <v>21</v>
      </c>
      <c r="J404" s="298">
        <f t="shared" ref="J404:J452" si="260">SUM(K404:M404)</f>
        <v>0</v>
      </c>
      <c r="K404" s="185">
        <v>0</v>
      </c>
      <c r="L404" s="185"/>
      <c r="M404" s="307"/>
      <c r="N404" s="467">
        <f t="shared" si="256"/>
        <v>0</v>
      </c>
      <c r="O404" s="147"/>
      <c r="P404" s="147"/>
      <c r="Q404" s="460">
        <f t="shared" si="246"/>
        <v>0</v>
      </c>
    </row>
    <row r="405" spans="1:17" x14ac:dyDescent="0.25">
      <c r="A405" s="620"/>
      <c r="B405" s="621"/>
      <c r="C405" s="624"/>
      <c r="D405" s="626"/>
      <c r="E405" s="429" t="s">
        <v>413</v>
      </c>
      <c r="F405" s="223">
        <f t="shared" si="244"/>
        <v>2110.9</v>
      </c>
      <c r="G405" s="182">
        <v>0</v>
      </c>
      <c r="H405" s="182">
        <v>1718</v>
      </c>
      <c r="I405" s="304">
        <v>392.9</v>
      </c>
      <c r="J405" s="298">
        <f t="shared" si="260"/>
        <v>0</v>
      </c>
      <c r="K405" s="182">
        <v>0</v>
      </c>
      <c r="L405" s="182"/>
      <c r="M405" s="304"/>
      <c r="N405" s="467">
        <f t="shared" si="256"/>
        <v>0</v>
      </c>
      <c r="O405" s="147"/>
      <c r="P405" s="147">
        <f t="shared" si="246"/>
        <v>0</v>
      </c>
      <c r="Q405" s="460">
        <f t="shared" si="246"/>
        <v>0</v>
      </c>
    </row>
    <row r="406" spans="1:17" x14ac:dyDescent="0.25">
      <c r="A406" s="620" t="s">
        <v>414</v>
      </c>
      <c r="B406" s="621" t="s">
        <v>415</v>
      </c>
      <c r="C406" s="624"/>
      <c r="D406" s="626"/>
      <c r="E406" s="426" t="s">
        <v>327</v>
      </c>
      <c r="F406" s="223">
        <f t="shared" si="244"/>
        <v>2990.4</v>
      </c>
      <c r="G406" s="172">
        <f>G407+G408</f>
        <v>0</v>
      </c>
      <c r="H406" s="172">
        <f t="shared" ref="H406:M407" si="261">H407+H408</f>
        <v>2344.5</v>
      </c>
      <c r="I406" s="297">
        <f t="shared" si="261"/>
        <v>645.9</v>
      </c>
      <c r="J406" s="296">
        <f t="shared" si="261"/>
        <v>0</v>
      </c>
      <c r="K406" s="172">
        <f t="shared" si="261"/>
        <v>0</v>
      </c>
      <c r="L406" s="172">
        <f t="shared" si="261"/>
        <v>0</v>
      </c>
      <c r="M406" s="297">
        <f t="shared" si="261"/>
        <v>0</v>
      </c>
      <c r="N406" s="467">
        <f t="shared" si="256"/>
        <v>0</v>
      </c>
      <c r="O406" s="147"/>
      <c r="P406" s="147">
        <f t="shared" si="246"/>
        <v>0</v>
      </c>
      <c r="Q406" s="460">
        <f t="shared" si="246"/>
        <v>0</v>
      </c>
    </row>
    <row r="407" spans="1:17" x14ac:dyDescent="0.25">
      <c r="A407" s="620"/>
      <c r="B407" s="621"/>
      <c r="C407" s="624"/>
      <c r="D407" s="626"/>
      <c r="E407" s="428" t="s">
        <v>416</v>
      </c>
      <c r="F407" s="223">
        <f t="shared" si="244"/>
        <v>2800.6</v>
      </c>
      <c r="G407" s="180"/>
      <c r="H407" s="180">
        <v>2195.6999999999998</v>
      </c>
      <c r="I407" s="303">
        <v>604.9</v>
      </c>
      <c r="J407" s="296">
        <f t="shared" si="261"/>
        <v>0</v>
      </c>
      <c r="K407" s="172"/>
      <c r="L407" s="172"/>
      <c r="M407" s="297"/>
      <c r="N407" s="467">
        <f t="shared" si="256"/>
        <v>0</v>
      </c>
      <c r="O407" s="147"/>
      <c r="P407" s="147">
        <f t="shared" si="246"/>
        <v>0</v>
      </c>
      <c r="Q407" s="460">
        <f t="shared" si="246"/>
        <v>0</v>
      </c>
    </row>
    <row r="408" spans="1:17" x14ac:dyDescent="0.25">
      <c r="A408" s="620"/>
      <c r="B408" s="621"/>
      <c r="C408" s="624"/>
      <c r="D408" s="626"/>
      <c r="E408" s="430" t="s">
        <v>417</v>
      </c>
      <c r="F408" s="223">
        <f t="shared" si="244"/>
        <v>189.8</v>
      </c>
      <c r="G408" s="176"/>
      <c r="H408" s="176">
        <v>148.80000000000001</v>
      </c>
      <c r="I408" s="300">
        <v>41</v>
      </c>
      <c r="J408" s="298">
        <f t="shared" si="260"/>
        <v>0</v>
      </c>
      <c r="K408" s="176">
        <v>0</v>
      </c>
      <c r="L408" s="176"/>
      <c r="M408" s="300"/>
      <c r="N408" s="467">
        <f t="shared" si="256"/>
        <v>0</v>
      </c>
      <c r="O408" s="147"/>
      <c r="P408" s="147">
        <f t="shared" si="246"/>
        <v>0</v>
      </c>
      <c r="Q408" s="460">
        <f t="shared" si="246"/>
        <v>0</v>
      </c>
    </row>
    <row r="409" spans="1:17" x14ac:dyDescent="0.25">
      <c r="A409" s="620" t="s">
        <v>418</v>
      </c>
      <c r="B409" s="621" t="s">
        <v>419</v>
      </c>
      <c r="C409" s="624"/>
      <c r="D409" s="626"/>
      <c r="E409" s="426" t="s">
        <v>327</v>
      </c>
      <c r="F409" s="223">
        <f t="shared" si="244"/>
        <v>0</v>
      </c>
      <c r="G409" s="172">
        <f t="shared" ref="G409:M409" si="262">G410</f>
        <v>0</v>
      </c>
      <c r="H409" s="172">
        <f t="shared" si="262"/>
        <v>0</v>
      </c>
      <c r="I409" s="297">
        <f t="shared" si="262"/>
        <v>0</v>
      </c>
      <c r="J409" s="298">
        <f t="shared" si="260"/>
        <v>0</v>
      </c>
      <c r="K409" s="172">
        <f t="shared" si="262"/>
        <v>0</v>
      </c>
      <c r="L409" s="172">
        <f t="shared" si="262"/>
        <v>0</v>
      </c>
      <c r="M409" s="297">
        <f t="shared" si="262"/>
        <v>0</v>
      </c>
      <c r="N409" s="467"/>
      <c r="O409" s="147"/>
      <c r="P409" s="147"/>
      <c r="Q409" s="460"/>
    </row>
    <row r="410" spans="1:17" x14ac:dyDescent="0.25">
      <c r="A410" s="620"/>
      <c r="B410" s="621"/>
      <c r="C410" s="624"/>
      <c r="D410" s="626"/>
      <c r="E410" s="429" t="s">
        <v>420</v>
      </c>
      <c r="F410" s="223">
        <f t="shared" si="244"/>
        <v>0</v>
      </c>
      <c r="G410" s="182"/>
      <c r="H410" s="182"/>
      <c r="I410" s="304"/>
      <c r="J410" s="298">
        <f t="shared" si="260"/>
        <v>0</v>
      </c>
      <c r="K410" s="182"/>
      <c r="L410" s="182"/>
      <c r="M410" s="304"/>
      <c r="N410" s="467"/>
      <c r="O410" s="147"/>
      <c r="P410" s="147"/>
      <c r="Q410" s="460"/>
    </row>
    <row r="411" spans="1:17" x14ac:dyDescent="0.25">
      <c r="A411" s="620" t="s">
        <v>421</v>
      </c>
      <c r="B411" s="621" t="s">
        <v>422</v>
      </c>
      <c r="C411" s="624"/>
      <c r="D411" s="626"/>
      <c r="E411" s="426" t="s">
        <v>327</v>
      </c>
      <c r="F411" s="223">
        <f t="shared" si="244"/>
        <v>1364.8</v>
      </c>
      <c r="G411" s="172">
        <f t="shared" ref="G411:M411" si="263">G412</f>
        <v>0</v>
      </c>
      <c r="H411" s="172">
        <f t="shared" si="263"/>
        <v>1070</v>
      </c>
      <c r="I411" s="297">
        <f t="shared" si="263"/>
        <v>294.8</v>
      </c>
      <c r="J411" s="298">
        <f t="shared" si="260"/>
        <v>0</v>
      </c>
      <c r="K411" s="172">
        <f t="shared" si="263"/>
        <v>0</v>
      </c>
      <c r="L411" s="172">
        <f t="shared" si="263"/>
        <v>0</v>
      </c>
      <c r="M411" s="297">
        <f t="shared" si="263"/>
        <v>0</v>
      </c>
      <c r="N411" s="467">
        <f t="shared" si="256"/>
        <v>0</v>
      </c>
      <c r="O411" s="147"/>
      <c r="P411" s="147">
        <f t="shared" si="246"/>
        <v>0</v>
      </c>
      <c r="Q411" s="460">
        <f t="shared" si="246"/>
        <v>0</v>
      </c>
    </row>
    <row r="412" spans="1:17" x14ac:dyDescent="0.25">
      <c r="A412" s="620"/>
      <c r="B412" s="621"/>
      <c r="C412" s="624"/>
      <c r="D412" s="626"/>
      <c r="E412" s="430" t="s">
        <v>423</v>
      </c>
      <c r="F412" s="223">
        <f t="shared" si="244"/>
        <v>1364.8</v>
      </c>
      <c r="G412" s="176">
        <v>0</v>
      </c>
      <c r="H412" s="176">
        <v>1070</v>
      </c>
      <c r="I412" s="300">
        <v>294.8</v>
      </c>
      <c r="J412" s="298">
        <f t="shared" si="260"/>
        <v>0</v>
      </c>
      <c r="K412" s="176">
        <v>0</v>
      </c>
      <c r="L412" s="176"/>
      <c r="M412" s="300"/>
      <c r="N412" s="467">
        <f t="shared" si="256"/>
        <v>0</v>
      </c>
      <c r="O412" s="147"/>
      <c r="P412" s="147">
        <f t="shared" si="246"/>
        <v>0</v>
      </c>
      <c r="Q412" s="460">
        <f t="shared" si="246"/>
        <v>0</v>
      </c>
    </row>
    <row r="413" spans="1:17" x14ac:dyDescent="0.25">
      <c r="A413" s="620" t="s">
        <v>424</v>
      </c>
      <c r="B413" s="621" t="s">
        <v>425</v>
      </c>
      <c r="C413" s="624"/>
      <c r="D413" s="626"/>
      <c r="E413" s="426" t="s">
        <v>327</v>
      </c>
      <c r="F413" s="223">
        <f t="shared" si="244"/>
        <v>10138</v>
      </c>
      <c r="G413" s="172">
        <f>SUM(G414:G416)</f>
        <v>0</v>
      </c>
      <c r="H413" s="172">
        <f>SUM(H414:H416)</f>
        <v>0</v>
      </c>
      <c r="I413" s="297">
        <f>SUM(I414:I416)</f>
        <v>10138</v>
      </c>
      <c r="J413" s="298">
        <f t="shared" si="260"/>
        <v>683.50387000000001</v>
      </c>
      <c r="K413" s="172">
        <f>SUM(K414:K416)</f>
        <v>0</v>
      </c>
      <c r="L413" s="172">
        <f>SUM(L414:L416)</f>
        <v>0</v>
      </c>
      <c r="M413" s="297">
        <f>SUM(M414:M416)</f>
        <v>683.50387000000001</v>
      </c>
      <c r="N413" s="467">
        <f t="shared" si="256"/>
        <v>6.7419991122509373</v>
      </c>
      <c r="O413" s="147"/>
      <c r="P413" s="147"/>
      <c r="Q413" s="460">
        <f t="shared" si="246"/>
        <v>6.7419991122509373</v>
      </c>
    </row>
    <row r="414" spans="1:17" x14ac:dyDescent="0.25">
      <c r="A414" s="620"/>
      <c r="B414" s="621"/>
      <c r="C414" s="624"/>
      <c r="D414" s="626"/>
      <c r="E414" s="427" t="s">
        <v>426</v>
      </c>
      <c r="F414" s="223">
        <f t="shared" si="244"/>
        <v>1870</v>
      </c>
      <c r="G414" s="185"/>
      <c r="H414" s="185"/>
      <c r="I414" s="307">
        <v>1870</v>
      </c>
      <c r="J414" s="298">
        <f t="shared" si="260"/>
        <v>286.48561000000001</v>
      </c>
      <c r="K414" s="185"/>
      <c r="L414" s="185"/>
      <c r="M414" s="307">
        <v>286.48561000000001</v>
      </c>
      <c r="N414" s="467">
        <f t="shared" si="256"/>
        <v>15.320086096256686</v>
      </c>
      <c r="O414" s="147"/>
      <c r="P414" s="147"/>
      <c r="Q414" s="460">
        <f t="shared" si="246"/>
        <v>15.320086096256686</v>
      </c>
    </row>
    <row r="415" spans="1:17" x14ac:dyDescent="0.25">
      <c r="A415" s="620"/>
      <c r="B415" s="621"/>
      <c r="C415" s="624"/>
      <c r="D415" s="626"/>
      <c r="E415" s="427" t="s">
        <v>427</v>
      </c>
      <c r="F415" s="223">
        <f t="shared" ref="F415:F416" si="264">SUM(G415:I415)</f>
        <v>8203</v>
      </c>
      <c r="G415" s="185"/>
      <c r="H415" s="185"/>
      <c r="I415" s="307">
        <v>8203</v>
      </c>
      <c r="J415" s="298">
        <f t="shared" si="260"/>
        <v>396.12619999999998</v>
      </c>
      <c r="K415" s="185"/>
      <c r="L415" s="185"/>
      <c r="M415" s="307">
        <v>396.12619999999998</v>
      </c>
      <c r="N415" s="467">
        <f t="shared" si="256"/>
        <v>4.8290405949043036</v>
      </c>
      <c r="O415" s="147"/>
      <c r="P415" s="147"/>
      <c r="Q415" s="460">
        <f t="shared" si="246"/>
        <v>4.8290405949043036</v>
      </c>
    </row>
    <row r="416" spans="1:17" x14ac:dyDescent="0.25">
      <c r="A416" s="620"/>
      <c r="B416" s="621"/>
      <c r="C416" s="624"/>
      <c r="D416" s="626"/>
      <c r="E416" s="427" t="s">
        <v>428</v>
      </c>
      <c r="F416" s="223">
        <f t="shared" si="264"/>
        <v>65</v>
      </c>
      <c r="G416" s="185"/>
      <c r="H416" s="185"/>
      <c r="I416" s="307">
        <v>65</v>
      </c>
      <c r="J416" s="298">
        <f t="shared" si="260"/>
        <v>0.89205999999999996</v>
      </c>
      <c r="K416" s="185"/>
      <c r="L416" s="185"/>
      <c r="M416" s="307">
        <v>0.89205999999999996</v>
      </c>
      <c r="N416" s="467">
        <f t="shared" si="256"/>
        <v>1.3724000000000001</v>
      </c>
      <c r="O416" s="147"/>
      <c r="P416" s="147"/>
      <c r="Q416" s="460">
        <f t="shared" si="246"/>
        <v>1.3724000000000001</v>
      </c>
    </row>
    <row r="417" spans="1:17" x14ac:dyDescent="0.25">
      <c r="A417" s="627" t="s">
        <v>429</v>
      </c>
      <c r="B417" s="621" t="s">
        <v>430</v>
      </c>
      <c r="C417" s="624"/>
      <c r="D417" s="626"/>
      <c r="E417" s="426" t="s">
        <v>327</v>
      </c>
      <c r="F417" s="223">
        <f t="shared" si="244"/>
        <v>6692.634</v>
      </c>
      <c r="G417" s="172">
        <f>SUM(G418:G420)</f>
        <v>0</v>
      </c>
      <c r="H417" s="172">
        <f>SUM(H418:H420)</f>
        <v>0</v>
      </c>
      <c r="I417" s="297">
        <f>SUM(I418:I420)</f>
        <v>6692.634</v>
      </c>
      <c r="J417" s="298">
        <f t="shared" si="260"/>
        <v>4531.5806400000001</v>
      </c>
      <c r="K417" s="172">
        <f>SUM(K418:K420)</f>
        <v>0</v>
      </c>
      <c r="L417" s="172">
        <f>SUM(L418:L420)</f>
        <v>0</v>
      </c>
      <c r="M417" s="297">
        <f>SUM(M418:M420)</f>
        <v>4531.5806400000001</v>
      </c>
      <c r="N417" s="467">
        <f t="shared" si="256"/>
        <v>67.709972486169121</v>
      </c>
      <c r="O417" s="147"/>
      <c r="P417" s="147"/>
      <c r="Q417" s="460">
        <f t="shared" si="246"/>
        <v>67.709972486169121</v>
      </c>
    </row>
    <row r="418" spans="1:17" x14ac:dyDescent="0.25">
      <c r="A418" s="628"/>
      <c r="B418" s="621"/>
      <c r="C418" s="624"/>
      <c r="D418" s="626"/>
      <c r="E418" s="427" t="s">
        <v>431</v>
      </c>
      <c r="F418" s="223">
        <f t="shared" si="244"/>
        <v>5320.634</v>
      </c>
      <c r="G418" s="185"/>
      <c r="H418" s="185"/>
      <c r="I418" s="307">
        <v>5320.634</v>
      </c>
      <c r="J418" s="298">
        <f t="shared" si="260"/>
        <v>4275.7623100000001</v>
      </c>
      <c r="K418" s="185"/>
      <c r="L418" s="185"/>
      <c r="M418" s="307">
        <v>4275.7623100000001</v>
      </c>
      <c r="N418" s="467">
        <f t="shared" si="256"/>
        <v>80.361895029802838</v>
      </c>
      <c r="O418" s="147"/>
      <c r="P418" s="147"/>
      <c r="Q418" s="460">
        <f t="shared" si="246"/>
        <v>80.361895029802838</v>
      </c>
    </row>
    <row r="419" spans="1:17" x14ac:dyDescent="0.25">
      <c r="A419" s="628"/>
      <c r="B419" s="621"/>
      <c r="C419" s="624"/>
      <c r="D419" s="626"/>
      <c r="E419" s="427" t="s">
        <v>432</v>
      </c>
      <c r="F419" s="223">
        <f t="shared" ref="F419" si="265">SUM(G419:I419)</f>
        <v>1359</v>
      </c>
      <c r="G419" s="185"/>
      <c r="H419" s="185"/>
      <c r="I419" s="307">
        <v>1359</v>
      </c>
      <c r="J419" s="298">
        <f t="shared" si="260"/>
        <v>255.81833</v>
      </c>
      <c r="K419" s="185"/>
      <c r="L419" s="185"/>
      <c r="M419" s="307">
        <v>255.81833</v>
      </c>
      <c r="N419" s="467">
        <f t="shared" si="256"/>
        <v>18.824012509197942</v>
      </c>
      <c r="O419" s="147"/>
      <c r="P419" s="147"/>
      <c r="Q419" s="460">
        <f t="shared" si="246"/>
        <v>18.824012509197942</v>
      </c>
    </row>
    <row r="420" spans="1:17" x14ac:dyDescent="0.25">
      <c r="A420" s="628"/>
      <c r="B420" s="621"/>
      <c r="C420" s="624"/>
      <c r="D420" s="626"/>
      <c r="E420" s="427" t="s">
        <v>433</v>
      </c>
      <c r="F420" s="223">
        <f t="shared" si="244"/>
        <v>13</v>
      </c>
      <c r="G420" s="185"/>
      <c r="H420" s="185"/>
      <c r="I420" s="307">
        <v>13</v>
      </c>
      <c r="J420" s="298">
        <f t="shared" si="260"/>
        <v>0</v>
      </c>
      <c r="K420" s="185"/>
      <c r="L420" s="185"/>
      <c r="M420" s="307"/>
      <c r="N420" s="467">
        <f t="shared" si="256"/>
        <v>0</v>
      </c>
      <c r="O420" s="147"/>
      <c r="P420" s="147"/>
      <c r="Q420" s="460">
        <f t="shared" si="246"/>
        <v>0</v>
      </c>
    </row>
    <row r="421" spans="1:17" x14ac:dyDescent="0.25">
      <c r="A421" s="620" t="s">
        <v>434</v>
      </c>
      <c r="B421" s="621" t="s">
        <v>435</v>
      </c>
      <c r="C421" s="623" t="s">
        <v>436</v>
      </c>
      <c r="D421" s="625" t="s">
        <v>318</v>
      </c>
      <c r="E421" s="425" t="s">
        <v>319</v>
      </c>
      <c r="F421" s="223">
        <f t="shared" si="244"/>
        <v>52286.25</v>
      </c>
      <c r="G421" s="172">
        <f t="shared" ref="G421:M421" si="266">G422</f>
        <v>0</v>
      </c>
      <c r="H421" s="172">
        <f t="shared" si="266"/>
        <v>6963.6</v>
      </c>
      <c r="I421" s="297">
        <f t="shared" si="266"/>
        <v>45322.65</v>
      </c>
      <c r="J421" s="298">
        <f t="shared" si="260"/>
        <v>15521.595569999999</v>
      </c>
      <c r="K421" s="172">
        <f t="shared" si="266"/>
        <v>0</v>
      </c>
      <c r="L421" s="172">
        <f t="shared" si="266"/>
        <v>351.03086999999999</v>
      </c>
      <c r="M421" s="297">
        <f t="shared" si="266"/>
        <v>15170.564699999999</v>
      </c>
      <c r="N421" s="467">
        <f t="shared" si="256"/>
        <v>29.685807588037004</v>
      </c>
      <c r="O421" s="147"/>
      <c r="P421" s="147">
        <f t="shared" si="246"/>
        <v>5.040939600206789</v>
      </c>
      <c r="Q421" s="460">
        <f t="shared" si="246"/>
        <v>33.472369113456516</v>
      </c>
    </row>
    <row r="422" spans="1:17" x14ac:dyDescent="0.25">
      <c r="A422" s="620"/>
      <c r="B422" s="621"/>
      <c r="C422" s="624"/>
      <c r="D422" s="626"/>
      <c r="E422" s="426" t="s">
        <v>321</v>
      </c>
      <c r="F422" s="223">
        <f t="shared" si="244"/>
        <v>52286.25</v>
      </c>
      <c r="G422" s="180">
        <f>G423+G429+G431+G433+G437+G440</f>
        <v>0</v>
      </c>
      <c r="H422" s="180">
        <f>H423+H429+H431+H433+H437+H440</f>
        <v>6963.6</v>
      </c>
      <c r="I422" s="303">
        <f>I423+I429+I431+I433+I437+I440</f>
        <v>45322.65</v>
      </c>
      <c r="J422" s="298">
        <f t="shared" si="260"/>
        <v>15521.595569999999</v>
      </c>
      <c r="K422" s="180">
        <f>K423+K429+K431+K433+K437+K440</f>
        <v>0</v>
      </c>
      <c r="L422" s="180">
        <f>L423+L429+L431+L433+L437+L440</f>
        <v>351.03086999999999</v>
      </c>
      <c r="M422" s="303">
        <f>M423+M429+M431+M433+M437+M440</f>
        <v>15170.564699999999</v>
      </c>
      <c r="N422" s="467">
        <f t="shared" si="256"/>
        <v>29.685807588037004</v>
      </c>
      <c r="O422" s="147"/>
      <c r="P422" s="147">
        <f t="shared" si="246"/>
        <v>5.040939600206789</v>
      </c>
      <c r="Q422" s="460">
        <f t="shared" si="246"/>
        <v>33.472369113456516</v>
      </c>
    </row>
    <row r="423" spans="1:17" x14ac:dyDescent="0.25">
      <c r="A423" s="620" t="s">
        <v>437</v>
      </c>
      <c r="B423" s="621" t="s">
        <v>438</v>
      </c>
      <c r="C423" s="624"/>
      <c r="D423" s="626"/>
      <c r="E423" s="426" t="s">
        <v>327</v>
      </c>
      <c r="F423" s="223">
        <f t="shared" ref="F423:F446" si="267">SUM(G423:I423)</f>
        <v>10653.72</v>
      </c>
      <c r="G423" s="172">
        <f>SUM(G424:G428)</f>
        <v>0</v>
      </c>
      <c r="H423" s="172">
        <f>SUM(H424:H428)</f>
        <v>380</v>
      </c>
      <c r="I423" s="297">
        <f>SUM(I424:I428)</f>
        <v>10273.719999999999</v>
      </c>
      <c r="J423" s="298">
        <f t="shared" si="260"/>
        <v>4359.5668500000002</v>
      </c>
      <c r="K423" s="172">
        <f>SUM(K424:K428)</f>
        <v>0</v>
      </c>
      <c r="L423" s="172">
        <f>SUM(L424:L428)</f>
        <v>351.03086999999999</v>
      </c>
      <c r="M423" s="297">
        <f>SUM(M424:M428)</f>
        <v>4008.5359800000001</v>
      </c>
      <c r="N423" s="467">
        <f t="shared" si="256"/>
        <v>40.920606605016843</v>
      </c>
      <c r="O423" s="147"/>
      <c r="P423" s="147">
        <f t="shared" si="246"/>
        <v>92.376544736842106</v>
      </c>
      <c r="Q423" s="460">
        <f t="shared" si="246"/>
        <v>39.017376179222332</v>
      </c>
    </row>
    <row r="424" spans="1:17" x14ac:dyDescent="0.25">
      <c r="A424" s="620"/>
      <c r="B424" s="621"/>
      <c r="C424" s="624"/>
      <c r="D424" s="626"/>
      <c r="E424" s="429" t="s">
        <v>439</v>
      </c>
      <c r="F424" s="223">
        <f t="shared" si="267"/>
        <v>2455.7199999999998</v>
      </c>
      <c r="G424" s="182"/>
      <c r="H424" s="182"/>
      <c r="I424" s="304">
        <v>2455.7199999999998</v>
      </c>
      <c r="J424" s="298">
        <f t="shared" si="260"/>
        <v>1798.77592</v>
      </c>
      <c r="K424" s="182"/>
      <c r="L424" s="182"/>
      <c r="M424" s="304">
        <v>1798.77592</v>
      </c>
      <c r="N424" s="467">
        <f t="shared" si="256"/>
        <v>73.24841268548532</v>
      </c>
      <c r="O424" s="147"/>
      <c r="P424" s="147"/>
      <c r="Q424" s="460">
        <f t="shared" si="246"/>
        <v>73.24841268548532</v>
      </c>
    </row>
    <row r="425" spans="1:17" x14ac:dyDescent="0.25">
      <c r="A425" s="620"/>
      <c r="B425" s="621"/>
      <c r="C425" s="624"/>
      <c r="D425" s="626"/>
      <c r="E425" s="429" t="s">
        <v>440</v>
      </c>
      <c r="F425" s="223">
        <f t="shared" ref="F425:F427" si="268">SUM(G425:I425)</f>
        <v>2787</v>
      </c>
      <c r="G425" s="182"/>
      <c r="H425" s="182"/>
      <c r="I425" s="304">
        <v>2787</v>
      </c>
      <c r="J425" s="298">
        <f t="shared" si="260"/>
        <v>839.92674</v>
      </c>
      <c r="K425" s="182"/>
      <c r="L425" s="182"/>
      <c r="M425" s="304">
        <v>839.92674</v>
      </c>
      <c r="N425" s="467">
        <f t="shared" si="256"/>
        <v>30.137306781485467</v>
      </c>
      <c r="O425" s="147"/>
      <c r="P425" s="147"/>
      <c r="Q425" s="460">
        <f t="shared" si="246"/>
        <v>30.137306781485467</v>
      </c>
    </row>
    <row r="426" spans="1:17" x14ac:dyDescent="0.25">
      <c r="A426" s="620"/>
      <c r="B426" s="621"/>
      <c r="C426" s="624"/>
      <c r="D426" s="626"/>
      <c r="E426" s="429" t="s">
        <v>441</v>
      </c>
      <c r="F426" s="223">
        <f t="shared" si="268"/>
        <v>4910</v>
      </c>
      <c r="G426" s="182"/>
      <c r="H426" s="182"/>
      <c r="I426" s="304">
        <v>4910</v>
      </c>
      <c r="J426" s="298">
        <f t="shared" si="260"/>
        <v>1321.2960700000001</v>
      </c>
      <c r="K426" s="182"/>
      <c r="L426" s="182"/>
      <c r="M426" s="304">
        <v>1321.2960700000001</v>
      </c>
      <c r="N426" s="467">
        <f t="shared" si="256"/>
        <v>26.910306924643585</v>
      </c>
      <c r="O426" s="147"/>
      <c r="P426" s="147"/>
      <c r="Q426" s="460">
        <f t="shared" si="246"/>
        <v>26.910306924643585</v>
      </c>
    </row>
    <row r="427" spans="1:17" x14ac:dyDescent="0.25">
      <c r="A427" s="620"/>
      <c r="B427" s="621"/>
      <c r="C427" s="624"/>
      <c r="D427" s="626"/>
      <c r="E427" s="429" t="s">
        <v>442</v>
      </c>
      <c r="F427" s="223">
        <f t="shared" si="268"/>
        <v>384.2808</v>
      </c>
      <c r="G427" s="182"/>
      <c r="H427" s="182">
        <v>263.2808</v>
      </c>
      <c r="I427" s="304">
        <v>121</v>
      </c>
      <c r="J427" s="298">
        <f t="shared" si="260"/>
        <v>292.02992</v>
      </c>
      <c r="K427" s="182"/>
      <c r="L427" s="182">
        <v>243.49267</v>
      </c>
      <c r="M427" s="304">
        <v>48.53725</v>
      </c>
      <c r="N427" s="467">
        <f t="shared" si="256"/>
        <v>75.993887802877481</v>
      </c>
      <c r="O427" s="147"/>
      <c r="P427" s="147">
        <f t="shared" ref="P427:Q452" si="269">L427/H427*100</f>
        <v>92.484020862896202</v>
      </c>
      <c r="Q427" s="460">
        <f t="shared" si="269"/>
        <v>40.113429752066118</v>
      </c>
    </row>
    <row r="428" spans="1:17" x14ac:dyDescent="0.25">
      <c r="A428" s="620"/>
      <c r="B428" s="621"/>
      <c r="C428" s="624"/>
      <c r="D428" s="626"/>
      <c r="E428" s="429" t="s">
        <v>443</v>
      </c>
      <c r="F428" s="223">
        <f t="shared" si="267"/>
        <v>116.7192</v>
      </c>
      <c r="G428" s="182"/>
      <c r="H428" s="182">
        <v>116.7192</v>
      </c>
      <c r="I428" s="304"/>
      <c r="J428" s="298">
        <f t="shared" si="260"/>
        <v>107.5382</v>
      </c>
      <c r="K428" s="182"/>
      <c r="L428" s="182">
        <v>107.5382</v>
      </c>
      <c r="M428" s="304"/>
      <c r="N428" s="467">
        <f t="shared" si="256"/>
        <v>92.134113324971395</v>
      </c>
      <c r="O428" s="147"/>
      <c r="P428" s="147">
        <f t="shared" si="269"/>
        <v>92.134113324971395</v>
      </c>
      <c r="Q428" s="460"/>
    </row>
    <row r="429" spans="1:17" x14ac:dyDescent="0.25">
      <c r="A429" s="620" t="s">
        <v>444</v>
      </c>
      <c r="B429" s="621" t="s">
        <v>445</v>
      </c>
      <c r="C429" s="624"/>
      <c r="D429" s="626"/>
      <c r="E429" s="426" t="s">
        <v>327</v>
      </c>
      <c r="F429" s="223">
        <f t="shared" si="267"/>
        <v>1500</v>
      </c>
      <c r="G429" s="172">
        <f t="shared" ref="G429:M429" si="270">G430</f>
        <v>0</v>
      </c>
      <c r="H429" s="172">
        <f t="shared" si="270"/>
        <v>0</v>
      </c>
      <c r="I429" s="297">
        <f t="shared" si="270"/>
        <v>1500</v>
      </c>
      <c r="J429" s="298">
        <f t="shared" si="260"/>
        <v>941.83582999999999</v>
      </c>
      <c r="K429" s="172">
        <f t="shared" si="270"/>
        <v>0</v>
      </c>
      <c r="L429" s="172">
        <f t="shared" si="270"/>
        <v>0</v>
      </c>
      <c r="M429" s="297">
        <f t="shared" si="270"/>
        <v>941.83582999999999</v>
      </c>
      <c r="N429" s="467">
        <f t="shared" si="256"/>
        <v>62.78905533333333</v>
      </c>
      <c r="O429" s="147"/>
      <c r="P429" s="147"/>
      <c r="Q429" s="460">
        <f t="shared" si="269"/>
        <v>62.78905533333333</v>
      </c>
    </row>
    <row r="430" spans="1:17" x14ac:dyDescent="0.25">
      <c r="A430" s="620"/>
      <c r="B430" s="621"/>
      <c r="C430" s="624"/>
      <c r="D430" s="626"/>
      <c r="E430" s="429" t="s">
        <v>446</v>
      </c>
      <c r="F430" s="223">
        <f t="shared" si="267"/>
        <v>1500</v>
      </c>
      <c r="G430" s="182">
        <v>0</v>
      </c>
      <c r="H430" s="182">
        <v>0</v>
      </c>
      <c r="I430" s="304">
        <v>1500</v>
      </c>
      <c r="J430" s="298">
        <f t="shared" si="260"/>
        <v>941.83582999999999</v>
      </c>
      <c r="K430" s="182">
        <v>0</v>
      </c>
      <c r="L430" s="182">
        <v>0</v>
      </c>
      <c r="M430" s="304">
        <v>941.83582999999999</v>
      </c>
      <c r="N430" s="467">
        <f t="shared" si="256"/>
        <v>62.78905533333333</v>
      </c>
      <c r="O430" s="147"/>
      <c r="P430" s="147"/>
      <c r="Q430" s="460">
        <f t="shared" si="269"/>
        <v>62.78905533333333</v>
      </c>
    </row>
    <row r="431" spans="1:17" x14ac:dyDescent="0.25">
      <c r="A431" s="620" t="s">
        <v>447</v>
      </c>
      <c r="B431" s="621" t="s">
        <v>448</v>
      </c>
      <c r="C431" s="624"/>
      <c r="D431" s="626"/>
      <c r="E431" s="426" t="s">
        <v>327</v>
      </c>
      <c r="F431" s="223">
        <f t="shared" si="267"/>
        <v>28</v>
      </c>
      <c r="G431" s="172">
        <f t="shared" ref="G431:M431" si="271">G432</f>
        <v>0</v>
      </c>
      <c r="H431" s="172">
        <f t="shared" si="271"/>
        <v>0</v>
      </c>
      <c r="I431" s="297">
        <f t="shared" si="271"/>
        <v>28</v>
      </c>
      <c r="J431" s="298">
        <f t="shared" si="260"/>
        <v>0</v>
      </c>
      <c r="K431" s="172">
        <f t="shared" si="271"/>
        <v>0</v>
      </c>
      <c r="L431" s="172">
        <f t="shared" si="271"/>
        <v>0</v>
      </c>
      <c r="M431" s="297">
        <f t="shared" si="271"/>
        <v>0</v>
      </c>
      <c r="N431" s="467">
        <f t="shared" si="256"/>
        <v>0</v>
      </c>
      <c r="O431" s="147"/>
      <c r="P431" s="147"/>
      <c r="Q431" s="460">
        <f t="shared" si="269"/>
        <v>0</v>
      </c>
    </row>
    <row r="432" spans="1:17" x14ac:dyDescent="0.25">
      <c r="A432" s="620"/>
      <c r="B432" s="621"/>
      <c r="C432" s="624"/>
      <c r="D432" s="626"/>
      <c r="E432" s="429" t="s">
        <v>446</v>
      </c>
      <c r="F432" s="223">
        <f t="shared" si="267"/>
        <v>28</v>
      </c>
      <c r="G432" s="182">
        <v>0</v>
      </c>
      <c r="H432" s="182">
        <v>0</v>
      </c>
      <c r="I432" s="304">
        <v>28</v>
      </c>
      <c r="J432" s="298">
        <f t="shared" si="260"/>
        <v>0</v>
      </c>
      <c r="K432" s="182">
        <v>0</v>
      </c>
      <c r="L432" s="182">
        <v>0</v>
      </c>
      <c r="M432" s="304"/>
      <c r="N432" s="467">
        <f t="shared" si="256"/>
        <v>0</v>
      </c>
      <c r="O432" s="147"/>
      <c r="P432" s="147"/>
      <c r="Q432" s="460">
        <f t="shared" si="269"/>
        <v>0</v>
      </c>
    </row>
    <row r="433" spans="1:17" x14ac:dyDescent="0.25">
      <c r="A433" s="620" t="s">
        <v>449</v>
      </c>
      <c r="B433" s="621" t="s">
        <v>450</v>
      </c>
      <c r="C433" s="624"/>
      <c r="D433" s="626"/>
      <c r="E433" s="426" t="s">
        <v>327</v>
      </c>
      <c r="F433" s="223">
        <f t="shared" si="267"/>
        <v>20381.78</v>
      </c>
      <c r="G433" s="172">
        <f>SUM(G434:G436)</f>
        <v>0</v>
      </c>
      <c r="H433" s="172">
        <f>SUM(H434:H436)</f>
        <v>4704</v>
      </c>
      <c r="I433" s="297">
        <f>SUM(I434:I436)</f>
        <v>15677.78</v>
      </c>
      <c r="J433" s="298">
        <f t="shared" si="260"/>
        <v>5106.6003199999996</v>
      </c>
      <c r="K433" s="172">
        <f>SUM(K434:K436)</f>
        <v>0</v>
      </c>
      <c r="L433" s="172">
        <f>SUM(L434:L436)</f>
        <v>0</v>
      </c>
      <c r="M433" s="297">
        <f>SUM(M434:M436)</f>
        <v>5106.6003199999996</v>
      </c>
      <c r="N433" s="467">
        <f t="shared" si="256"/>
        <v>25.0547318242077</v>
      </c>
      <c r="O433" s="147"/>
      <c r="P433" s="147">
        <f t="shared" si="269"/>
        <v>0</v>
      </c>
      <c r="Q433" s="460">
        <f t="shared" si="269"/>
        <v>32.572215709111873</v>
      </c>
    </row>
    <row r="434" spans="1:17" x14ac:dyDescent="0.25">
      <c r="A434" s="620"/>
      <c r="B434" s="621"/>
      <c r="C434" s="624"/>
      <c r="D434" s="626"/>
      <c r="E434" s="427" t="s">
        <v>451</v>
      </c>
      <c r="F434" s="223">
        <f t="shared" si="267"/>
        <v>3921.18</v>
      </c>
      <c r="G434" s="185"/>
      <c r="H434" s="185"/>
      <c r="I434" s="307">
        <v>3921.18</v>
      </c>
      <c r="J434" s="298">
        <f t="shared" si="260"/>
        <v>3448.8637199999998</v>
      </c>
      <c r="K434" s="185"/>
      <c r="L434" s="185"/>
      <c r="M434" s="303">
        <v>3448.8637199999998</v>
      </c>
      <c r="N434" s="467">
        <f t="shared" si="256"/>
        <v>87.954741174850426</v>
      </c>
      <c r="O434" s="147"/>
      <c r="P434" s="147"/>
      <c r="Q434" s="460">
        <f t="shared" si="269"/>
        <v>87.954741174850426</v>
      </c>
    </row>
    <row r="435" spans="1:17" x14ac:dyDescent="0.25">
      <c r="A435" s="620"/>
      <c r="B435" s="621"/>
      <c r="C435" s="624"/>
      <c r="D435" s="626"/>
      <c r="E435" s="427" t="s">
        <v>452</v>
      </c>
      <c r="F435" s="223">
        <f t="shared" ref="F435:F436" si="272">SUM(G435:I435)</f>
        <v>10460.6</v>
      </c>
      <c r="G435" s="185"/>
      <c r="H435" s="185"/>
      <c r="I435" s="307">
        <v>10460.6</v>
      </c>
      <c r="J435" s="298">
        <f t="shared" ref="J435:J436" si="273">SUM(K435:M435)</f>
        <v>1657.7366</v>
      </c>
      <c r="K435" s="185"/>
      <c r="L435" s="185"/>
      <c r="M435" s="307">
        <v>1657.7366</v>
      </c>
      <c r="N435" s="467">
        <f t="shared" si="256"/>
        <v>15.847433225627592</v>
      </c>
      <c r="O435" s="147"/>
      <c r="P435" s="147"/>
      <c r="Q435" s="460">
        <f t="shared" si="269"/>
        <v>15.847433225627592</v>
      </c>
    </row>
    <row r="436" spans="1:17" x14ac:dyDescent="0.25">
      <c r="A436" s="620"/>
      <c r="B436" s="621"/>
      <c r="C436" s="624"/>
      <c r="D436" s="626"/>
      <c r="E436" s="427" t="s">
        <v>453</v>
      </c>
      <c r="F436" s="223">
        <f t="shared" si="272"/>
        <v>6000</v>
      </c>
      <c r="G436" s="185"/>
      <c r="H436" s="185">
        <v>4704</v>
      </c>
      <c r="I436" s="307">
        <v>1296</v>
      </c>
      <c r="J436" s="298">
        <f t="shared" si="273"/>
        <v>0</v>
      </c>
      <c r="K436" s="185"/>
      <c r="L436" s="185"/>
      <c r="M436" s="307"/>
      <c r="N436" s="467">
        <f t="shared" si="256"/>
        <v>0</v>
      </c>
      <c r="O436" s="147"/>
      <c r="P436" s="147">
        <f t="shared" si="269"/>
        <v>0</v>
      </c>
      <c r="Q436" s="460">
        <f t="shared" si="269"/>
        <v>0</v>
      </c>
    </row>
    <row r="437" spans="1:17" x14ac:dyDescent="0.25">
      <c r="A437" s="620" t="s">
        <v>454</v>
      </c>
      <c r="B437" s="621" t="s">
        <v>455</v>
      </c>
      <c r="C437" s="624"/>
      <c r="D437" s="626"/>
      <c r="E437" s="426" t="s">
        <v>327</v>
      </c>
      <c r="F437" s="223">
        <f t="shared" si="267"/>
        <v>2296</v>
      </c>
      <c r="G437" s="172">
        <f>SUM(G438:G439)</f>
        <v>0</v>
      </c>
      <c r="H437" s="172">
        <f>SUM(H438:H439)</f>
        <v>0</v>
      </c>
      <c r="I437" s="297">
        <f>SUM(I438:I439)</f>
        <v>2296</v>
      </c>
      <c r="J437" s="298">
        <f t="shared" si="260"/>
        <v>520.94199000000003</v>
      </c>
      <c r="K437" s="172">
        <f>SUM(K438:K439)</f>
        <v>0</v>
      </c>
      <c r="L437" s="172">
        <f>SUM(L438:L439)</f>
        <v>0</v>
      </c>
      <c r="M437" s="297">
        <f>SUM(M438:M439)</f>
        <v>520.94199000000003</v>
      </c>
      <c r="N437" s="467">
        <f t="shared" si="256"/>
        <v>22.689111062717771</v>
      </c>
      <c r="O437" s="147"/>
      <c r="P437" s="147"/>
      <c r="Q437" s="460">
        <f t="shared" si="269"/>
        <v>22.689111062717771</v>
      </c>
    </row>
    <row r="438" spans="1:17" x14ac:dyDescent="0.25">
      <c r="A438" s="620"/>
      <c r="B438" s="621"/>
      <c r="C438" s="624"/>
      <c r="D438" s="626"/>
      <c r="E438" s="427" t="s">
        <v>456</v>
      </c>
      <c r="F438" s="223">
        <f t="shared" si="267"/>
        <v>261</v>
      </c>
      <c r="G438" s="185"/>
      <c r="H438" s="185"/>
      <c r="I438" s="307">
        <v>261</v>
      </c>
      <c r="J438" s="298">
        <f t="shared" si="260"/>
        <v>227.53946999999999</v>
      </c>
      <c r="K438" s="185"/>
      <c r="L438" s="185"/>
      <c r="M438" s="307">
        <v>227.53946999999999</v>
      </c>
      <c r="N438" s="467">
        <f t="shared" si="256"/>
        <v>87.179873563218393</v>
      </c>
      <c r="O438" s="147"/>
      <c r="P438" s="147"/>
      <c r="Q438" s="460">
        <f t="shared" si="269"/>
        <v>87.179873563218393</v>
      </c>
    </row>
    <row r="439" spans="1:17" x14ac:dyDescent="0.25">
      <c r="A439" s="620"/>
      <c r="B439" s="621"/>
      <c r="C439" s="624"/>
      <c r="D439" s="626"/>
      <c r="E439" s="427" t="s">
        <v>457</v>
      </c>
      <c r="F439" s="223">
        <f t="shared" ref="F439" si="274">SUM(G439:I439)</f>
        <v>2035</v>
      </c>
      <c r="G439" s="185"/>
      <c r="H439" s="185"/>
      <c r="I439" s="307">
        <v>2035</v>
      </c>
      <c r="J439" s="298">
        <f t="shared" si="260"/>
        <v>293.40251999999998</v>
      </c>
      <c r="K439" s="185"/>
      <c r="L439" s="185"/>
      <c r="M439" s="307">
        <v>293.40251999999998</v>
      </c>
      <c r="N439" s="467">
        <f t="shared" si="256"/>
        <v>14.417814250614249</v>
      </c>
      <c r="O439" s="147"/>
      <c r="P439" s="147"/>
      <c r="Q439" s="460">
        <f t="shared" si="269"/>
        <v>14.417814250614249</v>
      </c>
    </row>
    <row r="440" spans="1:17" x14ac:dyDescent="0.25">
      <c r="A440" s="620" t="s">
        <v>458</v>
      </c>
      <c r="B440" s="621" t="s">
        <v>459</v>
      </c>
      <c r="C440" s="624"/>
      <c r="D440" s="626"/>
      <c r="E440" s="426" t="s">
        <v>327</v>
      </c>
      <c r="F440" s="223">
        <f t="shared" si="267"/>
        <v>17426.75</v>
      </c>
      <c r="G440" s="172">
        <f>SUM(G441:G442)</f>
        <v>0</v>
      </c>
      <c r="H440" s="172">
        <f>SUM(H441:H442)</f>
        <v>1879.6</v>
      </c>
      <c r="I440" s="297">
        <f>SUM(I441:I442)</f>
        <v>15547.15</v>
      </c>
      <c r="J440" s="298">
        <f t="shared" si="260"/>
        <v>4592.6505799999995</v>
      </c>
      <c r="K440" s="172">
        <f>SUM(K441:K442)</f>
        <v>0</v>
      </c>
      <c r="L440" s="172">
        <f>SUM(L441:L442)</f>
        <v>0</v>
      </c>
      <c r="M440" s="297">
        <f>SUM(M441:M442)</f>
        <v>4592.6505799999995</v>
      </c>
      <c r="N440" s="467">
        <f t="shared" si="256"/>
        <v>26.354028031618054</v>
      </c>
      <c r="O440" s="147"/>
      <c r="P440" s="147">
        <f t="shared" si="269"/>
        <v>0</v>
      </c>
      <c r="Q440" s="460">
        <f t="shared" si="269"/>
        <v>29.540144528096786</v>
      </c>
    </row>
    <row r="441" spans="1:17" x14ac:dyDescent="0.25">
      <c r="A441" s="620"/>
      <c r="B441" s="621"/>
      <c r="C441" s="624"/>
      <c r="D441" s="626"/>
      <c r="E441" s="427" t="s">
        <v>460</v>
      </c>
      <c r="F441" s="223">
        <f t="shared" si="267"/>
        <v>2472.75</v>
      </c>
      <c r="G441" s="185"/>
      <c r="H441" s="185"/>
      <c r="I441" s="303">
        <v>2472.75</v>
      </c>
      <c r="J441" s="298">
        <f t="shared" si="260"/>
        <v>2236.6212399999999</v>
      </c>
      <c r="K441" s="185"/>
      <c r="L441" s="185"/>
      <c r="M441" s="307">
        <v>2236.6212399999999</v>
      </c>
      <c r="N441" s="467">
        <f t="shared" si="256"/>
        <v>90.450762915782022</v>
      </c>
      <c r="O441" s="147"/>
      <c r="P441" s="147"/>
      <c r="Q441" s="460">
        <f t="shared" si="269"/>
        <v>90.450762915782022</v>
      </c>
    </row>
    <row r="442" spans="1:17" x14ac:dyDescent="0.25">
      <c r="A442" s="620"/>
      <c r="B442" s="621"/>
      <c r="C442" s="624"/>
      <c r="D442" s="626"/>
      <c r="E442" s="427" t="s">
        <v>461</v>
      </c>
      <c r="F442" s="223">
        <f t="shared" ref="F442" si="275">SUM(G442:I442)</f>
        <v>14954</v>
      </c>
      <c r="G442" s="185"/>
      <c r="H442" s="185">
        <v>1879.6</v>
      </c>
      <c r="I442" s="307">
        <v>13074.4</v>
      </c>
      <c r="J442" s="298">
        <f t="shared" si="260"/>
        <v>2356.02934</v>
      </c>
      <c r="K442" s="185"/>
      <c r="L442" s="185"/>
      <c r="M442" s="307">
        <v>2356.02934</v>
      </c>
      <c r="N442" s="467">
        <f t="shared" si="256"/>
        <v>15.755178146315368</v>
      </c>
      <c r="O442" s="147"/>
      <c r="P442" s="147">
        <f t="shared" si="269"/>
        <v>0</v>
      </c>
      <c r="Q442" s="460">
        <f t="shared" si="269"/>
        <v>18.020171786085786</v>
      </c>
    </row>
    <row r="443" spans="1:17" x14ac:dyDescent="0.25">
      <c r="A443" s="620" t="s">
        <v>462</v>
      </c>
      <c r="B443" s="621" t="s">
        <v>307</v>
      </c>
      <c r="C443" s="621" t="s">
        <v>463</v>
      </c>
      <c r="D443" s="622" t="s">
        <v>318</v>
      </c>
      <c r="E443" s="425" t="s">
        <v>319</v>
      </c>
      <c r="F443" s="223">
        <f>SUM(G443:I443)</f>
        <v>10768.2</v>
      </c>
      <c r="G443" s="172">
        <f t="shared" ref="G443:M443" si="276">G444</f>
        <v>0</v>
      </c>
      <c r="H443" s="172">
        <f t="shared" si="276"/>
        <v>0</v>
      </c>
      <c r="I443" s="297">
        <f t="shared" si="276"/>
        <v>10768.2</v>
      </c>
      <c r="J443" s="298">
        <f t="shared" si="260"/>
        <v>5089.0344000000005</v>
      </c>
      <c r="K443" s="172">
        <f t="shared" si="276"/>
        <v>0</v>
      </c>
      <c r="L443" s="172">
        <f t="shared" si="276"/>
        <v>0</v>
      </c>
      <c r="M443" s="297">
        <f t="shared" si="276"/>
        <v>5089.0344000000005</v>
      </c>
      <c r="N443" s="467">
        <f t="shared" si="256"/>
        <v>47.259842870674767</v>
      </c>
      <c r="O443" s="147"/>
      <c r="P443" s="147"/>
      <c r="Q443" s="460">
        <f t="shared" si="269"/>
        <v>47.259842870674767</v>
      </c>
    </row>
    <row r="444" spans="1:17" x14ac:dyDescent="0.25">
      <c r="A444" s="620"/>
      <c r="B444" s="621"/>
      <c r="C444" s="621"/>
      <c r="D444" s="622"/>
      <c r="E444" s="426" t="s">
        <v>321</v>
      </c>
      <c r="F444" s="223">
        <f t="shared" si="267"/>
        <v>10768.2</v>
      </c>
      <c r="G444" s="172">
        <f t="shared" ref="G444:M444" si="277">G445+G449</f>
        <v>0</v>
      </c>
      <c r="H444" s="172">
        <f t="shared" si="277"/>
        <v>0</v>
      </c>
      <c r="I444" s="297">
        <f t="shared" si="277"/>
        <v>10768.2</v>
      </c>
      <c r="J444" s="296">
        <f t="shared" si="277"/>
        <v>5089.0344000000005</v>
      </c>
      <c r="K444" s="172">
        <f t="shared" si="277"/>
        <v>0</v>
      </c>
      <c r="L444" s="172">
        <f t="shared" si="277"/>
        <v>0</v>
      </c>
      <c r="M444" s="297">
        <f t="shared" si="277"/>
        <v>5089.0344000000005</v>
      </c>
      <c r="N444" s="467">
        <f t="shared" si="256"/>
        <v>47.259842870674767</v>
      </c>
      <c r="O444" s="147"/>
      <c r="P444" s="147"/>
      <c r="Q444" s="460">
        <f t="shared" si="269"/>
        <v>47.259842870674767</v>
      </c>
    </row>
    <row r="445" spans="1:17" x14ac:dyDescent="0.25">
      <c r="A445" s="620" t="s">
        <v>464</v>
      </c>
      <c r="B445" s="621" t="s">
        <v>465</v>
      </c>
      <c r="C445" s="621"/>
      <c r="D445" s="622"/>
      <c r="E445" s="426" t="s">
        <v>327</v>
      </c>
      <c r="F445" s="223">
        <f t="shared" si="267"/>
        <v>4187.2</v>
      </c>
      <c r="G445" s="172">
        <f>SUM(G446:G448)</f>
        <v>0</v>
      </c>
      <c r="H445" s="172">
        <f>SUM(H446:H448)</f>
        <v>0</v>
      </c>
      <c r="I445" s="297">
        <f>SUM(I446:I448)</f>
        <v>4187.2</v>
      </c>
      <c r="J445" s="298">
        <f t="shared" si="260"/>
        <v>983.69889999999998</v>
      </c>
      <c r="K445" s="172">
        <f>SUM(K446:K448)</f>
        <v>0</v>
      </c>
      <c r="L445" s="172">
        <f>SUM(L446:L448)</f>
        <v>0</v>
      </c>
      <c r="M445" s="297">
        <f>SUM(M446:M448)</f>
        <v>983.69889999999998</v>
      </c>
      <c r="N445" s="467">
        <f t="shared" si="256"/>
        <v>23.493000095529233</v>
      </c>
      <c r="O445" s="147"/>
      <c r="P445" s="147"/>
      <c r="Q445" s="460">
        <f t="shared" si="269"/>
        <v>23.493000095529233</v>
      </c>
    </row>
    <row r="446" spans="1:17" x14ac:dyDescent="0.25">
      <c r="A446" s="620"/>
      <c r="B446" s="621"/>
      <c r="C446" s="621"/>
      <c r="D446" s="622"/>
      <c r="E446" s="427" t="s">
        <v>466</v>
      </c>
      <c r="F446" s="223">
        <f t="shared" si="267"/>
        <v>819.7</v>
      </c>
      <c r="G446" s="185"/>
      <c r="H446" s="185"/>
      <c r="I446" s="307">
        <v>819.7</v>
      </c>
      <c r="J446" s="298">
        <f t="shared" si="260"/>
        <v>498.21276</v>
      </c>
      <c r="K446" s="185"/>
      <c r="L446" s="185"/>
      <c r="M446" s="307">
        <v>498.21276</v>
      </c>
      <c r="N446" s="467">
        <f t="shared" si="256"/>
        <v>60.779890203733068</v>
      </c>
      <c r="O446" s="147"/>
      <c r="P446" s="147"/>
      <c r="Q446" s="460">
        <f t="shared" si="269"/>
        <v>60.779890203733068</v>
      </c>
    </row>
    <row r="447" spans="1:17" x14ac:dyDescent="0.25">
      <c r="A447" s="620"/>
      <c r="B447" s="621"/>
      <c r="C447" s="621"/>
      <c r="D447" s="622"/>
      <c r="E447" s="427" t="s">
        <v>467</v>
      </c>
      <c r="F447" s="223">
        <f t="shared" ref="F447:F448" si="278">SUM(G447:I447)</f>
        <v>3022.5</v>
      </c>
      <c r="G447" s="185"/>
      <c r="H447" s="185"/>
      <c r="I447" s="307">
        <v>3022.5</v>
      </c>
      <c r="J447" s="298">
        <f t="shared" si="260"/>
        <v>439.36514</v>
      </c>
      <c r="K447" s="185"/>
      <c r="L447" s="185"/>
      <c r="M447" s="303">
        <v>439.36514</v>
      </c>
      <c r="N447" s="467">
        <f t="shared" si="256"/>
        <v>14.536481058726219</v>
      </c>
      <c r="O447" s="147"/>
      <c r="P447" s="147"/>
      <c r="Q447" s="460">
        <f t="shared" si="269"/>
        <v>14.536481058726219</v>
      </c>
    </row>
    <row r="448" spans="1:17" ht="46.5" customHeight="1" x14ac:dyDescent="0.25">
      <c r="A448" s="620"/>
      <c r="B448" s="621"/>
      <c r="C448" s="621"/>
      <c r="D448" s="622"/>
      <c r="E448" s="427" t="s">
        <v>468</v>
      </c>
      <c r="F448" s="223">
        <f t="shared" si="278"/>
        <v>345</v>
      </c>
      <c r="G448" s="185"/>
      <c r="H448" s="185"/>
      <c r="I448" s="307">
        <v>345</v>
      </c>
      <c r="J448" s="298">
        <f t="shared" si="260"/>
        <v>46.121000000000002</v>
      </c>
      <c r="K448" s="185"/>
      <c r="L448" s="185"/>
      <c r="M448" s="307">
        <v>46.121000000000002</v>
      </c>
      <c r="N448" s="467">
        <f t="shared" si="256"/>
        <v>13.368405797101449</v>
      </c>
      <c r="O448" s="147"/>
      <c r="P448" s="147"/>
      <c r="Q448" s="460">
        <f t="shared" si="269"/>
        <v>13.368405797101449</v>
      </c>
    </row>
    <row r="449" spans="1:17" hidden="1" x14ac:dyDescent="0.25">
      <c r="A449" s="620" t="s">
        <v>469</v>
      </c>
      <c r="B449" s="621" t="s">
        <v>470</v>
      </c>
      <c r="C449" s="186"/>
      <c r="D449" s="186"/>
      <c r="E449" s="426" t="s">
        <v>327</v>
      </c>
      <c r="F449" s="223">
        <f t="shared" ref="F449:F452" si="279">SUM(G449:I449)</f>
        <v>6581</v>
      </c>
      <c r="G449" s="172">
        <f>SUM(G450:G452)</f>
        <v>0</v>
      </c>
      <c r="H449" s="172">
        <f>SUM(H450:H452)</f>
        <v>0</v>
      </c>
      <c r="I449" s="297">
        <f>SUM(I450:I452)</f>
        <v>6581</v>
      </c>
      <c r="J449" s="298">
        <f t="shared" si="260"/>
        <v>4105.3355000000001</v>
      </c>
      <c r="K449" s="172">
        <f>SUM(K450:K452)</f>
        <v>0</v>
      </c>
      <c r="L449" s="172">
        <f>SUM(L450:L452)</f>
        <v>0</v>
      </c>
      <c r="M449" s="374">
        <f>SUM(M450:M452)</f>
        <v>4105.3355000000001</v>
      </c>
      <c r="N449" s="467">
        <f t="shared" si="256"/>
        <v>62.381636529402826</v>
      </c>
      <c r="O449" s="147"/>
      <c r="P449" s="147"/>
      <c r="Q449" s="460">
        <f t="shared" si="269"/>
        <v>62.381636529402826</v>
      </c>
    </row>
    <row r="450" spans="1:17" hidden="1" x14ac:dyDescent="0.25">
      <c r="A450" s="620"/>
      <c r="B450" s="621"/>
      <c r="C450" s="186"/>
      <c r="D450" s="186"/>
      <c r="E450" s="427" t="s">
        <v>471</v>
      </c>
      <c r="F450" s="223">
        <f t="shared" si="279"/>
        <v>4803.8999999999996</v>
      </c>
      <c r="G450" s="185"/>
      <c r="H450" s="185"/>
      <c r="I450" s="307">
        <v>4803.8999999999996</v>
      </c>
      <c r="J450" s="298">
        <f t="shared" si="260"/>
        <v>3727.3726999999999</v>
      </c>
      <c r="K450" s="185"/>
      <c r="L450" s="185"/>
      <c r="M450" s="303">
        <v>3727.3726999999999</v>
      </c>
      <c r="N450" s="467">
        <f t="shared" si="256"/>
        <v>77.590555590249593</v>
      </c>
      <c r="O450" s="147"/>
      <c r="P450" s="147"/>
      <c r="Q450" s="460">
        <f t="shared" si="269"/>
        <v>77.590555590249593</v>
      </c>
    </row>
    <row r="451" spans="1:17" ht="18" hidden="1" customHeight="1" x14ac:dyDescent="0.25">
      <c r="A451" s="620"/>
      <c r="B451" s="621"/>
      <c r="C451" s="186"/>
      <c r="D451" s="186"/>
      <c r="E451" s="427" t="s">
        <v>472</v>
      </c>
      <c r="F451" s="223">
        <f t="shared" si="279"/>
        <v>1756.5</v>
      </c>
      <c r="G451" s="185"/>
      <c r="H451" s="185"/>
      <c r="I451" s="307">
        <v>1756.5</v>
      </c>
      <c r="J451" s="298">
        <f t="shared" si="260"/>
        <v>377.96280000000002</v>
      </c>
      <c r="K451" s="185"/>
      <c r="L451" s="185"/>
      <c r="M451" s="303">
        <v>377.96280000000002</v>
      </c>
      <c r="N451" s="467">
        <f t="shared" si="256"/>
        <v>21.517950469684031</v>
      </c>
      <c r="O451" s="147"/>
      <c r="P451" s="147"/>
      <c r="Q451" s="460">
        <f t="shared" si="269"/>
        <v>21.517950469684031</v>
      </c>
    </row>
    <row r="452" spans="1:17" ht="76.5" customHeight="1" x14ac:dyDescent="0.25">
      <c r="A452" s="620"/>
      <c r="B452" s="621"/>
      <c r="C452" s="186"/>
      <c r="D452" s="186"/>
      <c r="E452" s="427" t="s">
        <v>473</v>
      </c>
      <c r="F452" s="223">
        <f t="shared" si="279"/>
        <v>20.6</v>
      </c>
      <c r="G452" s="185"/>
      <c r="H452" s="185"/>
      <c r="I452" s="307">
        <v>20.6</v>
      </c>
      <c r="J452" s="298">
        <f t="shared" si="260"/>
        <v>0</v>
      </c>
      <c r="K452" s="185"/>
      <c r="L452" s="185"/>
      <c r="M452" s="307"/>
      <c r="N452" s="467">
        <f t="shared" si="256"/>
        <v>0</v>
      </c>
      <c r="O452" s="147"/>
      <c r="P452" s="147"/>
      <c r="Q452" s="460">
        <f t="shared" si="269"/>
        <v>0</v>
      </c>
    </row>
    <row r="453" spans="1:17" ht="26.25" x14ac:dyDescent="0.25">
      <c r="A453" s="535" t="s">
        <v>18</v>
      </c>
      <c r="B453" s="537" t="s">
        <v>502</v>
      </c>
      <c r="C453" s="613" t="s">
        <v>20</v>
      </c>
      <c r="D453" s="13" t="s">
        <v>21</v>
      </c>
      <c r="E453" s="389"/>
      <c r="F453" s="224">
        <f>F454+F455+F456+F457</f>
        <v>132069.5</v>
      </c>
      <c r="G453" s="56">
        <v>21187.599999999999</v>
      </c>
      <c r="H453" s="56">
        <f>H454+H455+H456+H457</f>
        <v>279.2</v>
      </c>
      <c r="I453" s="309">
        <f>I454+I455+I456+I457</f>
        <v>110602.7</v>
      </c>
      <c r="J453" s="308">
        <f t="shared" ref="J453:M453" si="280">J454+J455+J456+J457</f>
        <v>91304.800000000017</v>
      </c>
      <c r="K453" s="56">
        <f t="shared" si="280"/>
        <v>18542.8</v>
      </c>
      <c r="L453" s="56">
        <f t="shared" si="280"/>
        <v>231.8</v>
      </c>
      <c r="M453" s="309">
        <f t="shared" si="280"/>
        <v>72530.200000000012</v>
      </c>
      <c r="N453" s="468">
        <f>J453/F453*100</f>
        <v>69.133902982899158</v>
      </c>
      <c r="O453" s="57">
        <f t="shared" ref="O453:Q457" si="281">K453/G453*100</f>
        <v>87.517227057335418</v>
      </c>
      <c r="P453" s="57">
        <f t="shared" si="281"/>
        <v>83.022922636103161</v>
      </c>
      <c r="Q453" s="469">
        <f t="shared" si="281"/>
        <v>65.577241785236723</v>
      </c>
    </row>
    <row r="454" spans="1:17" ht="51.75" x14ac:dyDescent="0.25">
      <c r="A454" s="616"/>
      <c r="B454" s="618"/>
      <c r="C454" s="614"/>
      <c r="D454" s="132" t="s">
        <v>503</v>
      </c>
      <c r="E454" s="431" t="s">
        <v>23</v>
      </c>
      <c r="F454" s="225">
        <v>92836.800000000003</v>
      </c>
      <c r="G454" s="58">
        <f>G459+G607+G639+G644</f>
        <v>21187.599999999999</v>
      </c>
      <c r="H454" s="58">
        <v>279.2</v>
      </c>
      <c r="I454" s="311">
        <v>71370</v>
      </c>
      <c r="J454" s="310">
        <f>J459+J607+J639+J644</f>
        <v>75885.700000000012</v>
      </c>
      <c r="K454" s="58">
        <f>K459+K607+K639+K644</f>
        <v>18542.8</v>
      </c>
      <c r="L454" s="58">
        <f>L459+L607+L639+L644</f>
        <v>231.8</v>
      </c>
      <c r="M454" s="311">
        <f>M459+M607+M639+M644</f>
        <v>57111.100000000006</v>
      </c>
      <c r="N454" s="468">
        <f>J454/F454*100</f>
        <v>81.740969098460965</v>
      </c>
      <c r="O454" s="57">
        <f t="shared" si="281"/>
        <v>87.517227057335418</v>
      </c>
      <c r="P454" s="57">
        <f t="shared" si="281"/>
        <v>83.022922636103161</v>
      </c>
      <c r="Q454" s="469">
        <f t="shared" si="281"/>
        <v>80.021157349026211</v>
      </c>
    </row>
    <row r="455" spans="1:17" x14ac:dyDescent="0.25">
      <c r="A455" s="616"/>
      <c r="B455" s="618"/>
      <c r="C455" s="614"/>
      <c r="D455" s="132" t="s">
        <v>504</v>
      </c>
      <c r="E455" s="431" t="s">
        <v>23</v>
      </c>
      <c r="F455" s="225">
        <v>34722.400000000001</v>
      </c>
      <c r="G455" s="58">
        <v>0</v>
      </c>
      <c r="H455" s="58">
        <v>0</v>
      </c>
      <c r="I455" s="311">
        <v>34722.400000000001</v>
      </c>
      <c r="J455" s="310">
        <v>12747.2</v>
      </c>
      <c r="K455" s="58">
        <v>0</v>
      </c>
      <c r="L455" s="58">
        <v>0</v>
      </c>
      <c r="M455" s="311">
        <v>12747.2</v>
      </c>
      <c r="N455" s="468">
        <f>J455/F455*100</f>
        <v>36.711748035850057</v>
      </c>
      <c r="O455" s="57">
        <v>0</v>
      </c>
      <c r="P455" s="57">
        <v>0</v>
      </c>
      <c r="Q455" s="469">
        <f t="shared" si="281"/>
        <v>36.711748035850057</v>
      </c>
    </row>
    <row r="456" spans="1:17" x14ac:dyDescent="0.25">
      <c r="A456" s="616"/>
      <c r="B456" s="618"/>
      <c r="C456" s="614"/>
      <c r="D456" s="132" t="s">
        <v>505</v>
      </c>
      <c r="E456" s="431" t="s">
        <v>23</v>
      </c>
      <c r="F456" s="225">
        <v>967</v>
      </c>
      <c r="G456" s="58">
        <v>0</v>
      </c>
      <c r="H456" s="58">
        <v>0</v>
      </c>
      <c r="I456" s="311">
        <v>967</v>
      </c>
      <c r="J456" s="310">
        <v>783.8</v>
      </c>
      <c r="K456" s="58">
        <v>0</v>
      </c>
      <c r="L456" s="58">
        <v>0</v>
      </c>
      <c r="M456" s="311">
        <v>783.8</v>
      </c>
      <c r="N456" s="468">
        <f>J456/F456*100</f>
        <v>81.054808686659769</v>
      </c>
      <c r="O456" s="57">
        <v>0</v>
      </c>
      <c r="P456" s="57">
        <v>0</v>
      </c>
      <c r="Q456" s="469">
        <f t="shared" si="281"/>
        <v>81.054808686659769</v>
      </c>
    </row>
    <row r="457" spans="1:17" x14ac:dyDescent="0.25">
      <c r="A457" s="617"/>
      <c r="B457" s="619"/>
      <c r="C457" s="615"/>
      <c r="D457" s="132" t="s">
        <v>506</v>
      </c>
      <c r="E457" s="431" t="s">
        <v>23</v>
      </c>
      <c r="F457" s="225">
        <v>3543.3</v>
      </c>
      <c r="G457" s="58">
        <v>0</v>
      </c>
      <c r="H457" s="58">
        <v>0</v>
      </c>
      <c r="I457" s="311">
        <v>3543.3</v>
      </c>
      <c r="J457" s="310">
        <v>1888.1</v>
      </c>
      <c r="K457" s="58">
        <v>0</v>
      </c>
      <c r="L457" s="58">
        <v>0</v>
      </c>
      <c r="M457" s="311">
        <v>1888.1</v>
      </c>
      <c r="N457" s="468">
        <f>J457/F457*100</f>
        <v>53.286484350746477</v>
      </c>
      <c r="O457" s="57">
        <v>0</v>
      </c>
      <c r="P457" s="57">
        <v>0</v>
      </c>
      <c r="Q457" s="469">
        <f t="shared" si="281"/>
        <v>53.286484350746477</v>
      </c>
    </row>
    <row r="458" spans="1:17" ht="26.25" x14ac:dyDescent="0.25">
      <c r="A458" s="522" t="s">
        <v>24</v>
      </c>
      <c r="B458" s="526" t="s">
        <v>507</v>
      </c>
      <c r="C458" s="516" t="s">
        <v>20</v>
      </c>
      <c r="D458" s="2" t="s">
        <v>21</v>
      </c>
      <c r="E458" s="432"/>
      <c r="F458" s="386"/>
      <c r="G458" s="23"/>
      <c r="H458" s="23"/>
      <c r="I458" s="312"/>
      <c r="J458" s="375"/>
      <c r="K458" s="22"/>
      <c r="L458" s="22"/>
      <c r="M458" s="376"/>
      <c r="N458" s="91"/>
      <c r="O458" s="24"/>
      <c r="P458" s="24"/>
      <c r="Q458" s="72"/>
    </row>
    <row r="459" spans="1:17" x14ac:dyDescent="0.25">
      <c r="A459" s="515"/>
      <c r="B459" s="517"/>
      <c r="C459" s="517"/>
      <c r="D459" s="524" t="s">
        <v>503</v>
      </c>
      <c r="E459" s="391" t="s">
        <v>27</v>
      </c>
      <c r="F459" s="226">
        <f>SUM(F460:F475)</f>
        <v>84187.5</v>
      </c>
      <c r="G459" s="25">
        <f t="shared" ref="G459:M459" si="282">SUM(G460:G475)</f>
        <v>21187.599999999999</v>
      </c>
      <c r="H459" s="25">
        <f t="shared" si="282"/>
        <v>279.2</v>
      </c>
      <c r="I459" s="314">
        <f t="shared" si="282"/>
        <v>62720.700000000004</v>
      </c>
      <c r="J459" s="313">
        <f t="shared" si="282"/>
        <v>68331.8</v>
      </c>
      <c r="K459" s="25">
        <f t="shared" si="282"/>
        <v>18542.8</v>
      </c>
      <c r="L459" s="25">
        <f t="shared" si="282"/>
        <v>231.8</v>
      </c>
      <c r="M459" s="314">
        <f t="shared" si="282"/>
        <v>49557.200000000004</v>
      </c>
      <c r="N459" s="91">
        <f t="shared" ref="N459:Q483" si="283">J459/F459*100</f>
        <v>81.166206384558279</v>
      </c>
      <c r="O459" s="21">
        <f t="shared" si="283"/>
        <v>87.517227057335418</v>
      </c>
      <c r="P459" s="21">
        <f t="shared" si="283"/>
        <v>83.022922636103161</v>
      </c>
      <c r="Q459" s="92">
        <f t="shared" si="283"/>
        <v>79.012511021082361</v>
      </c>
    </row>
    <row r="460" spans="1:17" x14ac:dyDescent="0.25">
      <c r="A460" s="515"/>
      <c r="B460" s="517"/>
      <c r="C460" s="517"/>
      <c r="D460" s="525"/>
      <c r="E460" s="394" t="s">
        <v>509</v>
      </c>
      <c r="F460" s="227">
        <v>0</v>
      </c>
      <c r="G460" s="28">
        <v>0</v>
      </c>
      <c r="H460" s="28">
        <v>0</v>
      </c>
      <c r="I460" s="316">
        <v>0</v>
      </c>
      <c r="J460" s="377">
        <v>0</v>
      </c>
      <c r="K460" s="27">
        <v>0</v>
      </c>
      <c r="L460" s="27">
        <v>0</v>
      </c>
      <c r="M460" s="378">
        <v>0</v>
      </c>
      <c r="N460" s="91">
        <v>0</v>
      </c>
      <c r="O460" s="21">
        <v>0</v>
      </c>
      <c r="P460" s="21">
        <v>0</v>
      </c>
      <c r="Q460" s="84">
        <v>0</v>
      </c>
    </row>
    <row r="461" spans="1:17" x14ac:dyDescent="0.25">
      <c r="A461" s="515"/>
      <c r="B461" s="517"/>
      <c r="C461" s="517"/>
      <c r="D461" s="525"/>
      <c r="E461" s="394" t="s">
        <v>510</v>
      </c>
      <c r="F461" s="227">
        <v>137.19999999999999</v>
      </c>
      <c r="G461" s="28">
        <v>0</v>
      </c>
      <c r="H461" s="28">
        <v>137.19999999999999</v>
      </c>
      <c r="I461" s="316">
        <v>0</v>
      </c>
      <c r="J461" s="377">
        <v>115.5</v>
      </c>
      <c r="K461" s="27">
        <v>0</v>
      </c>
      <c r="L461" s="27">
        <v>115.5</v>
      </c>
      <c r="M461" s="378">
        <v>0</v>
      </c>
      <c r="N461" s="91">
        <f t="shared" si="283"/>
        <v>84.18367346938777</v>
      </c>
      <c r="O461" s="21">
        <v>0</v>
      </c>
      <c r="P461" s="21">
        <f t="shared" si="283"/>
        <v>84.18367346938777</v>
      </c>
      <c r="Q461" s="84">
        <v>0</v>
      </c>
    </row>
    <row r="462" spans="1:17" x14ac:dyDescent="0.25">
      <c r="A462" s="515"/>
      <c r="B462" s="517"/>
      <c r="C462" s="517"/>
      <c r="D462" s="525"/>
      <c r="E462" s="394" t="s">
        <v>511</v>
      </c>
      <c r="F462" s="227">
        <v>0</v>
      </c>
      <c r="G462" s="28">
        <v>0</v>
      </c>
      <c r="H462" s="28">
        <v>0</v>
      </c>
      <c r="I462" s="316">
        <v>0</v>
      </c>
      <c r="J462" s="377">
        <v>0</v>
      </c>
      <c r="K462" s="27">
        <v>0</v>
      </c>
      <c r="L462" s="27">
        <v>0</v>
      </c>
      <c r="M462" s="378">
        <v>0</v>
      </c>
      <c r="N462" s="91">
        <v>0</v>
      </c>
      <c r="O462" s="21">
        <v>0</v>
      </c>
      <c r="P462" s="21">
        <v>0</v>
      </c>
      <c r="Q462" s="84">
        <v>0</v>
      </c>
    </row>
    <row r="463" spans="1:17" x14ac:dyDescent="0.25">
      <c r="A463" s="515"/>
      <c r="B463" s="517"/>
      <c r="C463" s="517"/>
      <c r="D463" s="525"/>
      <c r="E463" s="394" t="s">
        <v>512</v>
      </c>
      <c r="F463" s="227">
        <v>142</v>
      </c>
      <c r="G463" s="28">
        <v>0</v>
      </c>
      <c r="H463" s="28">
        <v>142</v>
      </c>
      <c r="I463" s="316">
        <v>0</v>
      </c>
      <c r="J463" s="377">
        <v>116.3</v>
      </c>
      <c r="K463" s="27">
        <v>0</v>
      </c>
      <c r="L463" s="27">
        <v>116.3</v>
      </c>
      <c r="M463" s="378">
        <v>0</v>
      </c>
      <c r="N463" s="91">
        <f t="shared" si="283"/>
        <v>81.901408450704224</v>
      </c>
      <c r="O463" s="21">
        <v>0</v>
      </c>
      <c r="P463" s="21">
        <f t="shared" si="283"/>
        <v>81.901408450704224</v>
      </c>
      <c r="Q463" s="84">
        <v>0</v>
      </c>
    </row>
    <row r="464" spans="1:17" x14ac:dyDescent="0.25">
      <c r="A464" s="515"/>
      <c r="B464" s="517"/>
      <c r="C464" s="517"/>
      <c r="D464" s="525"/>
      <c r="E464" s="394" t="s">
        <v>513</v>
      </c>
      <c r="F464" s="227">
        <v>0</v>
      </c>
      <c r="G464" s="28">
        <v>0</v>
      </c>
      <c r="H464" s="28">
        <v>0</v>
      </c>
      <c r="I464" s="316">
        <v>0</v>
      </c>
      <c r="J464" s="377">
        <v>0</v>
      </c>
      <c r="K464" s="27">
        <v>0</v>
      </c>
      <c r="L464" s="27">
        <v>0</v>
      </c>
      <c r="M464" s="378">
        <v>0</v>
      </c>
      <c r="N464" s="91">
        <v>0</v>
      </c>
      <c r="O464" s="21">
        <v>0</v>
      </c>
      <c r="P464" s="29">
        <v>0</v>
      </c>
      <c r="Q464" s="84">
        <v>0</v>
      </c>
    </row>
    <row r="465" spans="1:17" x14ac:dyDescent="0.25">
      <c r="A465" s="515"/>
      <c r="B465" s="517"/>
      <c r="C465" s="517"/>
      <c r="D465" s="525"/>
      <c r="E465" s="433" t="s">
        <v>514</v>
      </c>
      <c r="F465" s="227">
        <v>21187.599999999999</v>
      </c>
      <c r="G465" s="28">
        <v>21187.599999999999</v>
      </c>
      <c r="H465" s="28">
        <v>0</v>
      </c>
      <c r="I465" s="316">
        <v>0</v>
      </c>
      <c r="J465" s="315">
        <f>K465+L465+M465</f>
        <v>18542.8</v>
      </c>
      <c r="K465" s="28">
        <v>18542.8</v>
      </c>
      <c r="L465" s="28">
        <v>0</v>
      </c>
      <c r="M465" s="316">
        <v>0</v>
      </c>
      <c r="N465" s="91">
        <f t="shared" si="283"/>
        <v>87.517227057335418</v>
      </c>
      <c r="O465" s="21">
        <v>0</v>
      </c>
      <c r="P465" s="29">
        <v>0</v>
      </c>
      <c r="Q465" s="84">
        <v>0</v>
      </c>
    </row>
    <row r="466" spans="1:17" x14ac:dyDescent="0.25">
      <c r="A466" s="515"/>
      <c r="B466" s="517"/>
      <c r="C466" s="517"/>
      <c r="D466" s="525"/>
      <c r="E466" s="394" t="s">
        <v>515</v>
      </c>
      <c r="F466" s="227">
        <v>53122.7</v>
      </c>
      <c r="G466" s="28">
        <v>0</v>
      </c>
      <c r="H466" s="28">
        <v>0</v>
      </c>
      <c r="I466" s="316">
        <v>53122.7</v>
      </c>
      <c r="J466" s="315">
        <f>M466+L466+K466</f>
        <v>44119.4</v>
      </c>
      <c r="K466" s="28">
        <v>0</v>
      </c>
      <c r="L466" s="28">
        <v>0</v>
      </c>
      <c r="M466" s="316">
        <v>44119.4</v>
      </c>
      <c r="N466" s="470">
        <f t="shared" si="283"/>
        <v>83.051878010718596</v>
      </c>
      <c r="O466" s="21">
        <v>0</v>
      </c>
      <c r="P466" s="29">
        <v>0</v>
      </c>
      <c r="Q466" s="92">
        <f t="shared" ref="Q466:Q474" si="284">M466/I466*100</f>
        <v>83.051878010718596</v>
      </c>
    </row>
    <row r="467" spans="1:17" x14ac:dyDescent="0.25">
      <c r="A467" s="515"/>
      <c r="B467" s="517"/>
      <c r="C467" s="517"/>
      <c r="D467" s="525"/>
      <c r="E467" s="394" t="s">
        <v>516</v>
      </c>
      <c r="F467" s="227">
        <v>0</v>
      </c>
      <c r="G467" s="28">
        <v>0</v>
      </c>
      <c r="H467" s="28">
        <v>0</v>
      </c>
      <c r="I467" s="316">
        <v>0</v>
      </c>
      <c r="J467" s="377">
        <v>0</v>
      </c>
      <c r="K467" s="27">
        <v>0</v>
      </c>
      <c r="L467" s="27">
        <v>0</v>
      </c>
      <c r="M467" s="378">
        <v>0</v>
      </c>
      <c r="N467" s="470">
        <v>0</v>
      </c>
      <c r="O467" s="21">
        <v>0</v>
      </c>
      <c r="P467" s="29">
        <v>0</v>
      </c>
      <c r="Q467" s="92">
        <v>0</v>
      </c>
    </row>
    <row r="468" spans="1:17" x14ac:dyDescent="0.25">
      <c r="A468" s="515"/>
      <c r="B468" s="517"/>
      <c r="C468" s="517"/>
      <c r="D468" s="525"/>
      <c r="E468" s="394" t="s">
        <v>517</v>
      </c>
      <c r="F468" s="227">
        <v>880.9</v>
      </c>
      <c r="G468" s="28">
        <v>0</v>
      </c>
      <c r="H468" s="28">
        <v>0</v>
      </c>
      <c r="I468" s="316">
        <v>880.9</v>
      </c>
      <c r="J468" s="377">
        <v>880.9</v>
      </c>
      <c r="K468" s="27">
        <v>0</v>
      </c>
      <c r="L468" s="27">
        <v>0</v>
      </c>
      <c r="M468" s="378">
        <v>880.9</v>
      </c>
      <c r="N468" s="470">
        <f t="shared" si="283"/>
        <v>100</v>
      </c>
      <c r="O468" s="21">
        <v>0</v>
      </c>
      <c r="P468" s="29">
        <v>0</v>
      </c>
      <c r="Q468" s="92">
        <f t="shared" si="284"/>
        <v>100</v>
      </c>
    </row>
    <row r="469" spans="1:17" x14ac:dyDescent="0.25">
      <c r="A469" s="515"/>
      <c r="B469" s="517"/>
      <c r="C469" s="517"/>
      <c r="D469" s="525"/>
      <c r="E469" s="394" t="s">
        <v>518</v>
      </c>
      <c r="F469" s="227">
        <v>200</v>
      </c>
      <c r="G469" s="28">
        <v>0</v>
      </c>
      <c r="H469" s="28">
        <v>0</v>
      </c>
      <c r="I469" s="316">
        <v>200</v>
      </c>
      <c r="J469" s="377">
        <v>164.6</v>
      </c>
      <c r="K469" s="27">
        <v>0</v>
      </c>
      <c r="L469" s="27">
        <v>0</v>
      </c>
      <c r="M469" s="378">
        <v>164.6</v>
      </c>
      <c r="N469" s="470">
        <f t="shared" si="283"/>
        <v>82.3</v>
      </c>
      <c r="O469" s="21">
        <v>0</v>
      </c>
      <c r="P469" s="29">
        <v>0</v>
      </c>
      <c r="Q469" s="92">
        <f t="shared" si="284"/>
        <v>82.3</v>
      </c>
    </row>
    <row r="470" spans="1:17" x14ac:dyDescent="0.25">
      <c r="A470" s="515"/>
      <c r="B470" s="517"/>
      <c r="C470" s="517"/>
      <c r="D470" s="525"/>
      <c r="E470" s="394" t="s">
        <v>519</v>
      </c>
      <c r="F470" s="227">
        <v>0</v>
      </c>
      <c r="G470" s="28">
        <v>0</v>
      </c>
      <c r="H470" s="28">
        <v>0</v>
      </c>
      <c r="I470" s="316">
        <v>0</v>
      </c>
      <c r="J470" s="377">
        <v>0</v>
      </c>
      <c r="K470" s="27">
        <v>0</v>
      </c>
      <c r="L470" s="27">
        <v>0</v>
      </c>
      <c r="M470" s="378">
        <v>0</v>
      </c>
      <c r="N470" s="470">
        <v>0</v>
      </c>
      <c r="O470" s="21">
        <v>0</v>
      </c>
      <c r="P470" s="29">
        <v>0</v>
      </c>
      <c r="Q470" s="92">
        <v>0</v>
      </c>
    </row>
    <row r="471" spans="1:17" x14ac:dyDescent="0.25">
      <c r="A471" s="515"/>
      <c r="B471" s="517"/>
      <c r="C471" s="517"/>
      <c r="D471" s="525"/>
      <c r="E471" s="394" t="s">
        <v>520</v>
      </c>
      <c r="F471" s="227">
        <v>264</v>
      </c>
      <c r="G471" s="28">
        <v>0</v>
      </c>
      <c r="H471" s="28">
        <v>0</v>
      </c>
      <c r="I471" s="316">
        <v>264</v>
      </c>
      <c r="J471" s="377">
        <v>264</v>
      </c>
      <c r="K471" s="27">
        <v>0</v>
      </c>
      <c r="L471" s="27">
        <v>0</v>
      </c>
      <c r="M471" s="378">
        <v>264</v>
      </c>
      <c r="N471" s="470">
        <f t="shared" si="283"/>
        <v>100</v>
      </c>
      <c r="O471" s="21">
        <v>0</v>
      </c>
      <c r="P471" s="29">
        <v>0</v>
      </c>
      <c r="Q471" s="92">
        <f t="shared" si="284"/>
        <v>100</v>
      </c>
    </row>
    <row r="472" spans="1:17" x14ac:dyDescent="0.25">
      <c r="A472" s="515"/>
      <c r="B472" s="517"/>
      <c r="C472" s="517"/>
      <c r="D472" s="525"/>
      <c r="E472" s="433" t="s">
        <v>521</v>
      </c>
      <c r="F472" s="227">
        <v>256.8</v>
      </c>
      <c r="G472" s="28">
        <v>0</v>
      </c>
      <c r="H472" s="28">
        <v>0</v>
      </c>
      <c r="I472" s="316">
        <v>256.8</v>
      </c>
      <c r="J472" s="377">
        <v>65</v>
      </c>
      <c r="K472" s="27">
        <v>0</v>
      </c>
      <c r="L472" s="27">
        <v>0</v>
      </c>
      <c r="M472" s="378">
        <v>65</v>
      </c>
      <c r="N472" s="470">
        <f t="shared" si="283"/>
        <v>25.311526479750778</v>
      </c>
      <c r="O472" s="21">
        <v>0</v>
      </c>
      <c r="P472" s="29">
        <v>0</v>
      </c>
      <c r="Q472" s="92">
        <f t="shared" si="284"/>
        <v>25.311526479750778</v>
      </c>
    </row>
    <row r="473" spans="1:17" x14ac:dyDescent="0.25">
      <c r="A473" s="515"/>
      <c r="B473" s="517"/>
      <c r="C473" s="517"/>
      <c r="D473" s="525"/>
      <c r="E473" s="394" t="s">
        <v>522</v>
      </c>
      <c r="F473" s="227">
        <v>0</v>
      </c>
      <c r="G473" s="28">
        <v>0</v>
      </c>
      <c r="H473" s="28">
        <v>0</v>
      </c>
      <c r="I473" s="316">
        <v>0</v>
      </c>
      <c r="J473" s="377">
        <v>0</v>
      </c>
      <c r="K473" s="27">
        <v>0</v>
      </c>
      <c r="L473" s="27">
        <v>0</v>
      </c>
      <c r="M473" s="378">
        <v>0</v>
      </c>
      <c r="N473" s="470">
        <v>0</v>
      </c>
      <c r="O473" s="21">
        <v>0</v>
      </c>
      <c r="P473" s="29">
        <v>0</v>
      </c>
      <c r="Q473" s="92">
        <v>0</v>
      </c>
    </row>
    <row r="474" spans="1:17" x14ac:dyDescent="0.25">
      <c r="A474" s="434"/>
      <c r="B474" s="187"/>
      <c r="C474" s="187"/>
      <c r="D474" s="188"/>
      <c r="E474" s="394" t="s">
        <v>523</v>
      </c>
      <c r="F474" s="227">
        <v>841.3</v>
      </c>
      <c r="G474" s="28">
        <v>0</v>
      </c>
      <c r="H474" s="28">
        <v>0</v>
      </c>
      <c r="I474" s="316">
        <v>841.3</v>
      </c>
      <c r="J474" s="377">
        <v>818.8</v>
      </c>
      <c r="K474" s="27">
        <v>0</v>
      </c>
      <c r="L474" s="27">
        <v>0</v>
      </c>
      <c r="M474" s="378">
        <v>818.8</v>
      </c>
      <c r="N474" s="470">
        <f t="shared" si="283"/>
        <v>97.325567573992629</v>
      </c>
      <c r="O474" s="21">
        <v>0</v>
      </c>
      <c r="P474" s="29">
        <v>0</v>
      </c>
      <c r="Q474" s="92">
        <f t="shared" si="284"/>
        <v>97.325567573992629</v>
      </c>
    </row>
    <row r="475" spans="1:17" x14ac:dyDescent="0.25">
      <c r="A475" s="434"/>
      <c r="B475" s="187"/>
      <c r="C475" s="187"/>
      <c r="D475" s="188"/>
      <c r="E475" s="394" t="s">
        <v>524</v>
      </c>
      <c r="F475" s="227">
        <v>7155</v>
      </c>
      <c r="G475" s="28">
        <v>0</v>
      </c>
      <c r="H475" s="28">
        <v>0</v>
      </c>
      <c r="I475" s="316">
        <v>7155</v>
      </c>
      <c r="J475" s="377">
        <v>3244.5</v>
      </c>
      <c r="K475" s="27">
        <v>0</v>
      </c>
      <c r="L475" s="27">
        <v>0</v>
      </c>
      <c r="M475" s="378">
        <v>3244.5</v>
      </c>
      <c r="N475" s="470">
        <v>0</v>
      </c>
      <c r="O475" s="21">
        <v>0</v>
      </c>
      <c r="P475" s="29">
        <v>0</v>
      </c>
      <c r="Q475" s="92">
        <v>0</v>
      </c>
    </row>
    <row r="476" spans="1:17" ht="25.5" x14ac:dyDescent="0.25">
      <c r="A476" s="522" t="s">
        <v>525</v>
      </c>
      <c r="B476" s="516" t="s">
        <v>526</v>
      </c>
      <c r="C476" s="516" t="s">
        <v>527</v>
      </c>
      <c r="D476" s="10" t="s">
        <v>21</v>
      </c>
      <c r="E476" s="405" t="s">
        <v>27</v>
      </c>
      <c r="F476" s="228">
        <v>0</v>
      </c>
      <c r="G476" s="30">
        <v>0</v>
      </c>
      <c r="H476" s="30">
        <v>0</v>
      </c>
      <c r="I476" s="318">
        <v>0</v>
      </c>
      <c r="J476" s="317">
        <v>0</v>
      </c>
      <c r="K476" s="30">
        <v>0</v>
      </c>
      <c r="L476" s="30">
        <v>0</v>
      </c>
      <c r="M476" s="318">
        <v>0</v>
      </c>
      <c r="N476" s="471">
        <v>0</v>
      </c>
      <c r="O476" s="191">
        <v>0</v>
      </c>
      <c r="P476" s="191">
        <v>0</v>
      </c>
      <c r="Q476" s="472">
        <v>0</v>
      </c>
    </row>
    <row r="477" spans="1:17" x14ac:dyDescent="0.25">
      <c r="A477" s="523"/>
      <c r="B477" s="517"/>
      <c r="C477" s="517"/>
      <c r="D477" s="520" t="s">
        <v>503</v>
      </c>
      <c r="E477" s="405" t="s">
        <v>528</v>
      </c>
      <c r="F477" s="229">
        <v>0</v>
      </c>
      <c r="G477" s="31">
        <v>0</v>
      </c>
      <c r="H477" s="31">
        <v>0</v>
      </c>
      <c r="I477" s="320">
        <v>0</v>
      </c>
      <c r="J477" s="319">
        <v>0</v>
      </c>
      <c r="K477" s="31">
        <v>0</v>
      </c>
      <c r="L477" s="31">
        <v>0</v>
      </c>
      <c r="M477" s="320">
        <v>0</v>
      </c>
      <c r="N477" s="339">
        <v>0</v>
      </c>
      <c r="O477" s="32">
        <v>0</v>
      </c>
      <c r="P477" s="32">
        <v>0</v>
      </c>
      <c r="Q477" s="340">
        <v>0</v>
      </c>
    </row>
    <row r="478" spans="1:17" x14ac:dyDescent="0.25">
      <c r="A478" s="541"/>
      <c r="B478" s="531"/>
      <c r="C478" s="531"/>
      <c r="D478" s="533"/>
      <c r="E478" s="405"/>
      <c r="F478" s="229">
        <v>0</v>
      </c>
      <c r="G478" s="31">
        <v>0</v>
      </c>
      <c r="H478" s="31">
        <v>0</v>
      </c>
      <c r="I478" s="320">
        <v>0</v>
      </c>
      <c r="J478" s="319">
        <v>0</v>
      </c>
      <c r="K478" s="31">
        <v>0</v>
      </c>
      <c r="L478" s="31">
        <v>0</v>
      </c>
      <c r="M478" s="320">
        <v>0</v>
      </c>
      <c r="N478" s="339">
        <v>0</v>
      </c>
      <c r="O478" s="32">
        <v>0</v>
      </c>
      <c r="P478" s="32">
        <v>0</v>
      </c>
      <c r="Q478" s="340">
        <v>0</v>
      </c>
    </row>
    <row r="479" spans="1:17" ht="25.5" x14ac:dyDescent="0.25">
      <c r="A479" s="522" t="s">
        <v>529</v>
      </c>
      <c r="B479" s="516" t="s">
        <v>530</v>
      </c>
      <c r="C479" s="516" t="s">
        <v>527</v>
      </c>
      <c r="D479" s="10" t="s">
        <v>21</v>
      </c>
      <c r="E479" s="405" t="s">
        <v>27</v>
      </c>
      <c r="F479" s="230">
        <f>F480+F481</f>
        <v>137.19999999999999</v>
      </c>
      <c r="G479" s="33">
        <f t="shared" ref="G479:M479" si="285">G480+G481</f>
        <v>0</v>
      </c>
      <c r="H479" s="33">
        <f t="shared" si="285"/>
        <v>137.19999999999999</v>
      </c>
      <c r="I479" s="322">
        <f t="shared" si="285"/>
        <v>0</v>
      </c>
      <c r="J479" s="321">
        <v>115.5</v>
      </c>
      <c r="K479" s="33">
        <f t="shared" si="285"/>
        <v>0</v>
      </c>
      <c r="L479" s="33">
        <f t="shared" si="285"/>
        <v>115.5</v>
      </c>
      <c r="M479" s="322">
        <f t="shared" si="285"/>
        <v>0</v>
      </c>
      <c r="N479" s="473">
        <f t="shared" si="283"/>
        <v>84.18367346938777</v>
      </c>
      <c r="O479" s="44">
        <v>0</v>
      </c>
      <c r="P479" s="44">
        <f t="shared" ref="P479" si="286">L479/H479*100</f>
        <v>84.18367346938777</v>
      </c>
      <c r="Q479" s="474">
        <v>0</v>
      </c>
    </row>
    <row r="480" spans="1:17" x14ac:dyDescent="0.25">
      <c r="A480" s="523"/>
      <c r="B480" s="517"/>
      <c r="C480" s="517"/>
      <c r="D480" s="520" t="s">
        <v>503</v>
      </c>
      <c r="E480" s="407" t="s">
        <v>510</v>
      </c>
      <c r="F480" s="227">
        <v>137.19999999999999</v>
      </c>
      <c r="G480" s="28">
        <v>0</v>
      </c>
      <c r="H480" s="28">
        <v>137.19999999999999</v>
      </c>
      <c r="I480" s="316">
        <v>0</v>
      </c>
      <c r="J480" s="377">
        <v>115.5</v>
      </c>
      <c r="K480" s="27">
        <v>0</v>
      </c>
      <c r="L480" s="27">
        <v>115.5</v>
      </c>
      <c r="M480" s="378">
        <v>0</v>
      </c>
      <c r="N480" s="335">
        <f t="shared" si="283"/>
        <v>84.18367346938777</v>
      </c>
      <c r="O480" s="34">
        <v>0</v>
      </c>
      <c r="P480" s="34">
        <f t="shared" si="283"/>
        <v>84.18367346938777</v>
      </c>
      <c r="Q480" s="336">
        <v>0</v>
      </c>
    </row>
    <row r="481" spans="1:17" x14ac:dyDescent="0.25">
      <c r="A481" s="541"/>
      <c r="B481" s="531"/>
      <c r="C481" s="531"/>
      <c r="D481" s="533"/>
      <c r="E481" s="407" t="s">
        <v>511</v>
      </c>
      <c r="F481" s="227">
        <v>0</v>
      </c>
      <c r="G481" s="28">
        <v>0</v>
      </c>
      <c r="H481" s="28">
        <v>0</v>
      </c>
      <c r="I481" s="316">
        <v>0</v>
      </c>
      <c r="J481" s="377">
        <v>0</v>
      </c>
      <c r="K481" s="27">
        <v>0</v>
      </c>
      <c r="L481" s="27">
        <v>0</v>
      </c>
      <c r="M481" s="378">
        <v>0</v>
      </c>
      <c r="N481" s="335">
        <v>0</v>
      </c>
      <c r="O481" s="34">
        <v>0</v>
      </c>
      <c r="P481" s="34">
        <v>0</v>
      </c>
      <c r="Q481" s="336">
        <v>0</v>
      </c>
    </row>
    <row r="482" spans="1:17" ht="25.5" x14ac:dyDescent="0.25">
      <c r="A482" s="612" t="s">
        <v>173</v>
      </c>
      <c r="B482" s="508" t="s">
        <v>531</v>
      </c>
      <c r="C482" s="509" t="s">
        <v>527</v>
      </c>
      <c r="D482" s="10" t="s">
        <v>21</v>
      </c>
      <c r="E482" s="435" t="s">
        <v>27</v>
      </c>
      <c r="F482" s="231">
        <f>F483+F484</f>
        <v>142</v>
      </c>
      <c r="G482" s="40">
        <f t="shared" ref="G482:M482" si="287">G483+G484</f>
        <v>0</v>
      </c>
      <c r="H482" s="40">
        <f t="shared" si="287"/>
        <v>142</v>
      </c>
      <c r="I482" s="324">
        <f t="shared" si="287"/>
        <v>0</v>
      </c>
      <c r="J482" s="323">
        <f t="shared" si="287"/>
        <v>116.3</v>
      </c>
      <c r="K482" s="40">
        <f t="shared" si="287"/>
        <v>0</v>
      </c>
      <c r="L482" s="40">
        <f t="shared" si="287"/>
        <v>116.3</v>
      </c>
      <c r="M482" s="324">
        <f t="shared" si="287"/>
        <v>0</v>
      </c>
      <c r="N482" s="335">
        <f t="shared" si="283"/>
        <v>81.901408450704224</v>
      </c>
      <c r="O482" s="35">
        <f t="shared" ref="O482:Q482" si="288">O483+O484</f>
        <v>0</v>
      </c>
      <c r="P482" s="34">
        <f t="shared" si="283"/>
        <v>81.901408450704224</v>
      </c>
      <c r="Q482" s="346">
        <f t="shared" si="288"/>
        <v>0</v>
      </c>
    </row>
    <row r="483" spans="1:17" x14ac:dyDescent="0.25">
      <c r="A483" s="507"/>
      <c r="B483" s="508"/>
      <c r="C483" s="508"/>
      <c r="D483" s="510" t="s">
        <v>503</v>
      </c>
      <c r="E483" s="436" t="s">
        <v>512</v>
      </c>
      <c r="F483" s="232">
        <v>142</v>
      </c>
      <c r="G483" s="36">
        <v>0</v>
      </c>
      <c r="H483" s="36">
        <v>142</v>
      </c>
      <c r="I483" s="326">
        <v>0</v>
      </c>
      <c r="J483" s="325">
        <v>116.3</v>
      </c>
      <c r="K483" s="36">
        <v>0</v>
      </c>
      <c r="L483" s="36">
        <v>116.3</v>
      </c>
      <c r="M483" s="326">
        <v>0</v>
      </c>
      <c r="N483" s="335">
        <f t="shared" si="283"/>
        <v>81.901408450704224</v>
      </c>
      <c r="O483" s="34">
        <v>0</v>
      </c>
      <c r="P483" s="34">
        <f t="shared" si="283"/>
        <v>81.901408450704224</v>
      </c>
      <c r="Q483" s="336">
        <v>0</v>
      </c>
    </row>
    <row r="484" spans="1:17" x14ac:dyDescent="0.25">
      <c r="A484" s="507"/>
      <c r="B484" s="508"/>
      <c r="C484" s="508"/>
      <c r="D484" s="510"/>
      <c r="E484" s="561" t="s">
        <v>513</v>
      </c>
      <c r="F484" s="557">
        <v>0</v>
      </c>
      <c r="G484" s="551">
        <v>0</v>
      </c>
      <c r="H484" s="551">
        <v>0</v>
      </c>
      <c r="I484" s="553">
        <v>0</v>
      </c>
      <c r="J484" s="559">
        <v>0</v>
      </c>
      <c r="K484" s="551">
        <v>0</v>
      </c>
      <c r="L484" s="551">
        <v>0</v>
      </c>
      <c r="M484" s="553">
        <v>0</v>
      </c>
      <c r="N484" s="555">
        <v>0</v>
      </c>
      <c r="O484" s="542">
        <v>0</v>
      </c>
      <c r="P484" s="542">
        <v>0</v>
      </c>
      <c r="Q484" s="544">
        <v>0</v>
      </c>
    </row>
    <row r="485" spans="1:17" x14ac:dyDescent="0.25">
      <c r="A485" s="507"/>
      <c r="B485" s="508"/>
      <c r="C485" s="508"/>
      <c r="D485" s="510"/>
      <c r="E485" s="603"/>
      <c r="F485" s="604"/>
      <c r="G485" s="605"/>
      <c r="H485" s="605"/>
      <c r="I485" s="606"/>
      <c r="J485" s="607"/>
      <c r="K485" s="605"/>
      <c r="L485" s="605"/>
      <c r="M485" s="606"/>
      <c r="N485" s="608"/>
      <c r="O485" s="609"/>
      <c r="P485" s="609"/>
      <c r="Q485" s="610"/>
    </row>
    <row r="486" spans="1:17" x14ac:dyDescent="0.25">
      <c r="A486" s="507"/>
      <c r="B486" s="508"/>
      <c r="C486" s="508"/>
      <c r="D486" s="510"/>
      <c r="E486" s="603"/>
      <c r="F486" s="604"/>
      <c r="G486" s="605"/>
      <c r="H486" s="605"/>
      <c r="I486" s="606"/>
      <c r="J486" s="607"/>
      <c r="K486" s="605"/>
      <c r="L486" s="605"/>
      <c r="M486" s="606"/>
      <c r="N486" s="556"/>
      <c r="O486" s="609"/>
      <c r="P486" s="543"/>
      <c r="Q486" s="610"/>
    </row>
    <row r="487" spans="1:17" x14ac:dyDescent="0.25">
      <c r="A487" s="507"/>
      <c r="B487" s="508"/>
      <c r="C487" s="508"/>
      <c r="D487" s="510"/>
      <c r="E487" s="562"/>
      <c r="F487" s="558"/>
      <c r="G487" s="552"/>
      <c r="H487" s="552"/>
      <c r="I487" s="554"/>
      <c r="J487" s="560"/>
      <c r="K487" s="552"/>
      <c r="L487" s="552"/>
      <c r="M487" s="554"/>
      <c r="N487" s="335"/>
      <c r="O487" s="543"/>
      <c r="P487" s="34"/>
      <c r="Q487" s="545"/>
    </row>
    <row r="488" spans="1:17" x14ac:dyDescent="0.25">
      <c r="A488" s="522" t="s">
        <v>532</v>
      </c>
      <c r="B488" s="516" t="s">
        <v>533</v>
      </c>
      <c r="C488" s="518" t="s">
        <v>527</v>
      </c>
      <c r="D488" s="520" t="s">
        <v>21</v>
      </c>
      <c r="E488" s="569" t="s">
        <v>27</v>
      </c>
      <c r="F488" s="611">
        <v>0</v>
      </c>
      <c r="G488" s="551">
        <v>0</v>
      </c>
      <c r="H488" s="551">
        <v>0</v>
      </c>
      <c r="I488" s="553">
        <v>0</v>
      </c>
      <c r="J488" s="559">
        <v>0</v>
      </c>
      <c r="K488" s="551">
        <v>0</v>
      </c>
      <c r="L488" s="551">
        <v>0</v>
      </c>
      <c r="M488" s="553">
        <v>0</v>
      </c>
      <c r="N488" s="555">
        <v>0</v>
      </c>
      <c r="O488" s="542">
        <v>0</v>
      </c>
      <c r="P488" s="542">
        <v>0</v>
      </c>
      <c r="Q488" s="544">
        <v>0</v>
      </c>
    </row>
    <row r="489" spans="1:17" x14ac:dyDescent="0.25">
      <c r="A489" s="523"/>
      <c r="B489" s="517"/>
      <c r="C489" s="519"/>
      <c r="D489" s="533"/>
      <c r="E489" s="570"/>
      <c r="F489" s="611"/>
      <c r="G489" s="552"/>
      <c r="H489" s="552"/>
      <c r="I489" s="554"/>
      <c r="J489" s="560"/>
      <c r="K489" s="552"/>
      <c r="L489" s="552"/>
      <c r="M489" s="554"/>
      <c r="N489" s="556"/>
      <c r="O489" s="543"/>
      <c r="P489" s="543"/>
      <c r="Q489" s="545"/>
    </row>
    <row r="490" spans="1:17" x14ac:dyDescent="0.25">
      <c r="A490" s="523"/>
      <c r="B490" s="517"/>
      <c r="C490" s="519"/>
      <c r="D490" s="520" t="s">
        <v>503</v>
      </c>
      <c r="E490" s="561"/>
      <c r="F490" s="557">
        <v>0</v>
      </c>
      <c r="G490" s="551">
        <v>0</v>
      </c>
      <c r="H490" s="551">
        <v>0</v>
      </c>
      <c r="I490" s="553">
        <v>0</v>
      </c>
      <c r="J490" s="559">
        <v>0</v>
      </c>
      <c r="K490" s="551">
        <v>0</v>
      </c>
      <c r="L490" s="551">
        <v>0</v>
      </c>
      <c r="M490" s="553">
        <v>0</v>
      </c>
      <c r="N490" s="555">
        <v>0</v>
      </c>
      <c r="O490" s="542">
        <v>0</v>
      </c>
      <c r="P490" s="542">
        <v>0</v>
      </c>
      <c r="Q490" s="544">
        <v>0</v>
      </c>
    </row>
    <row r="491" spans="1:17" x14ac:dyDescent="0.25">
      <c r="A491" s="523"/>
      <c r="B491" s="517"/>
      <c r="C491" s="519"/>
      <c r="D491" s="521"/>
      <c r="E491" s="603"/>
      <c r="F491" s="604"/>
      <c r="G491" s="605"/>
      <c r="H491" s="605"/>
      <c r="I491" s="606"/>
      <c r="J491" s="607"/>
      <c r="K491" s="605"/>
      <c r="L491" s="605"/>
      <c r="M491" s="606"/>
      <c r="N491" s="608"/>
      <c r="O491" s="609"/>
      <c r="P491" s="609"/>
      <c r="Q491" s="610"/>
    </row>
    <row r="492" spans="1:17" x14ac:dyDescent="0.25">
      <c r="A492" s="523"/>
      <c r="B492" s="517"/>
      <c r="C492" s="519"/>
      <c r="D492" s="521"/>
      <c r="E492" s="603"/>
      <c r="F492" s="604"/>
      <c r="G492" s="605"/>
      <c r="H492" s="605"/>
      <c r="I492" s="606"/>
      <c r="J492" s="607"/>
      <c r="K492" s="605"/>
      <c r="L492" s="605"/>
      <c r="M492" s="606"/>
      <c r="N492" s="608"/>
      <c r="O492" s="609"/>
      <c r="P492" s="609"/>
      <c r="Q492" s="610"/>
    </row>
    <row r="493" spans="1:17" x14ac:dyDescent="0.25">
      <c r="A493" s="523"/>
      <c r="B493" s="517"/>
      <c r="C493" s="519"/>
      <c r="D493" s="533"/>
      <c r="E493" s="562"/>
      <c r="F493" s="558"/>
      <c r="G493" s="552"/>
      <c r="H493" s="552"/>
      <c r="I493" s="554"/>
      <c r="J493" s="560"/>
      <c r="K493" s="552"/>
      <c r="L493" s="552"/>
      <c r="M493" s="554"/>
      <c r="N493" s="556"/>
      <c r="O493" s="543"/>
      <c r="P493" s="543"/>
      <c r="Q493" s="545"/>
    </row>
    <row r="494" spans="1:17" x14ac:dyDescent="0.25">
      <c r="A494" s="522" t="s">
        <v>534</v>
      </c>
      <c r="B494" s="516" t="s">
        <v>535</v>
      </c>
      <c r="C494" s="518" t="s">
        <v>536</v>
      </c>
      <c r="D494" s="521" t="s">
        <v>21</v>
      </c>
      <c r="E494" s="579" t="s">
        <v>27</v>
      </c>
      <c r="F494" s="571">
        <f>G494+H494+I494</f>
        <v>83187.5</v>
      </c>
      <c r="G494" s="573">
        <f t="shared" ref="G494:M494" si="289">SUM(G496:G502)</f>
        <v>21187.599999999999</v>
      </c>
      <c r="H494" s="573">
        <f t="shared" si="289"/>
        <v>0</v>
      </c>
      <c r="I494" s="575">
        <f t="shared" si="289"/>
        <v>61999.9</v>
      </c>
      <c r="J494" s="577">
        <f t="shared" si="289"/>
        <v>67606.399999999994</v>
      </c>
      <c r="K494" s="573">
        <f t="shared" si="289"/>
        <v>18542.8</v>
      </c>
      <c r="L494" s="573">
        <f t="shared" si="289"/>
        <v>0</v>
      </c>
      <c r="M494" s="575">
        <f t="shared" si="289"/>
        <v>49063.600000000006</v>
      </c>
      <c r="N494" s="577">
        <f>J494/F494*100</f>
        <v>81.269902329075876</v>
      </c>
      <c r="O494" s="573">
        <v>0</v>
      </c>
      <c r="P494" s="573">
        <v>0</v>
      </c>
      <c r="Q494" s="575">
        <f t="shared" ref="Q494" si="290">M494/I494*100</f>
        <v>79.134966346719921</v>
      </c>
    </row>
    <row r="495" spans="1:17" x14ac:dyDescent="0.25">
      <c r="A495" s="523"/>
      <c r="B495" s="517"/>
      <c r="C495" s="519"/>
      <c r="D495" s="533"/>
      <c r="E495" s="580"/>
      <c r="F495" s="572"/>
      <c r="G495" s="574"/>
      <c r="H495" s="574"/>
      <c r="I495" s="576"/>
      <c r="J495" s="578"/>
      <c r="K495" s="574"/>
      <c r="L495" s="574"/>
      <c r="M495" s="576"/>
      <c r="N495" s="578"/>
      <c r="O495" s="574"/>
      <c r="P495" s="574"/>
      <c r="Q495" s="576"/>
    </row>
    <row r="496" spans="1:17" x14ac:dyDescent="0.25">
      <c r="A496" s="523"/>
      <c r="B496" s="517"/>
      <c r="C496" s="519"/>
      <c r="D496" s="521"/>
      <c r="E496" s="436" t="s">
        <v>514</v>
      </c>
      <c r="F496" s="232">
        <v>21187.599999999999</v>
      </c>
      <c r="G496" s="36">
        <v>21187.599999999999</v>
      </c>
      <c r="H496" s="36">
        <v>0</v>
      </c>
      <c r="I496" s="326">
        <v>0</v>
      </c>
      <c r="J496" s="325">
        <v>18542.8</v>
      </c>
      <c r="K496" s="36">
        <v>18542.8</v>
      </c>
      <c r="L496" s="36">
        <v>0</v>
      </c>
      <c r="M496" s="326">
        <v>0</v>
      </c>
      <c r="N496" s="317">
        <f>J496/F496*100</f>
        <v>87.517227057335418</v>
      </c>
      <c r="O496" s="35">
        <v>0</v>
      </c>
      <c r="P496" s="35">
        <v>0</v>
      </c>
      <c r="Q496" s="346">
        <v>0</v>
      </c>
    </row>
    <row r="497" spans="1:17" x14ac:dyDescent="0.25">
      <c r="A497" s="523"/>
      <c r="B497" s="517"/>
      <c r="C497" s="519"/>
      <c r="D497" s="521"/>
      <c r="E497" s="436" t="s">
        <v>515</v>
      </c>
      <c r="F497" s="232">
        <v>53122.7</v>
      </c>
      <c r="G497" s="36">
        <v>0</v>
      </c>
      <c r="H497" s="36">
        <v>0</v>
      </c>
      <c r="I497" s="326">
        <v>53122.7</v>
      </c>
      <c r="J497" s="325">
        <v>44119.4</v>
      </c>
      <c r="K497" s="36">
        <v>0</v>
      </c>
      <c r="L497" s="36">
        <v>0</v>
      </c>
      <c r="M497" s="326">
        <v>44119.4</v>
      </c>
      <c r="N497" s="317">
        <f>J497/F497*100</f>
        <v>83.051878010718596</v>
      </c>
      <c r="O497" s="35">
        <v>0</v>
      </c>
      <c r="P497" s="35">
        <v>0</v>
      </c>
      <c r="Q497" s="346">
        <f t="shared" ref="Q497:Q502" si="291">M497/I497*100</f>
        <v>83.051878010718596</v>
      </c>
    </row>
    <row r="498" spans="1:17" x14ac:dyDescent="0.25">
      <c r="A498" s="523"/>
      <c r="B498" s="517"/>
      <c r="C498" s="519"/>
      <c r="D498" s="521"/>
      <c r="E498" s="437" t="s">
        <v>516</v>
      </c>
      <c r="F498" s="232">
        <v>0</v>
      </c>
      <c r="G498" s="36">
        <v>0</v>
      </c>
      <c r="H498" s="36">
        <v>0</v>
      </c>
      <c r="I498" s="326">
        <v>0</v>
      </c>
      <c r="J498" s="325">
        <v>0</v>
      </c>
      <c r="K498" s="36">
        <v>0</v>
      </c>
      <c r="L498" s="36">
        <v>0</v>
      </c>
      <c r="M498" s="326">
        <v>0</v>
      </c>
      <c r="N498" s="317">
        <v>0</v>
      </c>
      <c r="O498" s="34">
        <v>0</v>
      </c>
      <c r="P498" s="34">
        <v>0</v>
      </c>
      <c r="Q498" s="336">
        <v>0</v>
      </c>
    </row>
    <row r="499" spans="1:17" x14ac:dyDescent="0.25">
      <c r="A499" s="523"/>
      <c r="B499" s="517"/>
      <c r="C499" s="519"/>
      <c r="D499" s="521"/>
      <c r="E499" s="437" t="s">
        <v>517</v>
      </c>
      <c r="F499" s="232">
        <v>880.9</v>
      </c>
      <c r="G499" s="36">
        <v>0</v>
      </c>
      <c r="H499" s="36">
        <v>0</v>
      </c>
      <c r="I499" s="326">
        <v>880.9</v>
      </c>
      <c r="J499" s="325">
        <v>880.9</v>
      </c>
      <c r="K499" s="36">
        <v>0</v>
      </c>
      <c r="L499" s="36">
        <v>0</v>
      </c>
      <c r="M499" s="326">
        <v>880.9</v>
      </c>
      <c r="N499" s="317">
        <f>J499/F499*100</f>
        <v>100</v>
      </c>
      <c r="O499" s="34">
        <v>0</v>
      </c>
      <c r="P499" s="34">
        <v>0</v>
      </c>
      <c r="Q499" s="336">
        <f t="shared" si="291"/>
        <v>100</v>
      </c>
    </row>
    <row r="500" spans="1:17" x14ac:dyDescent="0.25">
      <c r="A500" s="523"/>
      <c r="B500" s="517"/>
      <c r="C500" s="519"/>
      <c r="D500" s="533"/>
      <c r="E500" s="419" t="s">
        <v>519</v>
      </c>
      <c r="F500" s="233">
        <v>0</v>
      </c>
      <c r="G500" s="37">
        <v>0</v>
      </c>
      <c r="H500" s="37">
        <v>0</v>
      </c>
      <c r="I500" s="328">
        <v>0</v>
      </c>
      <c r="J500" s="327">
        <v>0</v>
      </c>
      <c r="K500" s="37">
        <v>0</v>
      </c>
      <c r="L500" s="37">
        <v>0</v>
      </c>
      <c r="M500" s="328">
        <v>0</v>
      </c>
      <c r="N500" s="317">
        <v>0</v>
      </c>
      <c r="O500" s="35">
        <v>0</v>
      </c>
      <c r="P500" s="35">
        <v>0</v>
      </c>
      <c r="Q500" s="336">
        <v>0</v>
      </c>
    </row>
    <row r="501" spans="1:17" x14ac:dyDescent="0.25">
      <c r="A501" s="438"/>
      <c r="B501" s="187"/>
      <c r="C501" s="189"/>
      <c r="D501" s="38"/>
      <c r="E501" s="439" t="s">
        <v>523</v>
      </c>
      <c r="F501" s="234">
        <v>841.3</v>
      </c>
      <c r="G501" s="39">
        <v>0</v>
      </c>
      <c r="H501" s="39">
        <v>0</v>
      </c>
      <c r="I501" s="330">
        <v>841.3</v>
      </c>
      <c r="J501" s="329">
        <v>818.8</v>
      </c>
      <c r="K501" s="39">
        <v>0</v>
      </c>
      <c r="L501" s="39">
        <v>0</v>
      </c>
      <c r="M501" s="330">
        <v>818.8</v>
      </c>
      <c r="N501" s="317">
        <f>J501/F501*100</f>
        <v>97.325567573992629</v>
      </c>
      <c r="O501" s="34">
        <v>0</v>
      </c>
      <c r="P501" s="34">
        <v>0</v>
      </c>
      <c r="Q501" s="336">
        <f t="shared" si="291"/>
        <v>97.325567573992629</v>
      </c>
    </row>
    <row r="502" spans="1:17" x14ac:dyDescent="0.25">
      <c r="A502" s="438"/>
      <c r="B502" s="187"/>
      <c r="C502" s="189"/>
      <c r="D502" s="38"/>
      <c r="E502" s="439" t="s">
        <v>524</v>
      </c>
      <c r="F502" s="234">
        <v>7155</v>
      </c>
      <c r="G502" s="39">
        <v>0</v>
      </c>
      <c r="H502" s="39">
        <v>0</v>
      </c>
      <c r="I502" s="330">
        <v>7155</v>
      </c>
      <c r="J502" s="329">
        <v>3244.5</v>
      </c>
      <c r="K502" s="39">
        <v>0</v>
      </c>
      <c r="L502" s="39">
        <v>0</v>
      </c>
      <c r="M502" s="330">
        <v>3244.5</v>
      </c>
      <c r="N502" s="317">
        <f>J502/F502*100</f>
        <v>45.345911949685537</v>
      </c>
      <c r="O502" s="34">
        <v>0</v>
      </c>
      <c r="P502" s="34">
        <v>0</v>
      </c>
      <c r="Q502" s="336">
        <f t="shared" si="291"/>
        <v>45.345911949685537</v>
      </c>
    </row>
    <row r="503" spans="1:17" x14ac:dyDescent="0.25">
      <c r="A503" s="522" t="s">
        <v>537</v>
      </c>
      <c r="B503" s="516" t="s">
        <v>538</v>
      </c>
      <c r="C503" s="518" t="s">
        <v>539</v>
      </c>
      <c r="D503" s="520" t="s">
        <v>21</v>
      </c>
      <c r="E503" s="579" t="s">
        <v>27</v>
      </c>
      <c r="F503" s="581">
        <f>F505+F506</f>
        <v>329</v>
      </c>
      <c r="G503" s="565">
        <f t="shared" ref="G503:P503" si="292">G505+G506</f>
        <v>0</v>
      </c>
      <c r="H503" s="565">
        <f t="shared" si="292"/>
        <v>0</v>
      </c>
      <c r="I503" s="567">
        <f t="shared" si="292"/>
        <v>329</v>
      </c>
      <c r="J503" s="563">
        <f t="shared" si="292"/>
        <v>329</v>
      </c>
      <c r="K503" s="565">
        <f t="shared" si="292"/>
        <v>0</v>
      </c>
      <c r="L503" s="565">
        <f t="shared" si="292"/>
        <v>0</v>
      </c>
      <c r="M503" s="567">
        <f t="shared" si="292"/>
        <v>329</v>
      </c>
      <c r="N503" s="563">
        <f t="shared" ref="N503" si="293">J503/F503*100</f>
        <v>100</v>
      </c>
      <c r="O503" s="565">
        <f t="shared" si="292"/>
        <v>0</v>
      </c>
      <c r="P503" s="565">
        <f t="shared" si="292"/>
        <v>0</v>
      </c>
      <c r="Q503" s="567">
        <v>100</v>
      </c>
    </row>
    <row r="504" spans="1:17" x14ac:dyDescent="0.25">
      <c r="A504" s="523"/>
      <c r="B504" s="517"/>
      <c r="C504" s="519"/>
      <c r="D504" s="533"/>
      <c r="E504" s="580"/>
      <c r="F504" s="582"/>
      <c r="G504" s="566"/>
      <c r="H504" s="566"/>
      <c r="I504" s="568"/>
      <c r="J504" s="564"/>
      <c r="K504" s="566"/>
      <c r="L504" s="566"/>
      <c r="M504" s="568"/>
      <c r="N504" s="564"/>
      <c r="O504" s="566"/>
      <c r="P504" s="566"/>
      <c r="Q504" s="568"/>
    </row>
    <row r="505" spans="1:17" x14ac:dyDescent="0.25">
      <c r="A505" s="523"/>
      <c r="B505" s="517"/>
      <c r="C505" s="519"/>
      <c r="D505" s="520" t="s">
        <v>503</v>
      </c>
      <c r="E505" s="436" t="s">
        <v>520</v>
      </c>
      <c r="F505" s="232">
        <v>264</v>
      </c>
      <c r="G505" s="36">
        <v>0</v>
      </c>
      <c r="H505" s="36">
        <v>0</v>
      </c>
      <c r="I505" s="326">
        <v>264</v>
      </c>
      <c r="J505" s="325">
        <v>264</v>
      </c>
      <c r="K505" s="36">
        <v>0</v>
      </c>
      <c r="L505" s="36">
        <v>0</v>
      </c>
      <c r="M505" s="326">
        <v>264</v>
      </c>
      <c r="N505" s="345">
        <f>J505/F505*100</f>
        <v>100</v>
      </c>
      <c r="O505" s="35">
        <v>0</v>
      </c>
      <c r="P505" s="35">
        <v>0</v>
      </c>
      <c r="Q505" s="346">
        <f t="shared" ref="Q505:Q507" si="294">M505/I505*100</f>
        <v>100</v>
      </c>
    </row>
    <row r="506" spans="1:17" x14ac:dyDescent="0.25">
      <c r="A506" s="523"/>
      <c r="B506" s="517"/>
      <c r="C506" s="519"/>
      <c r="D506" s="533"/>
      <c r="E506" s="407" t="s">
        <v>540</v>
      </c>
      <c r="F506" s="233">
        <v>65</v>
      </c>
      <c r="G506" s="37">
        <v>0</v>
      </c>
      <c r="H506" s="37">
        <v>0</v>
      </c>
      <c r="I506" s="328">
        <v>65</v>
      </c>
      <c r="J506" s="327">
        <v>65</v>
      </c>
      <c r="K506" s="37">
        <v>0</v>
      </c>
      <c r="L506" s="37">
        <v>0</v>
      </c>
      <c r="M506" s="328">
        <v>65</v>
      </c>
      <c r="N506" s="345">
        <f>J506/F506*100</f>
        <v>100</v>
      </c>
      <c r="O506" s="35">
        <v>0</v>
      </c>
      <c r="P506" s="35">
        <v>0</v>
      </c>
      <c r="Q506" s="346">
        <f t="shared" si="294"/>
        <v>100</v>
      </c>
    </row>
    <row r="507" spans="1:17" ht="25.5" x14ac:dyDescent="0.25">
      <c r="A507" s="522" t="s">
        <v>541</v>
      </c>
      <c r="B507" s="516" t="s">
        <v>542</v>
      </c>
      <c r="C507" s="518" t="s">
        <v>543</v>
      </c>
      <c r="D507" s="10" t="s">
        <v>21</v>
      </c>
      <c r="E507" s="404" t="s">
        <v>27</v>
      </c>
      <c r="F507" s="230">
        <f>F508</f>
        <v>200</v>
      </c>
      <c r="G507" s="33">
        <f t="shared" ref="G507:L507" si="295">G508</f>
        <v>0</v>
      </c>
      <c r="H507" s="33">
        <f t="shared" si="295"/>
        <v>0</v>
      </c>
      <c r="I507" s="322">
        <f t="shared" si="295"/>
        <v>200</v>
      </c>
      <c r="J507" s="321">
        <v>164.6</v>
      </c>
      <c r="K507" s="33">
        <f t="shared" si="295"/>
        <v>0</v>
      </c>
      <c r="L507" s="33">
        <f t="shared" si="295"/>
        <v>0</v>
      </c>
      <c r="M507" s="322">
        <v>164.6</v>
      </c>
      <c r="N507" s="323">
        <f>J507/F507*100</f>
        <v>82.3</v>
      </c>
      <c r="O507" s="40">
        <v>0</v>
      </c>
      <c r="P507" s="40">
        <v>0</v>
      </c>
      <c r="Q507" s="324">
        <f t="shared" si="294"/>
        <v>82.3</v>
      </c>
    </row>
    <row r="508" spans="1:17" x14ac:dyDescent="0.25">
      <c r="A508" s="523"/>
      <c r="B508" s="517"/>
      <c r="C508" s="519"/>
      <c r="D508" s="520" t="s">
        <v>503</v>
      </c>
      <c r="E508" s="561" t="s">
        <v>518</v>
      </c>
      <c r="F508" s="557">
        <v>200</v>
      </c>
      <c r="G508" s="551">
        <v>0</v>
      </c>
      <c r="H508" s="551">
        <v>0</v>
      </c>
      <c r="I508" s="553">
        <v>200</v>
      </c>
      <c r="J508" s="559">
        <v>164.6</v>
      </c>
      <c r="K508" s="551">
        <v>0</v>
      </c>
      <c r="L508" s="551">
        <v>0</v>
      </c>
      <c r="M508" s="553">
        <v>164.6</v>
      </c>
      <c r="N508" s="555">
        <f t="shared" ref="N508" si="296">J508/F508*100</f>
        <v>82.3</v>
      </c>
      <c r="O508" s="542">
        <v>0</v>
      </c>
      <c r="P508" s="542">
        <v>0</v>
      </c>
      <c r="Q508" s="544">
        <f>M508/I508*100</f>
        <v>82.3</v>
      </c>
    </row>
    <row r="509" spans="1:17" x14ac:dyDescent="0.25">
      <c r="A509" s="523"/>
      <c r="B509" s="517"/>
      <c r="C509" s="519"/>
      <c r="D509" s="533"/>
      <c r="E509" s="562"/>
      <c r="F509" s="558"/>
      <c r="G509" s="552"/>
      <c r="H509" s="552"/>
      <c r="I509" s="554"/>
      <c r="J509" s="560"/>
      <c r="K509" s="552"/>
      <c r="L509" s="552"/>
      <c r="M509" s="554"/>
      <c r="N509" s="556"/>
      <c r="O509" s="543"/>
      <c r="P509" s="543"/>
      <c r="Q509" s="545"/>
    </row>
    <row r="510" spans="1:17" x14ac:dyDescent="0.25">
      <c r="A510" s="522" t="s">
        <v>544</v>
      </c>
      <c r="B510" s="516" t="s">
        <v>545</v>
      </c>
      <c r="C510" s="518" t="s">
        <v>546</v>
      </c>
      <c r="D510" s="520" t="s">
        <v>21</v>
      </c>
      <c r="E510" s="579" t="s">
        <v>27</v>
      </c>
      <c r="F510" s="235">
        <f>F512</f>
        <v>0</v>
      </c>
      <c r="G510" s="42">
        <f t="shared" ref="G510:M510" si="297">G512</f>
        <v>0</v>
      </c>
      <c r="H510" s="42">
        <f t="shared" si="297"/>
        <v>0</v>
      </c>
      <c r="I510" s="332">
        <f t="shared" si="297"/>
        <v>0</v>
      </c>
      <c r="J510" s="331">
        <f t="shared" si="297"/>
        <v>0</v>
      </c>
      <c r="K510" s="42">
        <f t="shared" si="297"/>
        <v>0</v>
      </c>
      <c r="L510" s="42">
        <f t="shared" si="297"/>
        <v>0</v>
      </c>
      <c r="M510" s="332">
        <f t="shared" si="297"/>
        <v>0</v>
      </c>
      <c r="N510" s="555">
        <v>0</v>
      </c>
      <c r="O510" s="542">
        <v>0</v>
      </c>
      <c r="P510" s="542">
        <v>0</v>
      </c>
      <c r="Q510" s="475">
        <v>0</v>
      </c>
    </row>
    <row r="511" spans="1:17" x14ac:dyDescent="0.25">
      <c r="A511" s="523"/>
      <c r="B511" s="517"/>
      <c r="C511" s="519"/>
      <c r="D511" s="533"/>
      <c r="E511" s="580"/>
      <c r="F511" s="230">
        <v>0</v>
      </c>
      <c r="G511" s="33">
        <v>0</v>
      </c>
      <c r="H511" s="33">
        <v>0</v>
      </c>
      <c r="I511" s="322">
        <v>0</v>
      </c>
      <c r="J511" s="321">
        <v>0</v>
      </c>
      <c r="K511" s="33">
        <v>0</v>
      </c>
      <c r="L511" s="33">
        <v>0</v>
      </c>
      <c r="M511" s="322">
        <v>0</v>
      </c>
      <c r="N511" s="556"/>
      <c r="O511" s="543"/>
      <c r="P511" s="543"/>
      <c r="Q511" s="474">
        <v>0</v>
      </c>
    </row>
    <row r="512" spans="1:17" ht="51" x14ac:dyDescent="0.25">
      <c r="A512" s="523"/>
      <c r="B512" s="517"/>
      <c r="C512" s="519"/>
      <c r="D512" s="45" t="s">
        <v>503</v>
      </c>
      <c r="E512" s="407" t="s">
        <v>522</v>
      </c>
      <c r="F512" s="233">
        <v>0</v>
      </c>
      <c r="G512" s="37">
        <v>0</v>
      </c>
      <c r="H512" s="37">
        <v>0</v>
      </c>
      <c r="I512" s="328">
        <v>0</v>
      </c>
      <c r="J512" s="327">
        <v>0</v>
      </c>
      <c r="K512" s="37">
        <v>0</v>
      </c>
      <c r="L512" s="37">
        <v>0</v>
      </c>
      <c r="M512" s="328">
        <v>0</v>
      </c>
      <c r="N512" s="335">
        <v>0</v>
      </c>
      <c r="O512" s="34">
        <v>0</v>
      </c>
      <c r="P512" s="34">
        <v>0</v>
      </c>
      <c r="Q512" s="336">
        <v>0</v>
      </c>
    </row>
    <row r="513" spans="1:17" ht="25.5" x14ac:dyDescent="0.25">
      <c r="A513" s="522" t="s">
        <v>547</v>
      </c>
      <c r="B513" s="516" t="s">
        <v>548</v>
      </c>
      <c r="C513" s="518" t="s">
        <v>549</v>
      </c>
      <c r="D513" s="10" t="s">
        <v>21</v>
      </c>
      <c r="E513" s="404" t="s">
        <v>27</v>
      </c>
      <c r="F513" s="235">
        <f>F514</f>
        <v>0</v>
      </c>
      <c r="G513" s="42">
        <f t="shared" ref="G513:L513" si="298">G514</f>
        <v>0</v>
      </c>
      <c r="H513" s="42">
        <f t="shared" si="298"/>
        <v>0</v>
      </c>
      <c r="I513" s="332">
        <f t="shared" si="298"/>
        <v>0</v>
      </c>
      <c r="J513" s="331">
        <f t="shared" si="298"/>
        <v>0</v>
      </c>
      <c r="K513" s="42">
        <f t="shared" si="298"/>
        <v>0</v>
      </c>
      <c r="L513" s="42">
        <f t="shared" si="298"/>
        <v>0</v>
      </c>
      <c r="M513" s="332">
        <v>0</v>
      </c>
      <c r="N513" s="476">
        <v>0</v>
      </c>
      <c r="O513" s="43">
        <v>0</v>
      </c>
      <c r="P513" s="43">
        <v>0</v>
      </c>
      <c r="Q513" s="475">
        <v>0</v>
      </c>
    </row>
    <row r="514" spans="1:17" x14ac:dyDescent="0.25">
      <c r="A514" s="523"/>
      <c r="B514" s="517"/>
      <c r="C514" s="519"/>
      <c r="D514" s="520" t="s">
        <v>503</v>
      </c>
      <c r="E514" s="561" t="s">
        <v>550</v>
      </c>
      <c r="F514" s="557">
        <v>0</v>
      </c>
      <c r="G514" s="551">
        <v>0</v>
      </c>
      <c r="H514" s="551">
        <v>0</v>
      </c>
      <c r="I514" s="553">
        <v>0</v>
      </c>
      <c r="J514" s="559">
        <v>0</v>
      </c>
      <c r="K514" s="551">
        <v>0</v>
      </c>
      <c r="L514" s="551">
        <v>0</v>
      </c>
      <c r="M514" s="553">
        <v>0</v>
      </c>
      <c r="N514" s="555">
        <v>0</v>
      </c>
      <c r="O514" s="542">
        <v>0</v>
      </c>
      <c r="P514" s="542">
        <v>0</v>
      </c>
      <c r="Q514" s="544">
        <v>0</v>
      </c>
    </row>
    <row r="515" spans="1:17" x14ac:dyDescent="0.25">
      <c r="A515" s="523"/>
      <c r="B515" s="517"/>
      <c r="C515" s="519"/>
      <c r="D515" s="533"/>
      <c r="E515" s="562"/>
      <c r="F515" s="558"/>
      <c r="G515" s="552"/>
      <c r="H515" s="552"/>
      <c r="I515" s="554"/>
      <c r="J515" s="560"/>
      <c r="K515" s="552"/>
      <c r="L515" s="552"/>
      <c r="M515" s="554"/>
      <c r="N515" s="556"/>
      <c r="O515" s="543"/>
      <c r="P515" s="543"/>
      <c r="Q515" s="545"/>
    </row>
    <row r="516" spans="1:17" ht="25.5" x14ac:dyDescent="0.25">
      <c r="A516" s="522" t="s">
        <v>551</v>
      </c>
      <c r="B516" s="516" t="s">
        <v>552</v>
      </c>
      <c r="C516" s="518" t="s">
        <v>553</v>
      </c>
      <c r="D516" s="10" t="s">
        <v>21</v>
      </c>
      <c r="E516" s="440" t="s">
        <v>27</v>
      </c>
      <c r="F516" s="236">
        <v>0</v>
      </c>
      <c r="G516" s="46">
        <v>0</v>
      </c>
      <c r="H516" s="46">
        <v>0</v>
      </c>
      <c r="I516" s="334">
        <v>0</v>
      </c>
      <c r="J516" s="333">
        <v>0</v>
      </c>
      <c r="K516" s="46">
        <v>0</v>
      </c>
      <c r="L516" s="46">
        <v>0</v>
      </c>
      <c r="M516" s="334">
        <v>0</v>
      </c>
      <c r="N516" s="333">
        <v>0</v>
      </c>
      <c r="O516" s="46">
        <v>0</v>
      </c>
      <c r="P516" s="46">
        <v>0</v>
      </c>
      <c r="Q516" s="334">
        <v>0</v>
      </c>
    </row>
    <row r="517" spans="1:17" x14ac:dyDescent="0.25">
      <c r="A517" s="523"/>
      <c r="B517" s="517"/>
      <c r="C517" s="519"/>
      <c r="D517" s="510" t="s">
        <v>503</v>
      </c>
      <c r="E517" s="569" t="s">
        <v>28</v>
      </c>
      <c r="F517" s="592">
        <v>0</v>
      </c>
      <c r="G517" s="542">
        <v>0</v>
      </c>
      <c r="H517" s="542">
        <v>0</v>
      </c>
      <c r="I517" s="544">
        <v>0</v>
      </c>
      <c r="J517" s="555">
        <v>0</v>
      </c>
      <c r="K517" s="542">
        <v>0</v>
      </c>
      <c r="L517" s="542">
        <v>0</v>
      </c>
      <c r="M517" s="544">
        <v>0</v>
      </c>
      <c r="N517" s="555">
        <v>0</v>
      </c>
      <c r="O517" s="542">
        <v>0</v>
      </c>
      <c r="P517" s="542">
        <v>0</v>
      </c>
      <c r="Q517" s="544">
        <v>0</v>
      </c>
    </row>
    <row r="518" spans="1:17" x14ac:dyDescent="0.25">
      <c r="A518" s="523"/>
      <c r="B518" s="517"/>
      <c r="C518" s="519"/>
      <c r="D518" s="510"/>
      <c r="E518" s="570"/>
      <c r="F518" s="593"/>
      <c r="G518" s="543"/>
      <c r="H518" s="543"/>
      <c r="I518" s="545"/>
      <c r="J518" s="556"/>
      <c r="K518" s="543"/>
      <c r="L518" s="543"/>
      <c r="M518" s="545"/>
      <c r="N518" s="556"/>
      <c r="O518" s="543"/>
      <c r="P518" s="543"/>
      <c r="Q518" s="545"/>
    </row>
    <row r="519" spans="1:17" ht="25.5" x14ac:dyDescent="0.25">
      <c r="A519" s="522" t="s">
        <v>554</v>
      </c>
      <c r="B519" s="516" t="s">
        <v>555</v>
      </c>
      <c r="C519" s="518" t="s">
        <v>556</v>
      </c>
      <c r="D519" s="10" t="s">
        <v>21</v>
      </c>
      <c r="E519" s="440" t="s">
        <v>27</v>
      </c>
      <c r="F519" s="236">
        <v>0</v>
      </c>
      <c r="G519" s="46">
        <v>0</v>
      </c>
      <c r="H519" s="46">
        <v>0</v>
      </c>
      <c r="I519" s="334">
        <v>0</v>
      </c>
      <c r="J519" s="333">
        <v>0</v>
      </c>
      <c r="K519" s="46">
        <v>0</v>
      </c>
      <c r="L519" s="46">
        <v>0</v>
      </c>
      <c r="M519" s="334">
        <v>0</v>
      </c>
      <c r="N519" s="333">
        <v>0</v>
      </c>
      <c r="O519" s="46">
        <v>0</v>
      </c>
      <c r="P519" s="46">
        <v>0</v>
      </c>
      <c r="Q519" s="334">
        <v>0</v>
      </c>
    </row>
    <row r="520" spans="1:17" x14ac:dyDescent="0.25">
      <c r="A520" s="523"/>
      <c r="B520" s="517"/>
      <c r="C520" s="519"/>
      <c r="D520" s="510" t="s">
        <v>503</v>
      </c>
      <c r="E520" s="569" t="s">
        <v>28</v>
      </c>
      <c r="F520" s="237">
        <v>0</v>
      </c>
      <c r="G520" s="34">
        <v>0</v>
      </c>
      <c r="H520" s="34">
        <v>0</v>
      </c>
      <c r="I520" s="336">
        <v>0</v>
      </c>
      <c r="J520" s="335">
        <v>0</v>
      </c>
      <c r="K520" s="34">
        <v>0</v>
      </c>
      <c r="L520" s="34">
        <v>0</v>
      </c>
      <c r="M520" s="336">
        <v>0</v>
      </c>
      <c r="N520" s="335">
        <v>0</v>
      </c>
      <c r="O520" s="34">
        <v>0</v>
      </c>
      <c r="P520" s="34">
        <v>0</v>
      </c>
      <c r="Q520" s="336">
        <v>0</v>
      </c>
    </row>
    <row r="521" spans="1:17" x14ac:dyDescent="0.25">
      <c r="A521" s="523"/>
      <c r="B521" s="517"/>
      <c r="C521" s="519"/>
      <c r="D521" s="510"/>
      <c r="E521" s="570"/>
      <c r="F521" s="237">
        <v>0</v>
      </c>
      <c r="G521" s="34">
        <v>0</v>
      </c>
      <c r="H521" s="34">
        <v>0</v>
      </c>
      <c r="I521" s="336">
        <v>0</v>
      </c>
      <c r="J521" s="335">
        <v>0</v>
      </c>
      <c r="K521" s="34">
        <v>0</v>
      </c>
      <c r="L521" s="34">
        <v>0</v>
      </c>
      <c r="M521" s="336">
        <v>0</v>
      </c>
      <c r="N521" s="335">
        <v>0</v>
      </c>
      <c r="O521" s="34">
        <v>0</v>
      </c>
      <c r="P521" s="34">
        <v>0</v>
      </c>
      <c r="Q521" s="336">
        <v>0</v>
      </c>
    </row>
    <row r="522" spans="1:17" x14ac:dyDescent="0.25">
      <c r="A522" s="522" t="s">
        <v>557</v>
      </c>
      <c r="B522" s="516" t="s">
        <v>558</v>
      </c>
      <c r="C522" s="518" t="s">
        <v>559</v>
      </c>
      <c r="D522" s="520" t="s">
        <v>21</v>
      </c>
      <c r="E522" s="569" t="s">
        <v>27</v>
      </c>
      <c r="F522" s="592">
        <v>0</v>
      </c>
      <c r="G522" s="542">
        <v>0</v>
      </c>
      <c r="H522" s="542">
        <v>0</v>
      </c>
      <c r="I522" s="544">
        <v>0</v>
      </c>
      <c r="J522" s="555">
        <v>0</v>
      </c>
      <c r="K522" s="542">
        <v>0</v>
      </c>
      <c r="L522" s="542">
        <v>0</v>
      </c>
      <c r="M522" s="544">
        <v>0</v>
      </c>
      <c r="N522" s="555">
        <v>0</v>
      </c>
      <c r="O522" s="542">
        <v>0</v>
      </c>
      <c r="P522" s="542">
        <v>0</v>
      </c>
      <c r="Q522" s="544">
        <v>0</v>
      </c>
    </row>
    <row r="523" spans="1:17" x14ac:dyDescent="0.25">
      <c r="A523" s="523"/>
      <c r="B523" s="517"/>
      <c r="C523" s="519"/>
      <c r="D523" s="533"/>
      <c r="E523" s="602"/>
      <c r="F523" s="593"/>
      <c r="G523" s="543"/>
      <c r="H523" s="543"/>
      <c r="I523" s="545"/>
      <c r="J523" s="556"/>
      <c r="K523" s="543"/>
      <c r="L523" s="543"/>
      <c r="M523" s="545"/>
      <c r="N523" s="556"/>
      <c r="O523" s="543"/>
      <c r="P523" s="543"/>
      <c r="Q523" s="545"/>
    </row>
    <row r="524" spans="1:17" ht="51" x14ac:dyDescent="0.25">
      <c r="A524" s="523"/>
      <c r="B524" s="517"/>
      <c r="C524" s="519"/>
      <c r="D524" s="45" t="s">
        <v>503</v>
      </c>
      <c r="E524" s="406" t="s">
        <v>28</v>
      </c>
      <c r="F524" s="236">
        <v>0</v>
      </c>
      <c r="G524" s="46">
        <v>0</v>
      </c>
      <c r="H524" s="46">
        <v>0</v>
      </c>
      <c r="I524" s="334">
        <v>0</v>
      </c>
      <c r="J524" s="333">
        <v>0</v>
      </c>
      <c r="K524" s="46">
        <v>0</v>
      </c>
      <c r="L524" s="46">
        <v>0</v>
      </c>
      <c r="M524" s="334">
        <v>0</v>
      </c>
      <c r="N524" s="333">
        <v>0</v>
      </c>
      <c r="O524" s="46">
        <v>0</v>
      </c>
      <c r="P524" s="46">
        <v>0</v>
      </c>
      <c r="Q524" s="334">
        <v>0</v>
      </c>
    </row>
    <row r="525" spans="1:17" x14ac:dyDescent="0.25">
      <c r="A525" s="522" t="s">
        <v>560</v>
      </c>
      <c r="B525" s="516" t="s">
        <v>561</v>
      </c>
      <c r="C525" s="518" t="s">
        <v>562</v>
      </c>
      <c r="D525" s="520" t="s">
        <v>21</v>
      </c>
      <c r="E525" s="569" t="s">
        <v>27</v>
      </c>
      <c r="F525" s="592">
        <v>0</v>
      </c>
      <c r="G525" s="542">
        <v>0</v>
      </c>
      <c r="H525" s="542">
        <v>0</v>
      </c>
      <c r="I525" s="544">
        <v>0</v>
      </c>
      <c r="J525" s="555">
        <v>0</v>
      </c>
      <c r="K525" s="542">
        <v>0</v>
      </c>
      <c r="L525" s="542">
        <v>0</v>
      </c>
      <c r="M525" s="544">
        <v>0</v>
      </c>
      <c r="N525" s="555">
        <v>0</v>
      </c>
      <c r="O525" s="542">
        <v>0</v>
      </c>
      <c r="P525" s="542">
        <v>0</v>
      </c>
      <c r="Q525" s="544">
        <v>0</v>
      </c>
    </row>
    <row r="526" spans="1:17" x14ac:dyDescent="0.25">
      <c r="A526" s="523"/>
      <c r="B526" s="517"/>
      <c r="C526" s="519"/>
      <c r="D526" s="533"/>
      <c r="E526" s="602"/>
      <c r="F526" s="593"/>
      <c r="G526" s="543"/>
      <c r="H526" s="543"/>
      <c r="I526" s="545"/>
      <c r="J526" s="556"/>
      <c r="K526" s="543"/>
      <c r="L526" s="543"/>
      <c r="M526" s="545"/>
      <c r="N526" s="556"/>
      <c r="O526" s="543"/>
      <c r="P526" s="543"/>
      <c r="Q526" s="545"/>
    </row>
    <row r="527" spans="1:17" ht="51" x14ac:dyDescent="0.25">
      <c r="A527" s="523"/>
      <c r="B527" s="517"/>
      <c r="C527" s="519"/>
      <c r="D527" s="10" t="s">
        <v>503</v>
      </c>
      <c r="E527" s="406" t="s">
        <v>28</v>
      </c>
      <c r="F527" s="236">
        <v>0</v>
      </c>
      <c r="G527" s="46">
        <v>0</v>
      </c>
      <c r="H527" s="46">
        <v>0</v>
      </c>
      <c r="I527" s="334">
        <v>0</v>
      </c>
      <c r="J527" s="333">
        <v>0</v>
      </c>
      <c r="K527" s="46">
        <v>0</v>
      </c>
      <c r="L527" s="46">
        <v>0</v>
      </c>
      <c r="M527" s="334">
        <v>0</v>
      </c>
      <c r="N527" s="333">
        <v>0</v>
      </c>
      <c r="O527" s="46">
        <v>0</v>
      </c>
      <c r="P527" s="46">
        <v>0</v>
      </c>
      <c r="Q527" s="334">
        <v>0</v>
      </c>
    </row>
    <row r="528" spans="1:17" x14ac:dyDescent="0.25">
      <c r="A528" s="522" t="s">
        <v>563</v>
      </c>
      <c r="B528" s="516" t="s">
        <v>564</v>
      </c>
      <c r="C528" s="518" t="s">
        <v>565</v>
      </c>
      <c r="D528" s="520" t="s">
        <v>21</v>
      </c>
      <c r="E528" s="569" t="s">
        <v>27</v>
      </c>
      <c r="F528" s="592">
        <v>0</v>
      </c>
      <c r="G528" s="542">
        <v>0</v>
      </c>
      <c r="H528" s="542">
        <v>0</v>
      </c>
      <c r="I528" s="544">
        <v>0</v>
      </c>
      <c r="J528" s="555">
        <v>0</v>
      </c>
      <c r="K528" s="542">
        <v>0</v>
      </c>
      <c r="L528" s="542">
        <v>0</v>
      </c>
      <c r="M528" s="544">
        <v>0</v>
      </c>
      <c r="N528" s="555">
        <v>0</v>
      </c>
      <c r="O528" s="542">
        <v>0</v>
      </c>
      <c r="P528" s="542">
        <v>0</v>
      </c>
      <c r="Q528" s="544">
        <v>0</v>
      </c>
    </row>
    <row r="529" spans="1:17" x14ac:dyDescent="0.25">
      <c r="A529" s="523"/>
      <c r="B529" s="517"/>
      <c r="C529" s="519"/>
      <c r="D529" s="533"/>
      <c r="E529" s="602"/>
      <c r="F529" s="593"/>
      <c r="G529" s="543"/>
      <c r="H529" s="543"/>
      <c r="I529" s="545"/>
      <c r="J529" s="556"/>
      <c r="K529" s="543"/>
      <c r="L529" s="543"/>
      <c r="M529" s="545"/>
      <c r="N529" s="556"/>
      <c r="O529" s="543"/>
      <c r="P529" s="543"/>
      <c r="Q529" s="545"/>
    </row>
    <row r="530" spans="1:17" ht="51" x14ac:dyDescent="0.25">
      <c r="A530" s="523"/>
      <c r="B530" s="517"/>
      <c r="C530" s="519"/>
      <c r="D530" s="10" t="s">
        <v>503</v>
      </c>
      <c r="E530" s="406" t="s">
        <v>28</v>
      </c>
      <c r="F530" s="236">
        <v>0</v>
      </c>
      <c r="G530" s="46">
        <v>0</v>
      </c>
      <c r="H530" s="46">
        <v>0</v>
      </c>
      <c r="I530" s="334">
        <v>0</v>
      </c>
      <c r="J530" s="333">
        <v>0</v>
      </c>
      <c r="K530" s="46">
        <v>0</v>
      </c>
      <c r="L530" s="46">
        <v>0</v>
      </c>
      <c r="M530" s="334">
        <v>0</v>
      </c>
      <c r="N530" s="333">
        <v>0</v>
      </c>
      <c r="O530" s="46">
        <v>0</v>
      </c>
      <c r="P530" s="46">
        <v>0</v>
      </c>
      <c r="Q530" s="334">
        <v>0</v>
      </c>
    </row>
    <row r="531" spans="1:17" x14ac:dyDescent="0.25">
      <c r="A531" s="522" t="s">
        <v>566</v>
      </c>
      <c r="B531" s="516" t="s">
        <v>567</v>
      </c>
      <c r="C531" s="518" t="s">
        <v>568</v>
      </c>
      <c r="D531" s="520" t="s">
        <v>21</v>
      </c>
      <c r="E531" s="569" t="s">
        <v>27</v>
      </c>
      <c r="F531" s="592">
        <v>0</v>
      </c>
      <c r="G531" s="542">
        <v>0</v>
      </c>
      <c r="H531" s="542">
        <v>0</v>
      </c>
      <c r="I531" s="544">
        <v>0</v>
      </c>
      <c r="J531" s="555">
        <v>0</v>
      </c>
      <c r="K531" s="542">
        <v>0</v>
      </c>
      <c r="L531" s="542">
        <v>0</v>
      </c>
      <c r="M531" s="544">
        <v>0</v>
      </c>
      <c r="N531" s="555">
        <v>0</v>
      </c>
      <c r="O531" s="542">
        <v>0</v>
      </c>
      <c r="P531" s="542">
        <v>0</v>
      </c>
      <c r="Q531" s="544">
        <v>0</v>
      </c>
    </row>
    <row r="532" spans="1:17" x14ac:dyDescent="0.25">
      <c r="A532" s="523"/>
      <c r="B532" s="517"/>
      <c r="C532" s="519"/>
      <c r="D532" s="533"/>
      <c r="E532" s="570"/>
      <c r="F532" s="593"/>
      <c r="G532" s="543"/>
      <c r="H532" s="543"/>
      <c r="I532" s="545"/>
      <c r="J532" s="556"/>
      <c r="K532" s="543"/>
      <c r="L532" s="543"/>
      <c r="M532" s="545"/>
      <c r="N532" s="556"/>
      <c r="O532" s="543"/>
      <c r="P532" s="543"/>
      <c r="Q532" s="545"/>
    </row>
    <row r="533" spans="1:17" ht="51" x14ac:dyDescent="0.25">
      <c r="A533" s="523"/>
      <c r="B533" s="517"/>
      <c r="C533" s="519"/>
      <c r="D533" s="47" t="s">
        <v>503</v>
      </c>
      <c r="E533" s="440" t="s">
        <v>28</v>
      </c>
      <c r="F533" s="236">
        <v>0</v>
      </c>
      <c r="G533" s="46">
        <v>0</v>
      </c>
      <c r="H533" s="46">
        <v>0</v>
      </c>
      <c r="I533" s="334">
        <v>0</v>
      </c>
      <c r="J533" s="333">
        <v>0</v>
      </c>
      <c r="K533" s="46">
        <v>0</v>
      </c>
      <c r="L533" s="46">
        <v>0</v>
      </c>
      <c r="M533" s="334">
        <v>0</v>
      </c>
      <c r="N533" s="333">
        <v>0</v>
      </c>
      <c r="O533" s="46">
        <v>0</v>
      </c>
      <c r="P533" s="46">
        <v>0</v>
      </c>
      <c r="Q533" s="334">
        <v>0</v>
      </c>
    </row>
    <row r="534" spans="1:17" x14ac:dyDescent="0.25">
      <c r="A534" s="522" t="s">
        <v>569</v>
      </c>
      <c r="B534" s="516" t="s">
        <v>570</v>
      </c>
      <c r="C534" s="518" t="s">
        <v>571</v>
      </c>
      <c r="D534" s="520" t="s">
        <v>21</v>
      </c>
      <c r="E534" s="569" t="s">
        <v>27</v>
      </c>
      <c r="F534" s="592">
        <v>0</v>
      </c>
      <c r="G534" s="542">
        <v>0</v>
      </c>
      <c r="H534" s="542">
        <v>0</v>
      </c>
      <c r="I534" s="544">
        <v>0</v>
      </c>
      <c r="J534" s="555">
        <v>0</v>
      </c>
      <c r="K534" s="542">
        <v>0</v>
      </c>
      <c r="L534" s="542">
        <v>0</v>
      </c>
      <c r="M534" s="544">
        <v>0</v>
      </c>
      <c r="N534" s="555">
        <v>0</v>
      </c>
      <c r="O534" s="542">
        <v>0</v>
      </c>
      <c r="P534" s="542">
        <v>0</v>
      </c>
      <c r="Q534" s="544">
        <v>0</v>
      </c>
    </row>
    <row r="535" spans="1:17" x14ac:dyDescent="0.25">
      <c r="A535" s="523"/>
      <c r="B535" s="517"/>
      <c r="C535" s="519"/>
      <c r="D535" s="533"/>
      <c r="E535" s="570"/>
      <c r="F535" s="593"/>
      <c r="G535" s="543"/>
      <c r="H535" s="543"/>
      <c r="I535" s="545"/>
      <c r="J535" s="556"/>
      <c r="K535" s="543"/>
      <c r="L535" s="543"/>
      <c r="M535" s="545"/>
      <c r="N535" s="556"/>
      <c r="O535" s="543"/>
      <c r="P535" s="543"/>
      <c r="Q535" s="545"/>
    </row>
    <row r="536" spans="1:17" ht="51" x14ac:dyDescent="0.25">
      <c r="A536" s="523"/>
      <c r="B536" s="517"/>
      <c r="C536" s="519"/>
      <c r="D536" s="10" t="s">
        <v>503</v>
      </c>
      <c r="E536" s="440" t="s">
        <v>28</v>
      </c>
      <c r="F536" s="236">
        <v>0</v>
      </c>
      <c r="G536" s="46">
        <v>0</v>
      </c>
      <c r="H536" s="46">
        <v>0</v>
      </c>
      <c r="I536" s="334">
        <v>0</v>
      </c>
      <c r="J536" s="333">
        <v>0</v>
      </c>
      <c r="K536" s="46">
        <v>0</v>
      </c>
      <c r="L536" s="46">
        <v>0</v>
      </c>
      <c r="M536" s="334">
        <v>0</v>
      </c>
      <c r="N536" s="333">
        <v>0</v>
      </c>
      <c r="O536" s="46">
        <v>0</v>
      </c>
      <c r="P536" s="46">
        <v>0</v>
      </c>
      <c r="Q536" s="334">
        <v>0</v>
      </c>
    </row>
    <row r="537" spans="1:17" x14ac:dyDescent="0.25">
      <c r="A537" s="522" t="s">
        <v>572</v>
      </c>
      <c r="B537" s="516" t="s">
        <v>573</v>
      </c>
      <c r="C537" s="518" t="s">
        <v>574</v>
      </c>
      <c r="D537" s="520" t="s">
        <v>21</v>
      </c>
      <c r="E537" s="569" t="s">
        <v>27</v>
      </c>
      <c r="F537" s="592">
        <v>0</v>
      </c>
      <c r="G537" s="542">
        <v>0</v>
      </c>
      <c r="H537" s="542">
        <v>0</v>
      </c>
      <c r="I537" s="544">
        <v>0</v>
      </c>
      <c r="J537" s="555">
        <v>0</v>
      </c>
      <c r="K537" s="542">
        <v>0</v>
      </c>
      <c r="L537" s="542">
        <v>0</v>
      </c>
      <c r="M537" s="544">
        <v>0</v>
      </c>
      <c r="N537" s="555">
        <v>0</v>
      </c>
      <c r="O537" s="542">
        <v>0</v>
      </c>
      <c r="P537" s="542">
        <v>0</v>
      </c>
      <c r="Q537" s="544">
        <v>0</v>
      </c>
    </row>
    <row r="538" spans="1:17" x14ac:dyDescent="0.25">
      <c r="A538" s="523"/>
      <c r="B538" s="517"/>
      <c r="C538" s="519"/>
      <c r="D538" s="533"/>
      <c r="E538" s="570"/>
      <c r="F538" s="593"/>
      <c r="G538" s="543"/>
      <c r="H538" s="543"/>
      <c r="I538" s="545"/>
      <c r="J538" s="556"/>
      <c r="K538" s="543"/>
      <c r="L538" s="543"/>
      <c r="M538" s="545"/>
      <c r="N538" s="556"/>
      <c r="O538" s="543"/>
      <c r="P538" s="543"/>
      <c r="Q538" s="545"/>
    </row>
    <row r="539" spans="1:17" ht="51" x14ac:dyDescent="0.25">
      <c r="A539" s="523"/>
      <c r="B539" s="517"/>
      <c r="C539" s="519"/>
      <c r="D539" s="48" t="s">
        <v>503</v>
      </c>
      <c r="E539" s="440" t="s">
        <v>28</v>
      </c>
      <c r="F539" s="236">
        <v>0</v>
      </c>
      <c r="G539" s="46">
        <v>0</v>
      </c>
      <c r="H539" s="46">
        <v>0</v>
      </c>
      <c r="I539" s="334">
        <v>0</v>
      </c>
      <c r="J539" s="333">
        <v>0</v>
      </c>
      <c r="K539" s="46">
        <v>0</v>
      </c>
      <c r="L539" s="46">
        <v>0</v>
      </c>
      <c r="M539" s="334">
        <v>0</v>
      </c>
      <c r="N539" s="333">
        <v>0</v>
      </c>
      <c r="O539" s="46">
        <v>0</v>
      </c>
      <c r="P539" s="46">
        <v>0</v>
      </c>
      <c r="Q539" s="334">
        <v>0</v>
      </c>
    </row>
    <row r="540" spans="1:17" x14ac:dyDescent="0.25">
      <c r="A540" s="522" t="s">
        <v>575</v>
      </c>
      <c r="B540" s="516" t="s">
        <v>576</v>
      </c>
      <c r="C540" s="518" t="s">
        <v>577</v>
      </c>
      <c r="D540" s="520" t="s">
        <v>21</v>
      </c>
      <c r="E540" s="569" t="s">
        <v>27</v>
      </c>
      <c r="F540" s="592">
        <v>0</v>
      </c>
      <c r="G540" s="542">
        <v>0</v>
      </c>
      <c r="H540" s="542">
        <v>0</v>
      </c>
      <c r="I540" s="544">
        <v>0</v>
      </c>
      <c r="J540" s="555">
        <v>0</v>
      </c>
      <c r="K540" s="542">
        <v>0</v>
      </c>
      <c r="L540" s="542">
        <v>0</v>
      </c>
      <c r="M540" s="544">
        <v>0</v>
      </c>
      <c r="N540" s="555">
        <v>0</v>
      </c>
      <c r="O540" s="542">
        <v>0</v>
      </c>
      <c r="P540" s="542">
        <v>0</v>
      </c>
      <c r="Q540" s="544">
        <v>0</v>
      </c>
    </row>
    <row r="541" spans="1:17" x14ac:dyDescent="0.25">
      <c r="A541" s="523"/>
      <c r="B541" s="517"/>
      <c r="C541" s="519"/>
      <c r="D541" s="533"/>
      <c r="E541" s="570"/>
      <c r="F541" s="593"/>
      <c r="G541" s="543"/>
      <c r="H541" s="543"/>
      <c r="I541" s="545"/>
      <c r="J541" s="556"/>
      <c r="K541" s="543"/>
      <c r="L541" s="543"/>
      <c r="M541" s="545"/>
      <c r="N541" s="556"/>
      <c r="O541" s="543"/>
      <c r="P541" s="543"/>
      <c r="Q541" s="545"/>
    </row>
    <row r="542" spans="1:17" ht="51" x14ac:dyDescent="0.25">
      <c r="A542" s="523"/>
      <c r="B542" s="517"/>
      <c r="C542" s="519"/>
      <c r="D542" s="10" t="s">
        <v>503</v>
      </c>
      <c r="E542" s="440" t="s">
        <v>28</v>
      </c>
      <c r="F542" s="236">
        <v>0</v>
      </c>
      <c r="G542" s="46">
        <v>0</v>
      </c>
      <c r="H542" s="46">
        <v>0</v>
      </c>
      <c r="I542" s="334">
        <v>0</v>
      </c>
      <c r="J542" s="333">
        <v>0</v>
      </c>
      <c r="K542" s="46">
        <v>0</v>
      </c>
      <c r="L542" s="46">
        <v>0</v>
      </c>
      <c r="M542" s="334">
        <v>0</v>
      </c>
      <c r="N542" s="333">
        <v>0</v>
      </c>
      <c r="O542" s="46">
        <v>0</v>
      </c>
      <c r="P542" s="46">
        <v>0</v>
      </c>
      <c r="Q542" s="334">
        <v>0</v>
      </c>
    </row>
    <row r="543" spans="1:17" x14ac:dyDescent="0.25">
      <c r="A543" s="522" t="s">
        <v>578</v>
      </c>
      <c r="B543" s="516" t="s">
        <v>579</v>
      </c>
      <c r="C543" s="518" t="s">
        <v>580</v>
      </c>
      <c r="D543" s="520" t="s">
        <v>21</v>
      </c>
      <c r="E543" s="569" t="s">
        <v>27</v>
      </c>
      <c r="F543" s="592">
        <v>0</v>
      </c>
      <c r="G543" s="542">
        <v>0</v>
      </c>
      <c r="H543" s="542">
        <v>0</v>
      </c>
      <c r="I543" s="544">
        <v>0</v>
      </c>
      <c r="J543" s="555">
        <v>0</v>
      </c>
      <c r="K543" s="542">
        <v>0</v>
      </c>
      <c r="L543" s="542">
        <v>0</v>
      </c>
      <c r="M543" s="544">
        <v>0</v>
      </c>
      <c r="N543" s="555">
        <v>0</v>
      </c>
      <c r="O543" s="542">
        <v>0</v>
      </c>
      <c r="P543" s="542">
        <v>0</v>
      </c>
      <c r="Q543" s="544">
        <v>0</v>
      </c>
    </row>
    <row r="544" spans="1:17" x14ac:dyDescent="0.25">
      <c r="A544" s="523"/>
      <c r="B544" s="517"/>
      <c r="C544" s="519"/>
      <c r="D544" s="533"/>
      <c r="E544" s="570"/>
      <c r="F544" s="593"/>
      <c r="G544" s="543"/>
      <c r="H544" s="543"/>
      <c r="I544" s="545"/>
      <c r="J544" s="556"/>
      <c r="K544" s="543"/>
      <c r="L544" s="543"/>
      <c r="M544" s="545"/>
      <c r="N544" s="556"/>
      <c r="O544" s="543"/>
      <c r="P544" s="543"/>
      <c r="Q544" s="545"/>
    </row>
    <row r="545" spans="1:17" ht="51" x14ac:dyDescent="0.25">
      <c r="A545" s="523"/>
      <c r="B545" s="517"/>
      <c r="C545" s="519"/>
      <c r="D545" s="10" t="s">
        <v>503</v>
      </c>
      <c r="E545" s="440" t="s">
        <v>28</v>
      </c>
      <c r="F545" s="238">
        <v>0</v>
      </c>
      <c r="G545" s="49">
        <v>0</v>
      </c>
      <c r="H545" s="49">
        <v>0</v>
      </c>
      <c r="I545" s="338">
        <v>0</v>
      </c>
      <c r="J545" s="337">
        <v>0</v>
      </c>
      <c r="K545" s="49">
        <v>0</v>
      </c>
      <c r="L545" s="49">
        <v>0</v>
      </c>
      <c r="M545" s="338">
        <v>0</v>
      </c>
      <c r="N545" s="337">
        <v>0</v>
      </c>
      <c r="O545" s="49">
        <v>0</v>
      </c>
      <c r="P545" s="49">
        <v>0</v>
      </c>
      <c r="Q545" s="338">
        <v>0</v>
      </c>
    </row>
    <row r="546" spans="1:17" x14ac:dyDescent="0.25">
      <c r="A546" s="522" t="s">
        <v>581</v>
      </c>
      <c r="B546" s="516" t="s">
        <v>582</v>
      </c>
      <c r="C546" s="518" t="s">
        <v>583</v>
      </c>
      <c r="D546" s="520" t="s">
        <v>21</v>
      </c>
      <c r="E546" s="569" t="s">
        <v>27</v>
      </c>
      <c r="F546" s="600">
        <v>0</v>
      </c>
      <c r="G546" s="596">
        <v>0</v>
      </c>
      <c r="H546" s="596">
        <v>0</v>
      </c>
      <c r="I546" s="598">
        <v>0</v>
      </c>
      <c r="J546" s="594">
        <v>0</v>
      </c>
      <c r="K546" s="596">
        <v>0</v>
      </c>
      <c r="L546" s="596">
        <v>0</v>
      </c>
      <c r="M546" s="598">
        <v>0</v>
      </c>
      <c r="N546" s="594">
        <v>0</v>
      </c>
      <c r="O546" s="596">
        <v>0</v>
      </c>
      <c r="P546" s="596">
        <v>0</v>
      </c>
      <c r="Q546" s="598">
        <v>0</v>
      </c>
    </row>
    <row r="547" spans="1:17" x14ac:dyDescent="0.25">
      <c r="A547" s="523"/>
      <c r="B547" s="517"/>
      <c r="C547" s="519"/>
      <c r="D547" s="521"/>
      <c r="E547" s="570"/>
      <c r="F547" s="601"/>
      <c r="G547" s="597"/>
      <c r="H547" s="597"/>
      <c r="I547" s="599"/>
      <c r="J547" s="595"/>
      <c r="K547" s="597"/>
      <c r="L547" s="597"/>
      <c r="M547" s="599"/>
      <c r="N547" s="595"/>
      <c r="O547" s="597"/>
      <c r="P547" s="597"/>
      <c r="Q547" s="599"/>
    </row>
    <row r="548" spans="1:17" ht="51" x14ac:dyDescent="0.25">
      <c r="A548" s="523"/>
      <c r="B548" s="517"/>
      <c r="C548" s="519"/>
      <c r="D548" s="47" t="s">
        <v>503</v>
      </c>
      <c r="E548" s="440" t="s">
        <v>28</v>
      </c>
      <c r="F548" s="238">
        <v>0</v>
      </c>
      <c r="G548" s="49">
        <v>0</v>
      </c>
      <c r="H548" s="49">
        <v>0</v>
      </c>
      <c r="I548" s="338">
        <v>0</v>
      </c>
      <c r="J548" s="337">
        <v>0</v>
      </c>
      <c r="K548" s="49">
        <v>0</v>
      </c>
      <c r="L548" s="49">
        <v>0</v>
      </c>
      <c r="M548" s="338">
        <v>0</v>
      </c>
      <c r="N548" s="337">
        <v>0</v>
      </c>
      <c r="O548" s="49">
        <v>0</v>
      </c>
      <c r="P548" s="49">
        <v>0</v>
      </c>
      <c r="Q548" s="340">
        <v>0</v>
      </c>
    </row>
    <row r="549" spans="1:17" x14ac:dyDescent="0.25">
      <c r="A549" s="522" t="s">
        <v>584</v>
      </c>
      <c r="B549" s="516" t="s">
        <v>585</v>
      </c>
      <c r="C549" s="518" t="s">
        <v>583</v>
      </c>
      <c r="D549" s="520" t="s">
        <v>21</v>
      </c>
      <c r="E549" s="569" t="s">
        <v>27</v>
      </c>
      <c r="F549" s="600">
        <v>0</v>
      </c>
      <c r="G549" s="596">
        <v>0</v>
      </c>
      <c r="H549" s="596">
        <v>0</v>
      </c>
      <c r="I549" s="598">
        <v>0</v>
      </c>
      <c r="J549" s="594">
        <v>0</v>
      </c>
      <c r="K549" s="596">
        <v>0</v>
      </c>
      <c r="L549" s="596">
        <v>0</v>
      </c>
      <c r="M549" s="598">
        <v>0</v>
      </c>
      <c r="N549" s="594">
        <v>0</v>
      </c>
      <c r="O549" s="596">
        <v>0</v>
      </c>
      <c r="P549" s="596">
        <v>0</v>
      </c>
      <c r="Q549" s="598">
        <v>0</v>
      </c>
    </row>
    <row r="550" spans="1:17" x14ac:dyDescent="0.25">
      <c r="A550" s="523"/>
      <c r="B550" s="517"/>
      <c r="C550" s="519"/>
      <c r="D550" s="521"/>
      <c r="E550" s="570"/>
      <c r="F550" s="601"/>
      <c r="G550" s="597"/>
      <c r="H550" s="597"/>
      <c r="I550" s="599"/>
      <c r="J550" s="595"/>
      <c r="K550" s="597"/>
      <c r="L550" s="597"/>
      <c r="M550" s="599"/>
      <c r="N550" s="595"/>
      <c r="O550" s="597"/>
      <c r="P550" s="597"/>
      <c r="Q550" s="599"/>
    </row>
    <row r="551" spans="1:17" ht="51" x14ac:dyDescent="0.25">
      <c r="A551" s="523"/>
      <c r="B551" s="517"/>
      <c r="C551" s="519"/>
      <c r="D551" s="47" t="s">
        <v>503</v>
      </c>
      <c r="E551" s="440" t="s">
        <v>28</v>
      </c>
      <c r="F551" s="238">
        <v>0</v>
      </c>
      <c r="G551" s="49">
        <v>0</v>
      </c>
      <c r="H551" s="49">
        <v>0</v>
      </c>
      <c r="I551" s="338">
        <v>0</v>
      </c>
      <c r="J551" s="337">
        <v>0</v>
      </c>
      <c r="K551" s="49">
        <v>0</v>
      </c>
      <c r="L551" s="49">
        <v>0</v>
      </c>
      <c r="M551" s="338">
        <v>0</v>
      </c>
      <c r="N551" s="337">
        <v>0</v>
      </c>
      <c r="O551" s="49">
        <v>0</v>
      </c>
      <c r="P551" s="49">
        <v>0</v>
      </c>
      <c r="Q551" s="338">
        <v>0</v>
      </c>
    </row>
    <row r="552" spans="1:17" x14ac:dyDescent="0.25">
      <c r="A552" s="522" t="s">
        <v>586</v>
      </c>
      <c r="B552" s="516" t="s">
        <v>587</v>
      </c>
      <c r="C552" s="518" t="s">
        <v>583</v>
      </c>
      <c r="D552" s="520" t="s">
        <v>21</v>
      </c>
      <c r="E552" s="569"/>
      <c r="F552" s="600">
        <v>0</v>
      </c>
      <c r="G552" s="596">
        <v>0</v>
      </c>
      <c r="H552" s="596">
        <v>0</v>
      </c>
      <c r="I552" s="598">
        <v>0</v>
      </c>
      <c r="J552" s="594">
        <v>0</v>
      </c>
      <c r="K552" s="596">
        <v>0</v>
      </c>
      <c r="L552" s="596">
        <v>0</v>
      </c>
      <c r="M552" s="598">
        <v>0</v>
      </c>
      <c r="N552" s="594">
        <v>0</v>
      </c>
      <c r="O552" s="596">
        <v>0</v>
      </c>
      <c r="P552" s="596">
        <v>0</v>
      </c>
      <c r="Q552" s="598">
        <v>0</v>
      </c>
    </row>
    <row r="553" spans="1:17" x14ac:dyDescent="0.25">
      <c r="A553" s="523"/>
      <c r="B553" s="517"/>
      <c r="C553" s="519"/>
      <c r="D553" s="533"/>
      <c r="E553" s="570"/>
      <c r="F553" s="601"/>
      <c r="G553" s="597"/>
      <c r="H553" s="597"/>
      <c r="I553" s="599"/>
      <c r="J553" s="595"/>
      <c r="K553" s="597"/>
      <c r="L553" s="597"/>
      <c r="M553" s="599"/>
      <c r="N553" s="595"/>
      <c r="O553" s="597"/>
      <c r="P553" s="597"/>
      <c r="Q553" s="599"/>
    </row>
    <row r="554" spans="1:17" ht="51" x14ac:dyDescent="0.25">
      <c r="A554" s="523"/>
      <c r="B554" s="517"/>
      <c r="C554" s="519"/>
      <c r="D554" s="48" t="s">
        <v>503</v>
      </c>
      <c r="E554" s="406" t="s">
        <v>27</v>
      </c>
      <c r="F554" s="239">
        <v>0</v>
      </c>
      <c r="G554" s="32">
        <v>0</v>
      </c>
      <c r="H554" s="32">
        <v>0</v>
      </c>
      <c r="I554" s="340">
        <v>0</v>
      </c>
      <c r="J554" s="339">
        <v>0</v>
      </c>
      <c r="K554" s="32">
        <v>0</v>
      </c>
      <c r="L554" s="32">
        <v>0</v>
      </c>
      <c r="M554" s="340">
        <v>0</v>
      </c>
      <c r="N554" s="339">
        <v>0</v>
      </c>
      <c r="O554" s="32">
        <v>0</v>
      </c>
      <c r="P554" s="32">
        <v>0</v>
      </c>
      <c r="Q554" s="340">
        <v>0</v>
      </c>
    </row>
    <row r="555" spans="1:17" ht="25.5" x14ac:dyDescent="0.25">
      <c r="A555" s="586" t="s">
        <v>35</v>
      </c>
      <c r="B555" s="589" t="s">
        <v>588</v>
      </c>
      <c r="C555" s="589"/>
      <c r="D555" s="10" t="s">
        <v>21</v>
      </c>
      <c r="E555" s="441" t="s">
        <v>27</v>
      </c>
      <c r="F555" s="240">
        <f>F556+F557+F558</f>
        <v>34722.400000000001</v>
      </c>
      <c r="G555" s="50">
        <f t="shared" ref="G555:M555" si="299">G556+G557+G558</f>
        <v>0</v>
      </c>
      <c r="H555" s="50">
        <f t="shared" si="299"/>
        <v>0</v>
      </c>
      <c r="I555" s="342">
        <f t="shared" si="299"/>
        <v>34720.600000000006</v>
      </c>
      <c r="J555" s="341">
        <f t="shared" si="299"/>
        <v>12747.2</v>
      </c>
      <c r="K555" s="50">
        <f t="shared" si="299"/>
        <v>0</v>
      </c>
      <c r="L555" s="50">
        <f t="shared" si="299"/>
        <v>0</v>
      </c>
      <c r="M555" s="342">
        <f t="shared" si="299"/>
        <v>12747.2</v>
      </c>
      <c r="N555" s="477">
        <f>J555/F555*100</f>
        <v>36.711748035850057</v>
      </c>
      <c r="O555" s="51">
        <v>0</v>
      </c>
      <c r="P555" s="51">
        <v>0</v>
      </c>
      <c r="Q555" s="478">
        <f>M555/I555*100</f>
        <v>36.713651261786943</v>
      </c>
    </row>
    <row r="556" spans="1:17" x14ac:dyDescent="0.25">
      <c r="A556" s="587"/>
      <c r="B556" s="590"/>
      <c r="C556" s="590"/>
      <c r="D556" s="521"/>
      <c r="E556" s="407" t="s">
        <v>589</v>
      </c>
      <c r="F556" s="241">
        <v>9002</v>
      </c>
      <c r="G556" s="192">
        <v>0</v>
      </c>
      <c r="H556" s="192">
        <v>0</v>
      </c>
      <c r="I556" s="344">
        <v>9000.2000000000007</v>
      </c>
      <c r="J556" s="343">
        <v>8676.1</v>
      </c>
      <c r="K556" s="192">
        <v>0</v>
      </c>
      <c r="L556" s="192">
        <v>0</v>
      </c>
      <c r="M556" s="344">
        <v>8676.1</v>
      </c>
      <c r="N556" s="479">
        <f t="shared" ref="N556:Q558" si="300">J556/F556*100</f>
        <v>96.379693401466355</v>
      </c>
      <c r="O556" s="52">
        <v>0</v>
      </c>
      <c r="P556" s="52">
        <v>0</v>
      </c>
      <c r="Q556" s="480">
        <f t="shared" si="300"/>
        <v>96.398968911801958</v>
      </c>
    </row>
    <row r="557" spans="1:17" x14ac:dyDescent="0.25">
      <c r="A557" s="587"/>
      <c r="B557" s="590"/>
      <c r="C557" s="590"/>
      <c r="D557" s="521"/>
      <c r="E557" s="407" t="s">
        <v>590</v>
      </c>
      <c r="F557" s="241">
        <v>25349.4</v>
      </c>
      <c r="G557" s="192">
        <v>0</v>
      </c>
      <c r="H557" s="192">
        <v>0</v>
      </c>
      <c r="I557" s="344">
        <v>25349.4</v>
      </c>
      <c r="J557" s="343">
        <v>3926.9</v>
      </c>
      <c r="K557" s="192">
        <v>0</v>
      </c>
      <c r="L557" s="192">
        <v>0</v>
      </c>
      <c r="M557" s="344">
        <v>3926.9</v>
      </c>
      <c r="N557" s="479">
        <f t="shared" si="300"/>
        <v>15.491096436207563</v>
      </c>
      <c r="O557" s="52">
        <v>0</v>
      </c>
      <c r="P557" s="52">
        <v>0</v>
      </c>
      <c r="Q557" s="480">
        <f t="shared" si="300"/>
        <v>15.491096436207563</v>
      </c>
    </row>
    <row r="558" spans="1:17" x14ac:dyDescent="0.25">
      <c r="A558" s="587"/>
      <c r="B558" s="591"/>
      <c r="C558" s="590"/>
      <c r="D558" s="533"/>
      <c r="E558" s="407" t="s">
        <v>591</v>
      </c>
      <c r="F558" s="241">
        <v>371</v>
      </c>
      <c r="G558" s="192">
        <v>0</v>
      </c>
      <c r="H558" s="192">
        <v>0</v>
      </c>
      <c r="I558" s="344">
        <v>371</v>
      </c>
      <c r="J558" s="343">
        <v>144.19999999999999</v>
      </c>
      <c r="K558" s="192">
        <v>0</v>
      </c>
      <c r="L558" s="192">
        <v>0</v>
      </c>
      <c r="M558" s="344">
        <v>144.19999999999999</v>
      </c>
      <c r="N558" s="479">
        <f t="shared" si="300"/>
        <v>38.867924528301884</v>
      </c>
      <c r="O558" s="52">
        <v>0</v>
      </c>
      <c r="P558" s="52">
        <v>0</v>
      </c>
      <c r="Q558" s="480">
        <f t="shared" si="300"/>
        <v>38.867924528301884</v>
      </c>
    </row>
    <row r="559" spans="1:17" ht="25.5" x14ac:dyDescent="0.25">
      <c r="A559" s="586" t="s">
        <v>39</v>
      </c>
      <c r="B559" s="589" t="s">
        <v>592</v>
      </c>
      <c r="C559" s="589" t="s">
        <v>593</v>
      </c>
      <c r="D559" s="10" t="s">
        <v>21</v>
      </c>
      <c r="E559" s="406" t="s">
        <v>27</v>
      </c>
      <c r="F559" s="237">
        <v>0</v>
      </c>
      <c r="G559" s="34">
        <v>0</v>
      </c>
      <c r="H559" s="34">
        <v>0</v>
      </c>
      <c r="I559" s="336">
        <v>0</v>
      </c>
      <c r="J559" s="335">
        <v>0</v>
      </c>
      <c r="K559" s="34">
        <v>0</v>
      </c>
      <c r="L559" s="34">
        <v>0</v>
      </c>
      <c r="M559" s="336">
        <v>0</v>
      </c>
      <c r="N559" s="335">
        <v>0</v>
      </c>
      <c r="O559" s="34">
        <v>0</v>
      </c>
      <c r="P559" s="34">
        <v>0</v>
      </c>
      <c r="Q559" s="336">
        <v>0</v>
      </c>
    </row>
    <row r="560" spans="1:17" x14ac:dyDescent="0.25">
      <c r="A560" s="587"/>
      <c r="B560" s="590"/>
      <c r="C560" s="590"/>
      <c r="D560" s="10" t="s">
        <v>504</v>
      </c>
      <c r="E560" s="406" t="s">
        <v>28</v>
      </c>
      <c r="F560" s="237">
        <v>0</v>
      </c>
      <c r="G560" s="34">
        <v>0</v>
      </c>
      <c r="H560" s="34">
        <v>0</v>
      </c>
      <c r="I560" s="336">
        <v>0</v>
      </c>
      <c r="J560" s="335">
        <v>0</v>
      </c>
      <c r="K560" s="34">
        <v>0</v>
      </c>
      <c r="L560" s="34">
        <v>0</v>
      </c>
      <c r="M560" s="336">
        <v>0</v>
      </c>
      <c r="N560" s="335">
        <v>0</v>
      </c>
      <c r="O560" s="34">
        <v>0</v>
      </c>
      <c r="P560" s="34">
        <v>0</v>
      </c>
      <c r="Q560" s="336">
        <v>0</v>
      </c>
    </row>
    <row r="561" spans="1:17" x14ac:dyDescent="0.25">
      <c r="A561" s="522" t="s">
        <v>42</v>
      </c>
      <c r="B561" s="516" t="s">
        <v>594</v>
      </c>
      <c r="C561" s="547" t="s">
        <v>595</v>
      </c>
      <c r="D561" s="521"/>
      <c r="E561" s="569"/>
      <c r="F561" s="592">
        <v>0</v>
      </c>
      <c r="G561" s="542">
        <v>0</v>
      </c>
      <c r="H561" s="542">
        <v>0</v>
      </c>
      <c r="I561" s="544">
        <v>0</v>
      </c>
      <c r="J561" s="555">
        <v>0</v>
      </c>
      <c r="K561" s="542">
        <v>0</v>
      </c>
      <c r="L561" s="542">
        <v>0</v>
      </c>
      <c r="M561" s="544">
        <v>0</v>
      </c>
      <c r="N561" s="555">
        <v>0</v>
      </c>
      <c r="O561" s="542">
        <v>0</v>
      </c>
      <c r="P561" s="542">
        <v>0</v>
      </c>
      <c r="Q561" s="544">
        <v>0</v>
      </c>
    </row>
    <row r="562" spans="1:17" x14ac:dyDescent="0.25">
      <c r="A562" s="523"/>
      <c r="B562" s="517"/>
      <c r="C562" s="547"/>
      <c r="D562" s="533"/>
      <c r="E562" s="570"/>
      <c r="F562" s="593"/>
      <c r="G562" s="543"/>
      <c r="H562" s="543"/>
      <c r="I562" s="545"/>
      <c r="J562" s="556"/>
      <c r="K562" s="543"/>
      <c r="L562" s="543"/>
      <c r="M562" s="545"/>
      <c r="N562" s="556"/>
      <c r="O562" s="543"/>
      <c r="P562" s="543"/>
      <c r="Q562" s="545"/>
    </row>
    <row r="563" spans="1:17" ht="25.5" x14ac:dyDescent="0.25">
      <c r="A563" s="523"/>
      <c r="B563" s="517"/>
      <c r="C563" s="548"/>
      <c r="D563" s="10" t="s">
        <v>21</v>
      </c>
      <c r="E563" s="442" t="s">
        <v>27</v>
      </c>
      <c r="F563" s="231">
        <f>F564+F565+F566</f>
        <v>34722.400000000001</v>
      </c>
      <c r="G563" s="40">
        <f t="shared" ref="G563:M563" si="301">G564+G565+G566</f>
        <v>0</v>
      </c>
      <c r="H563" s="40">
        <f t="shared" si="301"/>
        <v>0</v>
      </c>
      <c r="I563" s="324">
        <f t="shared" si="301"/>
        <v>34722.400000000001</v>
      </c>
      <c r="J563" s="323">
        <f t="shared" si="301"/>
        <v>12747.2</v>
      </c>
      <c r="K563" s="40">
        <f t="shared" si="301"/>
        <v>0</v>
      </c>
      <c r="L563" s="40">
        <f t="shared" si="301"/>
        <v>0</v>
      </c>
      <c r="M563" s="324">
        <f t="shared" si="301"/>
        <v>12747.2</v>
      </c>
      <c r="N563" s="473">
        <f>J563/F563*100</f>
        <v>36.711748035850057</v>
      </c>
      <c r="O563" s="44">
        <v>0</v>
      </c>
      <c r="P563" s="44">
        <v>0</v>
      </c>
      <c r="Q563" s="474">
        <f t="shared" ref="Q563:Q566" si="302">M563/I563*100</f>
        <v>36.711748035850057</v>
      </c>
    </row>
    <row r="564" spans="1:17" x14ac:dyDescent="0.25">
      <c r="A564" s="523"/>
      <c r="B564" s="517"/>
      <c r="C564" s="549"/>
      <c r="D564" s="510" t="s">
        <v>504</v>
      </c>
      <c r="E564" s="436" t="s">
        <v>589</v>
      </c>
      <c r="F564" s="232">
        <v>9002</v>
      </c>
      <c r="G564" s="36">
        <v>0</v>
      </c>
      <c r="H564" s="36">
        <v>0</v>
      </c>
      <c r="I564" s="326">
        <v>9002</v>
      </c>
      <c r="J564" s="325">
        <v>8676.1</v>
      </c>
      <c r="K564" s="36">
        <v>0</v>
      </c>
      <c r="L564" s="36">
        <v>0</v>
      </c>
      <c r="M564" s="326">
        <v>8676.1</v>
      </c>
      <c r="N564" s="345">
        <f>J564/F564*100</f>
        <v>96.379693401466355</v>
      </c>
      <c r="O564" s="35">
        <v>0</v>
      </c>
      <c r="P564" s="35">
        <v>0</v>
      </c>
      <c r="Q564" s="346">
        <f t="shared" si="302"/>
        <v>96.379693401466355</v>
      </c>
    </row>
    <row r="565" spans="1:17" x14ac:dyDescent="0.25">
      <c r="A565" s="523"/>
      <c r="B565" s="517"/>
      <c r="C565" s="549"/>
      <c r="D565" s="510"/>
      <c r="E565" s="436" t="s">
        <v>590</v>
      </c>
      <c r="F565" s="232">
        <v>25349.4</v>
      </c>
      <c r="G565" s="36">
        <v>0</v>
      </c>
      <c r="H565" s="36">
        <v>0</v>
      </c>
      <c r="I565" s="326">
        <v>25349.4</v>
      </c>
      <c r="J565" s="325">
        <v>3926.9</v>
      </c>
      <c r="K565" s="36">
        <v>0</v>
      </c>
      <c r="L565" s="36">
        <v>0</v>
      </c>
      <c r="M565" s="326">
        <v>3926.9</v>
      </c>
      <c r="N565" s="345">
        <f>J565/F565*100</f>
        <v>15.491096436207563</v>
      </c>
      <c r="O565" s="35">
        <v>0</v>
      </c>
      <c r="P565" s="35">
        <v>0</v>
      </c>
      <c r="Q565" s="346">
        <f t="shared" si="302"/>
        <v>15.491096436207563</v>
      </c>
    </row>
    <row r="566" spans="1:17" x14ac:dyDescent="0.25">
      <c r="A566" s="523"/>
      <c r="B566" s="517"/>
      <c r="C566" s="550"/>
      <c r="D566" s="510"/>
      <c r="E566" s="407" t="s">
        <v>591</v>
      </c>
      <c r="F566" s="233">
        <v>371</v>
      </c>
      <c r="G566" s="37">
        <v>0</v>
      </c>
      <c r="H566" s="37">
        <v>0</v>
      </c>
      <c r="I566" s="328">
        <v>371</v>
      </c>
      <c r="J566" s="327">
        <v>144.19999999999999</v>
      </c>
      <c r="K566" s="37">
        <v>0</v>
      </c>
      <c r="L566" s="37">
        <v>0</v>
      </c>
      <c r="M566" s="328">
        <v>144.19999999999999</v>
      </c>
      <c r="N566" s="335">
        <f>J566/F566*100</f>
        <v>38.867924528301884</v>
      </c>
      <c r="O566" s="34">
        <v>0</v>
      </c>
      <c r="P566" s="34">
        <v>0</v>
      </c>
      <c r="Q566" s="336">
        <f t="shared" si="302"/>
        <v>38.867924528301884</v>
      </c>
    </row>
    <row r="567" spans="1:17" x14ac:dyDescent="0.25">
      <c r="A567" s="522" t="s">
        <v>62</v>
      </c>
      <c r="B567" s="516" t="s">
        <v>596</v>
      </c>
      <c r="C567" s="528"/>
      <c r="D567" s="521" t="s">
        <v>21</v>
      </c>
      <c r="E567" s="561"/>
      <c r="F567" s="236">
        <v>0</v>
      </c>
      <c r="G567" s="46">
        <v>0</v>
      </c>
      <c r="H567" s="46">
        <v>0</v>
      </c>
      <c r="I567" s="334">
        <v>0</v>
      </c>
      <c r="J567" s="333">
        <v>0</v>
      </c>
      <c r="K567" s="46">
        <v>0</v>
      </c>
      <c r="L567" s="46">
        <v>0</v>
      </c>
      <c r="M567" s="334">
        <v>0</v>
      </c>
      <c r="N567" s="333">
        <v>0</v>
      </c>
      <c r="O567" s="46">
        <v>0</v>
      </c>
      <c r="P567" s="46">
        <v>0</v>
      </c>
      <c r="Q567" s="334">
        <v>0</v>
      </c>
    </row>
    <row r="568" spans="1:17" x14ac:dyDescent="0.25">
      <c r="A568" s="523"/>
      <c r="B568" s="517"/>
      <c r="C568" s="529"/>
      <c r="D568" s="533"/>
      <c r="E568" s="562"/>
      <c r="F568" s="242"/>
      <c r="G568" s="35"/>
      <c r="H568" s="35"/>
      <c r="I568" s="346"/>
      <c r="J568" s="345"/>
      <c r="K568" s="35"/>
      <c r="L568" s="35"/>
      <c r="M568" s="346"/>
      <c r="N568" s="345"/>
      <c r="O568" s="35"/>
      <c r="P568" s="35"/>
      <c r="Q568" s="346"/>
    </row>
    <row r="569" spans="1:17" x14ac:dyDescent="0.25">
      <c r="A569" s="523"/>
      <c r="B569" s="517"/>
      <c r="C569" s="529"/>
      <c r="D569" s="520" t="s">
        <v>503</v>
      </c>
      <c r="E569" s="406" t="s">
        <v>27</v>
      </c>
      <c r="F569" s="237">
        <v>0</v>
      </c>
      <c r="G569" s="34"/>
      <c r="H569" s="34">
        <v>0</v>
      </c>
      <c r="I569" s="336">
        <v>0</v>
      </c>
      <c r="J569" s="335">
        <v>0</v>
      </c>
      <c r="K569" s="34">
        <v>0</v>
      </c>
      <c r="L569" s="34">
        <v>0</v>
      </c>
      <c r="M569" s="336">
        <v>0</v>
      </c>
      <c r="N569" s="335">
        <v>0</v>
      </c>
      <c r="O569" s="34">
        <v>0</v>
      </c>
      <c r="P569" s="34">
        <v>0</v>
      </c>
      <c r="Q569" s="336">
        <v>0</v>
      </c>
    </row>
    <row r="570" spans="1:17" x14ac:dyDescent="0.25">
      <c r="A570" s="523"/>
      <c r="B570" s="517"/>
      <c r="C570" s="529"/>
      <c r="D570" s="521"/>
      <c r="E570" s="561" t="s">
        <v>28</v>
      </c>
      <c r="F570" s="236">
        <v>0</v>
      </c>
      <c r="G570" s="46">
        <v>0</v>
      </c>
      <c r="H570" s="46">
        <v>0</v>
      </c>
      <c r="I570" s="334">
        <v>0</v>
      </c>
      <c r="J570" s="333">
        <v>0</v>
      </c>
      <c r="K570" s="46">
        <v>0</v>
      </c>
      <c r="L570" s="46">
        <v>0</v>
      </c>
      <c r="M570" s="334">
        <v>0</v>
      </c>
      <c r="N570" s="333">
        <v>0</v>
      </c>
      <c r="O570" s="46">
        <v>0</v>
      </c>
      <c r="P570" s="46">
        <v>0</v>
      </c>
      <c r="Q570" s="334"/>
    </row>
    <row r="571" spans="1:17" x14ac:dyDescent="0.25">
      <c r="A571" s="523"/>
      <c r="B571" s="517"/>
      <c r="C571" s="529"/>
      <c r="D571" s="533"/>
      <c r="E571" s="562"/>
      <c r="F571" s="242"/>
      <c r="G571" s="35"/>
      <c r="H571" s="35"/>
      <c r="I571" s="346"/>
      <c r="J571" s="345"/>
      <c r="K571" s="35"/>
      <c r="L571" s="35"/>
      <c r="M571" s="346"/>
      <c r="N571" s="345"/>
      <c r="O571" s="35"/>
      <c r="P571" s="35"/>
      <c r="Q571" s="346"/>
    </row>
    <row r="572" spans="1:17" x14ac:dyDescent="0.25">
      <c r="A572" s="522" t="s">
        <v>65</v>
      </c>
      <c r="B572" s="516" t="s">
        <v>597</v>
      </c>
      <c r="C572" s="518" t="s">
        <v>598</v>
      </c>
      <c r="D572" s="47"/>
      <c r="E572" s="407"/>
      <c r="F572" s="237">
        <v>0</v>
      </c>
      <c r="G572" s="34">
        <v>0</v>
      </c>
      <c r="H572" s="34">
        <v>0</v>
      </c>
      <c r="I572" s="336">
        <v>0</v>
      </c>
      <c r="J572" s="379">
        <v>0</v>
      </c>
      <c r="K572" s="53">
        <v>0</v>
      </c>
      <c r="L572" s="53">
        <v>0</v>
      </c>
      <c r="M572" s="380">
        <v>0</v>
      </c>
      <c r="N572" s="335">
        <v>0</v>
      </c>
      <c r="O572" s="34">
        <v>0</v>
      </c>
      <c r="P572" s="34">
        <v>0</v>
      </c>
      <c r="Q572" s="336">
        <v>0</v>
      </c>
    </row>
    <row r="573" spans="1:17" ht="25.5" x14ac:dyDescent="0.25">
      <c r="A573" s="523"/>
      <c r="B573" s="517"/>
      <c r="C573" s="519"/>
      <c r="D573" s="10" t="s">
        <v>21</v>
      </c>
      <c r="E573" s="406"/>
      <c r="F573" s="237">
        <v>0</v>
      </c>
      <c r="G573" s="34">
        <v>0</v>
      </c>
      <c r="H573" s="34">
        <v>0</v>
      </c>
      <c r="I573" s="336">
        <v>0</v>
      </c>
      <c r="J573" s="335">
        <v>0</v>
      </c>
      <c r="K573" s="34">
        <v>0</v>
      </c>
      <c r="L573" s="34">
        <v>0</v>
      </c>
      <c r="M573" s="336">
        <v>0</v>
      </c>
      <c r="N573" s="335">
        <v>0</v>
      </c>
      <c r="O573" s="34">
        <v>0</v>
      </c>
      <c r="P573" s="34">
        <v>0</v>
      </c>
      <c r="Q573" s="336">
        <v>0</v>
      </c>
    </row>
    <row r="574" spans="1:17" x14ac:dyDescent="0.25">
      <c r="A574" s="523"/>
      <c r="B574" s="517"/>
      <c r="C574" s="519"/>
      <c r="D574" s="520" t="s">
        <v>503</v>
      </c>
      <c r="E574" s="406" t="s">
        <v>27</v>
      </c>
      <c r="F574" s="237">
        <v>0</v>
      </c>
      <c r="G574" s="34">
        <v>0</v>
      </c>
      <c r="H574" s="34">
        <v>0</v>
      </c>
      <c r="I574" s="336">
        <v>0</v>
      </c>
      <c r="J574" s="335">
        <v>0</v>
      </c>
      <c r="K574" s="34">
        <v>0</v>
      </c>
      <c r="L574" s="34">
        <v>0</v>
      </c>
      <c r="M574" s="336">
        <v>0</v>
      </c>
      <c r="N574" s="335">
        <v>0</v>
      </c>
      <c r="O574" s="34">
        <v>0</v>
      </c>
      <c r="P574" s="34">
        <v>0</v>
      </c>
      <c r="Q574" s="336">
        <v>0</v>
      </c>
    </row>
    <row r="575" spans="1:17" x14ac:dyDescent="0.25">
      <c r="A575" s="523"/>
      <c r="B575" s="517"/>
      <c r="C575" s="519"/>
      <c r="D575" s="521"/>
      <c r="E575" s="561" t="s">
        <v>28</v>
      </c>
      <c r="F575" s="236">
        <v>0</v>
      </c>
      <c r="G575" s="46">
        <v>0</v>
      </c>
      <c r="H575" s="46">
        <v>0</v>
      </c>
      <c r="I575" s="334">
        <v>0</v>
      </c>
      <c r="J575" s="333">
        <v>0</v>
      </c>
      <c r="K575" s="46">
        <v>0</v>
      </c>
      <c r="L575" s="46">
        <v>0</v>
      </c>
      <c r="M575" s="334">
        <v>0</v>
      </c>
      <c r="N575" s="333">
        <v>0</v>
      </c>
      <c r="O575" s="46">
        <v>0</v>
      </c>
      <c r="P575" s="46">
        <v>0</v>
      </c>
      <c r="Q575" s="334"/>
    </row>
    <row r="576" spans="1:17" x14ac:dyDescent="0.25">
      <c r="A576" s="523"/>
      <c r="B576" s="517"/>
      <c r="C576" s="519"/>
      <c r="D576" s="521"/>
      <c r="E576" s="562"/>
      <c r="F576" s="242"/>
      <c r="G576" s="35"/>
      <c r="H576" s="35"/>
      <c r="I576" s="346"/>
      <c r="J576" s="345"/>
      <c r="K576" s="35"/>
      <c r="L576" s="35"/>
      <c r="M576" s="346"/>
      <c r="N576" s="345"/>
      <c r="O576" s="35"/>
      <c r="P576" s="35"/>
      <c r="Q576" s="346"/>
    </row>
    <row r="577" spans="1:17" x14ac:dyDescent="0.25">
      <c r="A577" s="522" t="s">
        <v>68</v>
      </c>
      <c r="B577" s="516" t="s">
        <v>599</v>
      </c>
      <c r="C577" s="518" t="s">
        <v>600</v>
      </c>
      <c r="D577" s="47"/>
      <c r="E577" s="407"/>
      <c r="F577" s="237">
        <v>0</v>
      </c>
      <c r="G577" s="34">
        <v>0</v>
      </c>
      <c r="H577" s="34">
        <v>0</v>
      </c>
      <c r="I577" s="336">
        <v>0</v>
      </c>
      <c r="J577" s="379">
        <v>0</v>
      </c>
      <c r="K577" s="53">
        <v>0</v>
      </c>
      <c r="L577" s="53">
        <v>0</v>
      </c>
      <c r="M577" s="380">
        <v>0</v>
      </c>
      <c r="N577" s="335">
        <v>0</v>
      </c>
      <c r="O577" s="34">
        <v>0</v>
      </c>
      <c r="P577" s="34">
        <v>0</v>
      </c>
      <c r="Q577" s="336">
        <v>0</v>
      </c>
    </row>
    <row r="578" spans="1:17" ht="25.5" x14ac:dyDescent="0.25">
      <c r="A578" s="515"/>
      <c r="B578" s="517"/>
      <c r="C578" s="519"/>
      <c r="D578" s="10" t="s">
        <v>21</v>
      </c>
      <c r="E578" s="406"/>
      <c r="F578" s="237">
        <v>0</v>
      </c>
      <c r="G578" s="34">
        <v>0</v>
      </c>
      <c r="H578" s="34">
        <v>0</v>
      </c>
      <c r="I578" s="336">
        <v>0</v>
      </c>
      <c r="J578" s="335">
        <v>0</v>
      </c>
      <c r="K578" s="34">
        <v>0</v>
      </c>
      <c r="L578" s="34">
        <v>0</v>
      </c>
      <c r="M578" s="336">
        <v>0</v>
      </c>
      <c r="N578" s="335">
        <v>0</v>
      </c>
      <c r="O578" s="34">
        <v>0</v>
      </c>
      <c r="P578" s="34">
        <v>0</v>
      </c>
      <c r="Q578" s="336">
        <v>0</v>
      </c>
    </row>
    <row r="579" spans="1:17" x14ac:dyDescent="0.25">
      <c r="A579" s="515"/>
      <c r="B579" s="517"/>
      <c r="C579" s="519"/>
      <c r="D579" s="520" t="s">
        <v>503</v>
      </c>
      <c r="E579" s="406" t="s">
        <v>27</v>
      </c>
      <c r="F579" s="237">
        <v>0</v>
      </c>
      <c r="G579" s="34">
        <v>0</v>
      </c>
      <c r="H579" s="34">
        <v>0</v>
      </c>
      <c r="I579" s="336">
        <v>0</v>
      </c>
      <c r="J579" s="335">
        <v>0</v>
      </c>
      <c r="K579" s="34">
        <v>0</v>
      </c>
      <c r="L579" s="34">
        <v>0</v>
      </c>
      <c r="M579" s="336">
        <v>0</v>
      </c>
      <c r="N579" s="335">
        <v>0</v>
      </c>
      <c r="O579" s="34">
        <v>0</v>
      </c>
      <c r="P579" s="34">
        <v>0</v>
      </c>
      <c r="Q579" s="336">
        <v>0</v>
      </c>
    </row>
    <row r="580" spans="1:17" x14ac:dyDescent="0.25">
      <c r="A580" s="515"/>
      <c r="B580" s="517"/>
      <c r="C580" s="519"/>
      <c r="D580" s="533"/>
      <c r="E580" s="406" t="s">
        <v>28</v>
      </c>
      <c r="F580" s="237">
        <v>0</v>
      </c>
      <c r="G580" s="34">
        <v>0</v>
      </c>
      <c r="H580" s="34">
        <v>0</v>
      </c>
      <c r="I580" s="336">
        <v>0</v>
      </c>
      <c r="J580" s="335">
        <v>0</v>
      </c>
      <c r="K580" s="34">
        <v>0</v>
      </c>
      <c r="L580" s="34">
        <v>0</v>
      </c>
      <c r="M580" s="336">
        <v>0</v>
      </c>
      <c r="N580" s="335">
        <v>0</v>
      </c>
      <c r="O580" s="34">
        <v>0</v>
      </c>
      <c r="P580" s="34">
        <v>0</v>
      </c>
      <c r="Q580" s="336">
        <v>0</v>
      </c>
    </row>
    <row r="581" spans="1:17" x14ac:dyDescent="0.25">
      <c r="A581" s="522" t="s">
        <v>71</v>
      </c>
      <c r="B581" s="516" t="s">
        <v>601</v>
      </c>
      <c r="C581" s="518" t="s">
        <v>602</v>
      </c>
      <c r="D581" s="47"/>
      <c r="E581" s="406"/>
      <c r="F581" s="237">
        <v>0</v>
      </c>
      <c r="G581" s="34">
        <v>0</v>
      </c>
      <c r="H581" s="34">
        <v>0</v>
      </c>
      <c r="I581" s="336">
        <v>0</v>
      </c>
      <c r="J581" s="335">
        <v>0</v>
      </c>
      <c r="K581" s="34">
        <v>0</v>
      </c>
      <c r="L581" s="34">
        <v>0</v>
      </c>
      <c r="M581" s="336">
        <v>0</v>
      </c>
      <c r="N581" s="335">
        <v>0</v>
      </c>
      <c r="O581" s="34">
        <v>0</v>
      </c>
      <c r="P581" s="34">
        <v>0</v>
      </c>
      <c r="Q581" s="336"/>
    </row>
    <row r="582" spans="1:17" ht="25.5" x14ac:dyDescent="0.25">
      <c r="A582" s="523"/>
      <c r="B582" s="517"/>
      <c r="C582" s="519"/>
      <c r="D582" s="10" t="s">
        <v>21</v>
      </c>
      <c r="E582" s="406"/>
      <c r="F582" s="237">
        <v>0</v>
      </c>
      <c r="G582" s="34">
        <v>0</v>
      </c>
      <c r="H582" s="34">
        <v>0</v>
      </c>
      <c r="I582" s="336">
        <v>0</v>
      </c>
      <c r="J582" s="335">
        <v>0</v>
      </c>
      <c r="K582" s="34">
        <v>0</v>
      </c>
      <c r="L582" s="34">
        <v>0</v>
      </c>
      <c r="M582" s="336">
        <v>0</v>
      </c>
      <c r="N582" s="335">
        <v>0</v>
      </c>
      <c r="O582" s="34">
        <v>0</v>
      </c>
      <c r="P582" s="34">
        <v>0</v>
      </c>
      <c r="Q582" s="336">
        <v>0</v>
      </c>
    </row>
    <row r="583" spans="1:17" x14ac:dyDescent="0.25">
      <c r="A583" s="523"/>
      <c r="B583" s="517"/>
      <c r="C583" s="519"/>
      <c r="D583" s="520" t="s">
        <v>503</v>
      </c>
      <c r="E583" s="406" t="s">
        <v>27</v>
      </c>
      <c r="F583" s="237">
        <v>0</v>
      </c>
      <c r="G583" s="34">
        <v>0</v>
      </c>
      <c r="H583" s="34">
        <v>0</v>
      </c>
      <c r="I583" s="336">
        <v>0</v>
      </c>
      <c r="J583" s="335">
        <v>0</v>
      </c>
      <c r="K583" s="34">
        <v>0</v>
      </c>
      <c r="L583" s="34">
        <v>0</v>
      </c>
      <c r="M583" s="336">
        <v>0</v>
      </c>
      <c r="N583" s="335">
        <v>0</v>
      </c>
      <c r="O583" s="34">
        <v>0</v>
      </c>
      <c r="P583" s="34">
        <v>0</v>
      </c>
      <c r="Q583" s="336">
        <v>0</v>
      </c>
    </row>
    <row r="584" spans="1:17" x14ac:dyDescent="0.25">
      <c r="A584" s="523"/>
      <c r="B584" s="517"/>
      <c r="C584" s="519"/>
      <c r="D584" s="533"/>
      <c r="E584" s="406" t="s">
        <v>28</v>
      </c>
      <c r="F584" s="237">
        <v>0</v>
      </c>
      <c r="G584" s="34">
        <v>0</v>
      </c>
      <c r="H584" s="34">
        <v>0</v>
      </c>
      <c r="I584" s="336">
        <v>0</v>
      </c>
      <c r="J584" s="335">
        <v>0</v>
      </c>
      <c r="K584" s="34">
        <v>0</v>
      </c>
      <c r="L584" s="34">
        <v>0</v>
      </c>
      <c r="M584" s="336">
        <v>0</v>
      </c>
      <c r="N584" s="335">
        <v>0</v>
      </c>
      <c r="O584" s="34">
        <v>0</v>
      </c>
      <c r="P584" s="34">
        <v>0</v>
      </c>
      <c r="Q584" s="336">
        <v>0</v>
      </c>
    </row>
    <row r="585" spans="1:17" x14ac:dyDescent="0.25">
      <c r="A585" s="522" t="s">
        <v>603</v>
      </c>
      <c r="B585" s="526" t="s">
        <v>604</v>
      </c>
      <c r="C585" s="518"/>
      <c r="D585" s="520" t="s">
        <v>21</v>
      </c>
      <c r="E585" s="569"/>
      <c r="F585" s="592">
        <v>0</v>
      </c>
      <c r="G585" s="542">
        <v>0</v>
      </c>
      <c r="H585" s="542">
        <v>0</v>
      </c>
      <c r="I585" s="544">
        <v>0</v>
      </c>
      <c r="J585" s="555">
        <v>0</v>
      </c>
      <c r="K585" s="542">
        <v>0</v>
      </c>
      <c r="L585" s="542">
        <v>0</v>
      </c>
      <c r="M585" s="544">
        <v>0</v>
      </c>
      <c r="N585" s="555">
        <v>0</v>
      </c>
      <c r="O585" s="542">
        <v>0</v>
      </c>
      <c r="P585" s="542">
        <v>0</v>
      </c>
      <c r="Q585" s="544">
        <v>0</v>
      </c>
    </row>
    <row r="586" spans="1:17" x14ac:dyDescent="0.25">
      <c r="A586" s="523"/>
      <c r="B586" s="527"/>
      <c r="C586" s="519"/>
      <c r="D586" s="533"/>
      <c r="E586" s="570"/>
      <c r="F586" s="593"/>
      <c r="G586" s="543"/>
      <c r="H586" s="543"/>
      <c r="I586" s="545"/>
      <c r="J586" s="556"/>
      <c r="K586" s="543"/>
      <c r="L586" s="543"/>
      <c r="M586" s="545"/>
      <c r="N586" s="556"/>
      <c r="O586" s="543"/>
      <c r="P586" s="543"/>
      <c r="Q586" s="545"/>
    </row>
    <row r="587" spans="1:17" x14ac:dyDescent="0.25">
      <c r="A587" s="523"/>
      <c r="B587" s="527"/>
      <c r="C587" s="519"/>
      <c r="D587" s="520" t="s">
        <v>503</v>
      </c>
      <c r="E587" s="406" t="s">
        <v>27</v>
      </c>
      <c r="F587" s="237">
        <v>0</v>
      </c>
      <c r="G587" s="34">
        <f>G588+G589+G590</f>
        <v>0</v>
      </c>
      <c r="H587" s="34">
        <f>H588+H589+H590</f>
        <v>0</v>
      </c>
      <c r="I587" s="336">
        <v>0</v>
      </c>
      <c r="J587" s="335">
        <v>0</v>
      </c>
      <c r="K587" s="34">
        <f>K588+K589</f>
        <v>0</v>
      </c>
      <c r="L587" s="34">
        <f>L588+L589</f>
        <v>0</v>
      </c>
      <c r="M587" s="336">
        <v>0</v>
      </c>
      <c r="N587" s="335">
        <v>0</v>
      </c>
      <c r="O587" s="34">
        <v>0</v>
      </c>
      <c r="P587" s="34">
        <v>0</v>
      </c>
      <c r="Q587" s="336">
        <v>0</v>
      </c>
    </row>
    <row r="588" spans="1:17" x14ac:dyDescent="0.25">
      <c r="A588" s="523"/>
      <c r="B588" s="527"/>
      <c r="C588" s="519"/>
      <c r="D588" s="521"/>
      <c r="E588" s="407" t="s">
        <v>28</v>
      </c>
      <c r="F588" s="237">
        <v>0</v>
      </c>
      <c r="G588" s="34">
        <v>0</v>
      </c>
      <c r="H588" s="34">
        <v>0</v>
      </c>
      <c r="I588" s="336">
        <v>0</v>
      </c>
      <c r="J588" s="335">
        <v>0</v>
      </c>
      <c r="K588" s="54">
        <v>0</v>
      </c>
      <c r="L588" s="54">
        <v>0</v>
      </c>
      <c r="M588" s="336">
        <v>0</v>
      </c>
      <c r="N588" s="335">
        <v>0</v>
      </c>
      <c r="O588" s="34">
        <v>0</v>
      </c>
      <c r="P588" s="34">
        <v>0</v>
      </c>
      <c r="Q588" s="336">
        <v>0</v>
      </c>
    </row>
    <row r="589" spans="1:17" x14ac:dyDescent="0.25">
      <c r="A589" s="523"/>
      <c r="B589" s="527"/>
      <c r="C589" s="519"/>
      <c r="D589" s="55"/>
      <c r="E589" s="407" t="s">
        <v>605</v>
      </c>
      <c r="F589" s="237">
        <f t="shared" ref="F589:F590" si="303">G589+H589+I589</f>
        <v>1649.6</v>
      </c>
      <c r="G589" s="34">
        <v>0</v>
      </c>
      <c r="H589" s="34">
        <v>0</v>
      </c>
      <c r="I589" s="336">
        <v>1649.6</v>
      </c>
      <c r="J589" s="335">
        <f t="shared" ref="J589" si="304">K589+L589+M589</f>
        <v>1648.7</v>
      </c>
      <c r="K589" s="54">
        <v>0</v>
      </c>
      <c r="L589" s="54">
        <v>0</v>
      </c>
      <c r="M589" s="336">
        <v>1648.7</v>
      </c>
      <c r="N589" s="335">
        <f t="shared" ref="N589" si="305">J589/F589*100</f>
        <v>99.945441319107672</v>
      </c>
      <c r="O589" s="34">
        <v>0</v>
      </c>
      <c r="P589" s="34">
        <v>0</v>
      </c>
      <c r="Q589" s="336">
        <f t="shared" ref="Q589" si="306">M589/I589*100</f>
        <v>99.945441319107672</v>
      </c>
    </row>
    <row r="590" spans="1:17" x14ac:dyDescent="0.25">
      <c r="A590" s="514" t="s">
        <v>606</v>
      </c>
      <c r="B590" s="516" t="s">
        <v>607</v>
      </c>
      <c r="C590" s="518" t="s">
        <v>608</v>
      </c>
      <c r="D590" s="47"/>
      <c r="E590" s="407"/>
      <c r="F590" s="237">
        <f t="shared" si="303"/>
        <v>0</v>
      </c>
      <c r="G590" s="34">
        <v>0</v>
      </c>
      <c r="H590" s="34">
        <v>0</v>
      </c>
      <c r="I590" s="336">
        <v>0</v>
      </c>
      <c r="J590" s="379">
        <v>0</v>
      </c>
      <c r="K590" s="53">
        <v>0</v>
      </c>
      <c r="L590" s="53">
        <v>0</v>
      </c>
      <c r="M590" s="380">
        <v>0</v>
      </c>
      <c r="N590" s="335">
        <v>0</v>
      </c>
      <c r="O590" s="34">
        <v>0</v>
      </c>
      <c r="P590" s="34">
        <v>0</v>
      </c>
      <c r="Q590" s="336"/>
    </row>
    <row r="591" spans="1:17" ht="25.5" x14ac:dyDescent="0.25">
      <c r="A591" s="515"/>
      <c r="B591" s="517"/>
      <c r="C591" s="519"/>
      <c r="D591" s="10" t="s">
        <v>21</v>
      </c>
      <c r="E591" s="406"/>
      <c r="F591" s="237">
        <v>0</v>
      </c>
      <c r="G591" s="34">
        <v>0</v>
      </c>
      <c r="H591" s="34">
        <v>0</v>
      </c>
      <c r="I591" s="336">
        <v>0</v>
      </c>
      <c r="J591" s="381">
        <v>0</v>
      </c>
      <c r="K591" s="54">
        <v>0</v>
      </c>
      <c r="L591" s="54">
        <v>0</v>
      </c>
      <c r="M591" s="382">
        <v>0</v>
      </c>
      <c r="N591" s="335">
        <v>0</v>
      </c>
      <c r="O591" s="34">
        <v>0</v>
      </c>
      <c r="P591" s="34">
        <v>0</v>
      </c>
      <c r="Q591" s="336">
        <v>0</v>
      </c>
    </row>
    <row r="592" spans="1:17" x14ac:dyDescent="0.25">
      <c r="A592" s="515"/>
      <c r="B592" s="517"/>
      <c r="C592" s="519"/>
      <c r="D592" s="520" t="s">
        <v>503</v>
      </c>
      <c r="E592" s="406" t="s">
        <v>27</v>
      </c>
      <c r="F592" s="237">
        <v>0</v>
      </c>
      <c r="G592" s="34">
        <v>0</v>
      </c>
      <c r="H592" s="34">
        <v>0</v>
      </c>
      <c r="I592" s="336">
        <v>0</v>
      </c>
      <c r="J592" s="381">
        <v>0</v>
      </c>
      <c r="K592" s="54">
        <v>0</v>
      </c>
      <c r="L592" s="54">
        <v>0</v>
      </c>
      <c r="M592" s="382">
        <v>0</v>
      </c>
      <c r="N592" s="335">
        <v>0</v>
      </c>
      <c r="O592" s="34">
        <v>0</v>
      </c>
      <c r="P592" s="34">
        <v>0</v>
      </c>
      <c r="Q592" s="336">
        <v>0</v>
      </c>
    </row>
    <row r="593" spans="1:17" x14ac:dyDescent="0.25">
      <c r="A593" s="515"/>
      <c r="B593" s="517"/>
      <c r="C593" s="519"/>
      <c r="D593" s="533"/>
      <c r="E593" s="406" t="s">
        <v>28</v>
      </c>
      <c r="F593" s="237">
        <v>0</v>
      </c>
      <c r="G593" s="34">
        <v>0</v>
      </c>
      <c r="H593" s="34">
        <v>0</v>
      </c>
      <c r="I593" s="336">
        <v>0</v>
      </c>
      <c r="J593" s="381">
        <v>0</v>
      </c>
      <c r="K593" s="54">
        <v>0</v>
      </c>
      <c r="L593" s="54">
        <v>0</v>
      </c>
      <c r="M593" s="382">
        <v>0</v>
      </c>
      <c r="N593" s="335">
        <v>0</v>
      </c>
      <c r="O593" s="34">
        <v>0</v>
      </c>
      <c r="P593" s="34">
        <v>0</v>
      </c>
      <c r="Q593" s="336">
        <v>0</v>
      </c>
    </row>
    <row r="594" spans="1:17" x14ac:dyDescent="0.25">
      <c r="A594" s="514" t="s">
        <v>609</v>
      </c>
      <c r="B594" s="516" t="s">
        <v>610</v>
      </c>
      <c r="C594" s="518" t="s">
        <v>611</v>
      </c>
      <c r="D594" s="47"/>
      <c r="E594" s="406"/>
      <c r="F594" s="237">
        <v>0</v>
      </c>
      <c r="G594" s="34">
        <v>0</v>
      </c>
      <c r="H594" s="34">
        <v>0</v>
      </c>
      <c r="I594" s="336">
        <v>0</v>
      </c>
      <c r="J594" s="381">
        <v>0</v>
      </c>
      <c r="K594" s="54">
        <v>0</v>
      </c>
      <c r="L594" s="54">
        <v>0</v>
      </c>
      <c r="M594" s="382">
        <v>0</v>
      </c>
      <c r="N594" s="335">
        <v>0</v>
      </c>
      <c r="O594" s="34">
        <v>0</v>
      </c>
      <c r="P594" s="34">
        <v>0</v>
      </c>
      <c r="Q594" s="336">
        <v>0</v>
      </c>
    </row>
    <row r="595" spans="1:17" ht="25.5" x14ac:dyDescent="0.25">
      <c r="A595" s="515"/>
      <c r="B595" s="517"/>
      <c r="C595" s="519"/>
      <c r="D595" s="10" t="s">
        <v>21</v>
      </c>
      <c r="E595" s="406"/>
      <c r="F595" s="237">
        <v>0</v>
      </c>
      <c r="G595" s="34">
        <v>0</v>
      </c>
      <c r="H595" s="34">
        <v>0</v>
      </c>
      <c r="I595" s="336">
        <v>0</v>
      </c>
      <c r="J595" s="381">
        <v>0</v>
      </c>
      <c r="K595" s="54">
        <v>0</v>
      </c>
      <c r="L595" s="54">
        <v>0</v>
      </c>
      <c r="M595" s="382">
        <v>0</v>
      </c>
      <c r="N595" s="335">
        <v>0</v>
      </c>
      <c r="O595" s="34">
        <v>0</v>
      </c>
      <c r="P595" s="34">
        <v>0</v>
      </c>
      <c r="Q595" s="336">
        <v>0</v>
      </c>
    </row>
    <row r="596" spans="1:17" x14ac:dyDescent="0.25">
      <c r="A596" s="515"/>
      <c r="B596" s="517"/>
      <c r="C596" s="519"/>
      <c r="D596" s="520" t="s">
        <v>503</v>
      </c>
      <c r="E596" s="406" t="s">
        <v>27</v>
      </c>
      <c r="F596" s="237">
        <v>0</v>
      </c>
      <c r="G596" s="34">
        <v>0</v>
      </c>
      <c r="H596" s="34">
        <v>0</v>
      </c>
      <c r="I596" s="336">
        <v>0</v>
      </c>
      <c r="J596" s="381">
        <v>0</v>
      </c>
      <c r="K596" s="54">
        <v>0</v>
      </c>
      <c r="L596" s="54">
        <v>0</v>
      </c>
      <c r="M596" s="382">
        <v>0</v>
      </c>
      <c r="N596" s="335">
        <v>0</v>
      </c>
      <c r="O596" s="34">
        <v>0</v>
      </c>
      <c r="P596" s="34">
        <v>0</v>
      </c>
      <c r="Q596" s="336">
        <v>0</v>
      </c>
    </row>
    <row r="597" spans="1:17" x14ac:dyDescent="0.25">
      <c r="A597" s="515"/>
      <c r="B597" s="517"/>
      <c r="C597" s="519"/>
      <c r="D597" s="533"/>
      <c r="E597" s="406" t="s">
        <v>28</v>
      </c>
      <c r="F597" s="237">
        <v>0</v>
      </c>
      <c r="G597" s="34">
        <v>0</v>
      </c>
      <c r="H597" s="34">
        <v>0</v>
      </c>
      <c r="I597" s="336">
        <v>0</v>
      </c>
      <c r="J597" s="381">
        <v>0</v>
      </c>
      <c r="K597" s="54">
        <v>0</v>
      </c>
      <c r="L597" s="54">
        <v>0</v>
      </c>
      <c r="M597" s="382">
        <v>0</v>
      </c>
      <c r="N597" s="335">
        <v>0</v>
      </c>
      <c r="O597" s="34">
        <v>0</v>
      </c>
      <c r="P597" s="34">
        <v>0</v>
      </c>
      <c r="Q597" s="336">
        <v>0</v>
      </c>
    </row>
    <row r="598" spans="1:17" x14ac:dyDescent="0.25">
      <c r="A598" s="507" t="s">
        <v>612</v>
      </c>
      <c r="B598" s="508" t="s">
        <v>613</v>
      </c>
      <c r="C598" s="509" t="s">
        <v>614</v>
      </c>
      <c r="D598" s="190"/>
      <c r="E598" s="406"/>
      <c r="F598" s="237">
        <v>0</v>
      </c>
      <c r="G598" s="34">
        <v>0</v>
      </c>
      <c r="H598" s="34">
        <v>0</v>
      </c>
      <c r="I598" s="336">
        <v>0</v>
      </c>
      <c r="J598" s="381">
        <v>0</v>
      </c>
      <c r="K598" s="54">
        <v>0</v>
      </c>
      <c r="L598" s="54">
        <v>0</v>
      </c>
      <c r="M598" s="382">
        <v>0</v>
      </c>
      <c r="N598" s="335">
        <v>0</v>
      </c>
      <c r="O598" s="34">
        <v>0</v>
      </c>
      <c r="P598" s="34">
        <v>0</v>
      </c>
      <c r="Q598" s="336">
        <v>0</v>
      </c>
    </row>
    <row r="599" spans="1:17" ht="25.5" x14ac:dyDescent="0.25">
      <c r="A599" s="507"/>
      <c r="B599" s="508"/>
      <c r="C599" s="509"/>
      <c r="D599" s="10" t="s">
        <v>21</v>
      </c>
      <c r="E599" s="406"/>
      <c r="F599" s="237">
        <v>0</v>
      </c>
      <c r="G599" s="34">
        <v>0</v>
      </c>
      <c r="H599" s="34">
        <v>0</v>
      </c>
      <c r="I599" s="336">
        <v>0</v>
      </c>
      <c r="J599" s="381">
        <v>0</v>
      </c>
      <c r="K599" s="54">
        <v>0</v>
      </c>
      <c r="L599" s="54">
        <v>0</v>
      </c>
      <c r="M599" s="382">
        <v>0</v>
      </c>
      <c r="N599" s="335">
        <v>0</v>
      </c>
      <c r="O599" s="34">
        <v>0</v>
      </c>
      <c r="P599" s="34">
        <v>0</v>
      </c>
      <c r="Q599" s="336">
        <v>0</v>
      </c>
    </row>
    <row r="600" spans="1:17" x14ac:dyDescent="0.25">
      <c r="A600" s="507"/>
      <c r="B600" s="508"/>
      <c r="C600" s="509"/>
      <c r="D600" s="520" t="s">
        <v>503</v>
      </c>
      <c r="E600" s="406" t="s">
        <v>27</v>
      </c>
      <c r="F600" s="237"/>
      <c r="G600" s="34"/>
      <c r="H600" s="34"/>
      <c r="I600" s="336"/>
      <c r="J600" s="381"/>
      <c r="K600" s="54"/>
      <c r="L600" s="54"/>
      <c r="M600" s="382"/>
      <c r="N600" s="335"/>
      <c r="O600" s="34"/>
      <c r="P600" s="34"/>
      <c r="Q600" s="336"/>
    </row>
    <row r="601" spans="1:17" x14ac:dyDescent="0.25">
      <c r="A601" s="507"/>
      <c r="B601" s="508"/>
      <c r="C601" s="509"/>
      <c r="D601" s="533"/>
      <c r="E601" s="406" t="s">
        <v>28</v>
      </c>
      <c r="F601" s="237">
        <v>0</v>
      </c>
      <c r="G601" s="34">
        <v>0</v>
      </c>
      <c r="H601" s="34">
        <v>0</v>
      </c>
      <c r="I601" s="336">
        <v>0</v>
      </c>
      <c r="J601" s="381">
        <v>0</v>
      </c>
      <c r="K601" s="54">
        <v>0</v>
      </c>
      <c r="L601" s="54">
        <v>0</v>
      </c>
      <c r="M601" s="382">
        <v>0</v>
      </c>
      <c r="N601" s="335">
        <v>0</v>
      </c>
      <c r="O601" s="34">
        <v>0</v>
      </c>
      <c r="P601" s="34">
        <v>0</v>
      </c>
      <c r="Q601" s="336">
        <v>0</v>
      </c>
    </row>
    <row r="602" spans="1:17" x14ac:dyDescent="0.25">
      <c r="A602" s="507" t="s">
        <v>615</v>
      </c>
      <c r="B602" s="516" t="s">
        <v>616</v>
      </c>
      <c r="C602" s="518" t="s">
        <v>617</v>
      </c>
      <c r="D602" s="47"/>
      <c r="E602" s="406"/>
      <c r="F602" s="237">
        <v>0</v>
      </c>
      <c r="G602" s="34">
        <v>0</v>
      </c>
      <c r="H602" s="34">
        <v>0</v>
      </c>
      <c r="I602" s="336">
        <v>0</v>
      </c>
      <c r="J602" s="381">
        <v>0</v>
      </c>
      <c r="K602" s="54">
        <v>0</v>
      </c>
      <c r="L602" s="54">
        <v>0</v>
      </c>
      <c r="M602" s="382">
        <v>0</v>
      </c>
      <c r="N602" s="335">
        <v>0</v>
      </c>
      <c r="O602" s="34">
        <v>0</v>
      </c>
      <c r="P602" s="34">
        <v>0</v>
      </c>
      <c r="Q602" s="336">
        <v>0</v>
      </c>
    </row>
    <row r="603" spans="1:17" ht="25.5" x14ac:dyDescent="0.25">
      <c r="A603" s="507"/>
      <c r="B603" s="517"/>
      <c r="C603" s="519"/>
      <c r="D603" s="10" t="s">
        <v>21</v>
      </c>
      <c r="E603" s="406"/>
      <c r="F603" s="237">
        <v>0</v>
      </c>
      <c r="G603" s="34">
        <v>0</v>
      </c>
      <c r="H603" s="34">
        <v>0</v>
      </c>
      <c r="I603" s="336">
        <v>0</v>
      </c>
      <c r="J603" s="381">
        <v>0</v>
      </c>
      <c r="K603" s="54">
        <v>0</v>
      </c>
      <c r="L603" s="54">
        <v>0</v>
      </c>
      <c r="M603" s="382">
        <v>0</v>
      </c>
      <c r="N603" s="335">
        <v>0</v>
      </c>
      <c r="O603" s="34">
        <v>0</v>
      </c>
      <c r="P603" s="34">
        <v>0</v>
      </c>
      <c r="Q603" s="336">
        <v>0</v>
      </c>
    </row>
    <row r="604" spans="1:17" x14ac:dyDescent="0.25">
      <c r="A604" s="507"/>
      <c r="B604" s="517"/>
      <c r="C604" s="519"/>
      <c r="D604" s="520" t="s">
        <v>503</v>
      </c>
      <c r="E604" s="406" t="s">
        <v>27</v>
      </c>
      <c r="F604" s="237"/>
      <c r="G604" s="34"/>
      <c r="H604" s="34"/>
      <c r="I604" s="336"/>
      <c r="J604" s="381"/>
      <c r="K604" s="54"/>
      <c r="L604" s="54"/>
      <c r="M604" s="382"/>
      <c r="N604" s="335"/>
      <c r="O604" s="34"/>
      <c r="P604" s="34"/>
      <c r="Q604" s="336"/>
    </row>
    <row r="605" spans="1:17" x14ac:dyDescent="0.25">
      <c r="A605" s="507"/>
      <c r="B605" s="531"/>
      <c r="C605" s="532"/>
      <c r="D605" s="533"/>
      <c r="E605" s="406" t="s">
        <v>28</v>
      </c>
      <c r="F605" s="237">
        <v>0</v>
      </c>
      <c r="G605" s="34">
        <v>0</v>
      </c>
      <c r="H605" s="34">
        <v>0</v>
      </c>
      <c r="I605" s="336">
        <v>0</v>
      </c>
      <c r="J605" s="381">
        <v>0</v>
      </c>
      <c r="K605" s="54">
        <v>0</v>
      </c>
      <c r="L605" s="54">
        <v>0</v>
      </c>
      <c r="M605" s="382">
        <v>0</v>
      </c>
      <c r="N605" s="335">
        <v>0</v>
      </c>
      <c r="O605" s="34">
        <v>0</v>
      </c>
      <c r="P605" s="34">
        <v>0</v>
      </c>
      <c r="Q605" s="336">
        <v>0</v>
      </c>
    </row>
    <row r="606" spans="1:17" x14ac:dyDescent="0.25">
      <c r="A606" s="586" t="s">
        <v>618</v>
      </c>
      <c r="B606" s="589" t="s">
        <v>619</v>
      </c>
      <c r="C606" s="548"/>
      <c r="D606" s="520" t="s">
        <v>21</v>
      </c>
      <c r="E606" s="404" t="s">
        <v>27</v>
      </c>
      <c r="F606" s="230">
        <f>F607+F611+F612+F613++F616</f>
        <v>13351.3</v>
      </c>
      <c r="G606" s="33">
        <f t="shared" ref="G606:M606" si="307">G607+G611+G612+G613++G616</f>
        <v>0</v>
      </c>
      <c r="H606" s="33">
        <f t="shared" si="307"/>
        <v>0</v>
      </c>
      <c r="I606" s="322">
        <f t="shared" si="307"/>
        <v>13351.3</v>
      </c>
      <c r="J606" s="321">
        <f t="shared" si="307"/>
        <v>10225.700000000001</v>
      </c>
      <c r="K606" s="33">
        <f t="shared" si="307"/>
        <v>0</v>
      </c>
      <c r="L606" s="33">
        <f t="shared" si="307"/>
        <v>0</v>
      </c>
      <c r="M606" s="322">
        <f t="shared" si="307"/>
        <v>10225.700000000001</v>
      </c>
      <c r="N606" s="473">
        <f>J606/F606*100</f>
        <v>76.589545587321098</v>
      </c>
      <c r="O606" s="44">
        <v>0</v>
      </c>
      <c r="P606" s="44">
        <v>0</v>
      </c>
      <c r="Q606" s="474">
        <f>M606/I606*100</f>
        <v>76.589545587321098</v>
      </c>
    </row>
    <row r="607" spans="1:17" x14ac:dyDescent="0.25">
      <c r="A607" s="587"/>
      <c r="B607" s="590"/>
      <c r="C607" s="549"/>
      <c r="D607" s="533"/>
      <c r="E607" s="406"/>
      <c r="F607" s="230">
        <f>F608+F609+F610</f>
        <v>7197</v>
      </c>
      <c r="G607" s="33">
        <f t="shared" ref="G607:P607" si="308">G608+G609+G610</f>
        <v>0</v>
      </c>
      <c r="H607" s="33">
        <f t="shared" si="308"/>
        <v>0</v>
      </c>
      <c r="I607" s="322">
        <f t="shared" si="308"/>
        <v>7197</v>
      </c>
      <c r="J607" s="321">
        <f t="shared" si="308"/>
        <v>5918.1</v>
      </c>
      <c r="K607" s="33">
        <f t="shared" si="308"/>
        <v>0</v>
      </c>
      <c r="L607" s="33">
        <f t="shared" si="308"/>
        <v>0</v>
      </c>
      <c r="M607" s="322">
        <f t="shared" si="308"/>
        <v>5918.1</v>
      </c>
      <c r="N607" s="473">
        <f>J607/F607*100</f>
        <v>82.230095873280533</v>
      </c>
      <c r="O607" s="33">
        <f t="shared" si="308"/>
        <v>0</v>
      </c>
      <c r="P607" s="33">
        <f t="shared" si="308"/>
        <v>0</v>
      </c>
      <c r="Q607" s="474">
        <f>M607/I607*100</f>
        <v>82.230095873280533</v>
      </c>
    </row>
    <row r="608" spans="1:17" x14ac:dyDescent="0.25">
      <c r="A608" s="587"/>
      <c r="B608" s="590"/>
      <c r="C608" s="549"/>
      <c r="D608" s="520" t="s">
        <v>503</v>
      </c>
      <c r="E608" s="407" t="s">
        <v>620</v>
      </c>
      <c r="F608" s="233">
        <v>5929</v>
      </c>
      <c r="G608" s="37">
        <f>G611+G612+G620</f>
        <v>0</v>
      </c>
      <c r="H608" s="37">
        <f>H611+H612+H620</f>
        <v>0</v>
      </c>
      <c r="I608" s="328">
        <v>5929</v>
      </c>
      <c r="J608" s="327">
        <v>5484.1</v>
      </c>
      <c r="K608" s="37">
        <f>K611+K612</f>
        <v>0</v>
      </c>
      <c r="L608" s="37">
        <f>L611+L612</f>
        <v>0</v>
      </c>
      <c r="M608" s="328">
        <v>5484.1</v>
      </c>
      <c r="N608" s="335">
        <f t="shared" ref="N608:N620" si="309">J608/F608*100</f>
        <v>92.496205093607699</v>
      </c>
      <c r="O608" s="34">
        <v>0</v>
      </c>
      <c r="P608" s="34">
        <v>0</v>
      </c>
      <c r="Q608" s="336">
        <f t="shared" ref="Q608:Q618" si="310">M608/I608*100</f>
        <v>92.496205093607699</v>
      </c>
    </row>
    <row r="609" spans="1:17" x14ac:dyDescent="0.25">
      <c r="A609" s="587"/>
      <c r="B609" s="590"/>
      <c r="C609" s="549"/>
      <c r="D609" s="521"/>
      <c r="E609" s="407" t="s">
        <v>621</v>
      </c>
      <c r="F609" s="233">
        <v>1264</v>
      </c>
      <c r="G609" s="37">
        <v>0</v>
      </c>
      <c r="H609" s="37">
        <v>0</v>
      </c>
      <c r="I609" s="328">
        <v>1264</v>
      </c>
      <c r="J609" s="327">
        <v>432.4</v>
      </c>
      <c r="K609" s="37">
        <v>0</v>
      </c>
      <c r="L609" s="37">
        <v>0</v>
      </c>
      <c r="M609" s="328">
        <v>432.4</v>
      </c>
      <c r="N609" s="335">
        <f t="shared" si="309"/>
        <v>34.208860759493668</v>
      </c>
      <c r="O609" s="34">
        <v>0</v>
      </c>
      <c r="P609" s="34">
        <v>0</v>
      </c>
      <c r="Q609" s="336">
        <f t="shared" si="310"/>
        <v>34.208860759493668</v>
      </c>
    </row>
    <row r="610" spans="1:17" x14ac:dyDescent="0.25">
      <c r="A610" s="587"/>
      <c r="B610" s="590"/>
      <c r="C610" s="549"/>
      <c r="D610" s="521"/>
      <c r="E610" s="407" t="s">
        <v>622</v>
      </c>
      <c r="F610" s="233">
        <v>4</v>
      </c>
      <c r="G610" s="37">
        <v>0</v>
      </c>
      <c r="H610" s="37">
        <v>0</v>
      </c>
      <c r="I610" s="328">
        <v>4</v>
      </c>
      <c r="J610" s="327">
        <v>1.6</v>
      </c>
      <c r="K610" s="37">
        <v>0</v>
      </c>
      <c r="L610" s="37">
        <v>0</v>
      </c>
      <c r="M610" s="328">
        <v>1.6</v>
      </c>
      <c r="N610" s="335">
        <f t="shared" si="309"/>
        <v>40</v>
      </c>
      <c r="O610" s="34">
        <v>0</v>
      </c>
      <c r="P610" s="34">
        <v>0</v>
      </c>
      <c r="Q610" s="336">
        <f t="shared" si="310"/>
        <v>40</v>
      </c>
    </row>
    <row r="611" spans="1:17" x14ac:dyDescent="0.25">
      <c r="A611" s="587"/>
      <c r="B611" s="590"/>
      <c r="C611" s="549"/>
      <c r="D611" s="521"/>
      <c r="E611" s="407" t="s">
        <v>623</v>
      </c>
      <c r="F611" s="233">
        <v>1500</v>
      </c>
      <c r="G611" s="37">
        <v>0</v>
      </c>
      <c r="H611" s="37">
        <v>0</v>
      </c>
      <c r="I611" s="328">
        <v>1500</v>
      </c>
      <c r="J611" s="327">
        <v>1491.7</v>
      </c>
      <c r="K611" s="37">
        <v>0</v>
      </c>
      <c r="L611" s="37">
        <v>0</v>
      </c>
      <c r="M611" s="328">
        <v>1491.7</v>
      </c>
      <c r="N611" s="335">
        <f t="shared" si="309"/>
        <v>99.446666666666673</v>
      </c>
      <c r="O611" s="34">
        <v>0</v>
      </c>
      <c r="P611" s="34">
        <v>0</v>
      </c>
      <c r="Q611" s="336">
        <f t="shared" si="310"/>
        <v>99.446666666666673</v>
      </c>
    </row>
    <row r="612" spans="1:17" x14ac:dyDescent="0.25">
      <c r="A612" s="587"/>
      <c r="B612" s="590"/>
      <c r="C612" s="549"/>
      <c r="D612" s="533"/>
      <c r="E612" s="407" t="s">
        <v>624</v>
      </c>
      <c r="F612" s="233">
        <v>144</v>
      </c>
      <c r="G612" s="37">
        <v>0</v>
      </c>
      <c r="H612" s="37">
        <v>0</v>
      </c>
      <c r="I612" s="328">
        <v>144</v>
      </c>
      <c r="J612" s="327">
        <v>144</v>
      </c>
      <c r="K612" s="37">
        <v>0</v>
      </c>
      <c r="L612" s="37">
        <v>0</v>
      </c>
      <c r="M612" s="328">
        <v>144</v>
      </c>
      <c r="N612" s="335">
        <f t="shared" si="309"/>
        <v>100</v>
      </c>
      <c r="O612" s="34">
        <v>0</v>
      </c>
      <c r="P612" s="34">
        <v>0</v>
      </c>
      <c r="Q612" s="336">
        <f t="shared" si="310"/>
        <v>100</v>
      </c>
    </row>
    <row r="613" spans="1:17" x14ac:dyDescent="0.25">
      <c r="A613" s="587"/>
      <c r="B613" s="590"/>
      <c r="C613" s="549"/>
      <c r="D613" s="520" t="s">
        <v>625</v>
      </c>
      <c r="E613" s="407" t="s">
        <v>27</v>
      </c>
      <c r="F613" s="230">
        <f>F614+F615</f>
        <v>967</v>
      </c>
      <c r="G613" s="33">
        <f t="shared" ref="G613:M613" si="311">G614+G615</f>
        <v>0</v>
      </c>
      <c r="H613" s="33">
        <f t="shared" si="311"/>
        <v>0</v>
      </c>
      <c r="I613" s="322">
        <f t="shared" si="311"/>
        <v>967</v>
      </c>
      <c r="J613" s="321">
        <f t="shared" si="311"/>
        <v>783.80000000000007</v>
      </c>
      <c r="K613" s="33">
        <f t="shared" si="311"/>
        <v>0</v>
      </c>
      <c r="L613" s="33">
        <f t="shared" si="311"/>
        <v>0</v>
      </c>
      <c r="M613" s="322">
        <f t="shared" si="311"/>
        <v>783.80000000000007</v>
      </c>
      <c r="N613" s="473">
        <f t="shared" si="309"/>
        <v>81.054808686659783</v>
      </c>
      <c r="O613" s="44">
        <v>0</v>
      </c>
      <c r="P613" s="44">
        <v>0</v>
      </c>
      <c r="Q613" s="474">
        <f t="shared" si="310"/>
        <v>81.054808686659783</v>
      </c>
    </row>
    <row r="614" spans="1:17" x14ac:dyDescent="0.25">
      <c r="A614" s="587"/>
      <c r="B614" s="590"/>
      <c r="C614" s="549"/>
      <c r="D614" s="521"/>
      <c r="E614" s="407" t="s">
        <v>626</v>
      </c>
      <c r="F614" s="233">
        <v>780</v>
      </c>
      <c r="G614" s="37">
        <v>0</v>
      </c>
      <c r="H614" s="37">
        <v>0</v>
      </c>
      <c r="I614" s="328">
        <v>780</v>
      </c>
      <c r="J614" s="327">
        <v>673.6</v>
      </c>
      <c r="K614" s="37">
        <v>0</v>
      </c>
      <c r="L614" s="37">
        <v>0</v>
      </c>
      <c r="M614" s="328">
        <v>673.6</v>
      </c>
      <c r="N614" s="335">
        <f t="shared" si="309"/>
        <v>86.358974358974365</v>
      </c>
      <c r="O614" s="34">
        <v>0</v>
      </c>
      <c r="P614" s="34">
        <v>0</v>
      </c>
      <c r="Q614" s="336">
        <f t="shared" si="310"/>
        <v>86.358974358974365</v>
      </c>
    </row>
    <row r="615" spans="1:17" x14ac:dyDescent="0.25">
      <c r="A615" s="587"/>
      <c r="B615" s="590"/>
      <c r="C615" s="549"/>
      <c r="D615" s="533"/>
      <c r="E615" s="407" t="s">
        <v>627</v>
      </c>
      <c r="F615" s="233">
        <v>187</v>
      </c>
      <c r="G615" s="37">
        <v>0</v>
      </c>
      <c r="H615" s="37">
        <v>0</v>
      </c>
      <c r="I615" s="328">
        <v>187</v>
      </c>
      <c r="J615" s="327">
        <v>110.2</v>
      </c>
      <c r="K615" s="37">
        <v>0</v>
      </c>
      <c r="L615" s="37">
        <v>0</v>
      </c>
      <c r="M615" s="328">
        <v>110.2</v>
      </c>
      <c r="N615" s="335">
        <f t="shared" si="309"/>
        <v>58.930481283422466</v>
      </c>
      <c r="O615" s="34">
        <v>0</v>
      </c>
      <c r="P615" s="34">
        <v>0</v>
      </c>
      <c r="Q615" s="336">
        <f t="shared" si="310"/>
        <v>58.930481283422466</v>
      </c>
    </row>
    <row r="616" spans="1:17" x14ac:dyDescent="0.25">
      <c r="A616" s="587"/>
      <c r="B616" s="590"/>
      <c r="C616" s="549"/>
      <c r="D616" s="520" t="s">
        <v>506</v>
      </c>
      <c r="E616" s="407" t="s">
        <v>27</v>
      </c>
      <c r="F616" s="230">
        <f>F617+F618+F619</f>
        <v>3543.3</v>
      </c>
      <c r="G616" s="33">
        <f t="shared" ref="G616:M616" si="312">G617+G618+G619</f>
        <v>0</v>
      </c>
      <c r="H616" s="33">
        <f t="shared" si="312"/>
        <v>0</v>
      </c>
      <c r="I616" s="322">
        <f t="shared" si="312"/>
        <v>3543.3</v>
      </c>
      <c r="J616" s="321">
        <f t="shared" si="312"/>
        <v>1888.1</v>
      </c>
      <c r="K616" s="33">
        <f t="shared" si="312"/>
        <v>0</v>
      </c>
      <c r="L616" s="33">
        <f t="shared" si="312"/>
        <v>0</v>
      </c>
      <c r="M616" s="322">
        <f t="shared" si="312"/>
        <v>1888.1</v>
      </c>
      <c r="N616" s="335">
        <f t="shared" si="309"/>
        <v>53.286484350746477</v>
      </c>
      <c r="O616" s="44">
        <f t="shared" ref="O616:P616" si="313">O617+O618+O619</f>
        <v>0</v>
      </c>
      <c r="P616" s="44">
        <f t="shared" si="313"/>
        <v>0</v>
      </c>
      <c r="Q616" s="474">
        <f t="shared" si="310"/>
        <v>53.286484350746477</v>
      </c>
    </row>
    <row r="617" spans="1:17" x14ac:dyDescent="0.25">
      <c r="A617" s="587"/>
      <c r="B617" s="590"/>
      <c r="C617" s="549"/>
      <c r="D617" s="521"/>
      <c r="E617" s="407" t="s">
        <v>628</v>
      </c>
      <c r="F617" s="233">
        <v>2840.3</v>
      </c>
      <c r="G617" s="37">
        <v>0</v>
      </c>
      <c r="H617" s="37">
        <v>0</v>
      </c>
      <c r="I617" s="328">
        <v>2840.3</v>
      </c>
      <c r="J617" s="327">
        <v>1529.8</v>
      </c>
      <c r="K617" s="37">
        <v>0</v>
      </c>
      <c r="L617" s="37">
        <v>0</v>
      </c>
      <c r="M617" s="328">
        <v>1529.8</v>
      </c>
      <c r="N617" s="335">
        <f t="shared" si="309"/>
        <v>53.860507692849346</v>
      </c>
      <c r="O617" s="34">
        <v>0</v>
      </c>
      <c r="P617" s="34">
        <v>0</v>
      </c>
      <c r="Q617" s="336">
        <f t="shared" si="310"/>
        <v>53.860507692849346</v>
      </c>
    </row>
    <row r="618" spans="1:17" x14ac:dyDescent="0.25">
      <c r="A618" s="587"/>
      <c r="B618" s="590"/>
      <c r="C618" s="549"/>
      <c r="D618" s="521"/>
      <c r="E618" s="407" t="s">
        <v>629</v>
      </c>
      <c r="F618" s="233">
        <v>703</v>
      </c>
      <c r="G618" s="37">
        <v>0</v>
      </c>
      <c r="H618" s="37">
        <v>0</v>
      </c>
      <c r="I618" s="328">
        <v>703</v>
      </c>
      <c r="J618" s="327">
        <v>358.3</v>
      </c>
      <c r="K618" s="37">
        <v>0</v>
      </c>
      <c r="L618" s="37">
        <v>0</v>
      </c>
      <c r="M618" s="328">
        <v>358.3</v>
      </c>
      <c r="N618" s="335">
        <f t="shared" si="309"/>
        <v>50.96728307254623</v>
      </c>
      <c r="O618" s="34">
        <v>0</v>
      </c>
      <c r="P618" s="34">
        <v>0</v>
      </c>
      <c r="Q618" s="336">
        <f t="shared" si="310"/>
        <v>50.96728307254623</v>
      </c>
    </row>
    <row r="619" spans="1:17" x14ac:dyDescent="0.25">
      <c r="A619" s="588"/>
      <c r="B619" s="591"/>
      <c r="C619" s="550"/>
      <c r="D619" s="533"/>
      <c r="E619" s="407" t="s">
        <v>630</v>
      </c>
      <c r="F619" s="233">
        <v>0</v>
      </c>
      <c r="G619" s="37">
        <v>0</v>
      </c>
      <c r="H619" s="37">
        <v>0</v>
      </c>
      <c r="I619" s="328">
        <v>0</v>
      </c>
      <c r="J619" s="327">
        <v>0</v>
      </c>
      <c r="K619" s="37">
        <v>0</v>
      </c>
      <c r="L619" s="37">
        <v>0</v>
      </c>
      <c r="M619" s="328">
        <v>0</v>
      </c>
      <c r="N619" s="335">
        <v>0</v>
      </c>
      <c r="O619" s="34">
        <v>0</v>
      </c>
      <c r="P619" s="34">
        <v>0</v>
      </c>
      <c r="Q619" s="336">
        <v>0</v>
      </c>
    </row>
    <row r="620" spans="1:17" x14ac:dyDescent="0.25">
      <c r="A620" s="583" t="s">
        <v>631</v>
      </c>
      <c r="B620" s="548" t="s">
        <v>632</v>
      </c>
      <c r="C620" s="548" t="s">
        <v>633</v>
      </c>
      <c r="D620" s="520" t="s">
        <v>21</v>
      </c>
      <c r="E620" s="561"/>
      <c r="F620" s="581">
        <f>F622+F628+F631</f>
        <v>11852.8</v>
      </c>
      <c r="G620" s="565">
        <f t="shared" ref="G620:M620" si="314">G622+G628+G631</f>
        <v>0</v>
      </c>
      <c r="H620" s="565">
        <f t="shared" si="314"/>
        <v>0</v>
      </c>
      <c r="I620" s="567">
        <f t="shared" si="314"/>
        <v>11852.8</v>
      </c>
      <c r="J620" s="563">
        <f t="shared" si="314"/>
        <v>8735.5</v>
      </c>
      <c r="K620" s="565">
        <f t="shared" si="314"/>
        <v>0</v>
      </c>
      <c r="L620" s="565">
        <f t="shared" si="314"/>
        <v>0</v>
      </c>
      <c r="M620" s="567">
        <f t="shared" si="314"/>
        <v>8735.5</v>
      </c>
      <c r="N620" s="555">
        <f t="shared" si="309"/>
        <v>73.699885259179268</v>
      </c>
      <c r="O620" s="542">
        <v>0</v>
      </c>
      <c r="P620" s="542">
        <v>0</v>
      </c>
      <c r="Q620" s="544">
        <f t="shared" ref="Q620" si="315">M620/I620*100</f>
        <v>73.699885259179268</v>
      </c>
    </row>
    <row r="621" spans="1:17" x14ac:dyDescent="0.25">
      <c r="A621" s="584"/>
      <c r="B621" s="549"/>
      <c r="C621" s="549"/>
      <c r="D621" s="533"/>
      <c r="E621" s="562"/>
      <c r="F621" s="582"/>
      <c r="G621" s="566"/>
      <c r="H621" s="566"/>
      <c r="I621" s="568"/>
      <c r="J621" s="564"/>
      <c r="K621" s="566"/>
      <c r="L621" s="566"/>
      <c r="M621" s="568"/>
      <c r="N621" s="556"/>
      <c r="O621" s="543"/>
      <c r="P621" s="543"/>
      <c r="Q621" s="545"/>
    </row>
    <row r="622" spans="1:17" x14ac:dyDescent="0.25">
      <c r="A622" s="584"/>
      <c r="B622" s="549"/>
      <c r="C622" s="549"/>
      <c r="D622" s="520" t="s">
        <v>503</v>
      </c>
      <c r="E622" s="436" t="s">
        <v>27</v>
      </c>
      <c r="F622" s="231">
        <f>F623+F624+F625+F626+F627</f>
        <v>7342.5</v>
      </c>
      <c r="G622" s="40">
        <f t="shared" ref="G622:M622" si="316">G623+G624+G625+G626+G627</f>
        <v>0</v>
      </c>
      <c r="H622" s="40">
        <f t="shared" si="316"/>
        <v>0</v>
      </c>
      <c r="I622" s="324">
        <f t="shared" si="316"/>
        <v>7342.5</v>
      </c>
      <c r="J622" s="323">
        <f t="shared" si="316"/>
        <v>6063.6</v>
      </c>
      <c r="K622" s="40">
        <f t="shared" si="316"/>
        <v>0</v>
      </c>
      <c r="L622" s="40">
        <f t="shared" si="316"/>
        <v>0</v>
      </c>
      <c r="M622" s="324">
        <f t="shared" si="316"/>
        <v>6063.6</v>
      </c>
      <c r="N622" s="345">
        <f>J622/F622*100</f>
        <v>82.582226762002051</v>
      </c>
      <c r="O622" s="35">
        <v>0</v>
      </c>
      <c r="P622" s="35">
        <v>0</v>
      </c>
      <c r="Q622" s="346">
        <f t="shared" ref="Q622:Q633" si="317">M622/I622*100</f>
        <v>82.582226762002051</v>
      </c>
    </row>
    <row r="623" spans="1:17" x14ac:dyDescent="0.25">
      <c r="A623" s="584"/>
      <c r="B623" s="549"/>
      <c r="C623" s="549"/>
      <c r="D623" s="521"/>
      <c r="E623" s="436" t="s">
        <v>620</v>
      </c>
      <c r="F623" s="232">
        <v>5929</v>
      </c>
      <c r="G623" s="36">
        <v>0</v>
      </c>
      <c r="H623" s="36">
        <v>0</v>
      </c>
      <c r="I623" s="326">
        <v>5929</v>
      </c>
      <c r="J623" s="325">
        <v>5484.1</v>
      </c>
      <c r="K623" s="36">
        <v>0</v>
      </c>
      <c r="L623" s="36">
        <v>0</v>
      </c>
      <c r="M623" s="326">
        <v>5484.1</v>
      </c>
      <c r="N623" s="345">
        <f t="shared" ref="N623:N633" si="318">J623/F623*100</f>
        <v>92.496205093607699</v>
      </c>
      <c r="O623" s="35">
        <v>0</v>
      </c>
      <c r="P623" s="35">
        <v>0</v>
      </c>
      <c r="Q623" s="346">
        <f t="shared" si="317"/>
        <v>92.496205093607699</v>
      </c>
    </row>
    <row r="624" spans="1:17" x14ac:dyDescent="0.25">
      <c r="A624" s="584"/>
      <c r="B624" s="549"/>
      <c r="C624" s="549"/>
      <c r="D624" s="521"/>
      <c r="E624" s="436" t="s">
        <v>621</v>
      </c>
      <c r="F624" s="232">
        <v>1264</v>
      </c>
      <c r="G624" s="36">
        <v>0</v>
      </c>
      <c r="H624" s="36">
        <v>0</v>
      </c>
      <c r="I624" s="326">
        <v>1264</v>
      </c>
      <c r="J624" s="325">
        <v>432.4</v>
      </c>
      <c r="K624" s="36">
        <v>0</v>
      </c>
      <c r="L624" s="36">
        <v>0</v>
      </c>
      <c r="M624" s="326">
        <v>432.4</v>
      </c>
      <c r="N624" s="345">
        <f t="shared" si="318"/>
        <v>34.208860759493668</v>
      </c>
      <c r="O624" s="35">
        <v>0</v>
      </c>
      <c r="P624" s="35">
        <v>0</v>
      </c>
      <c r="Q624" s="346">
        <f t="shared" si="317"/>
        <v>34.208860759493668</v>
      </c>
    </row>
    <row r="625" spans="1:17" x14ac:dyDescent="0.25">
      <c r="A625" s="584"/>
      <c r="B625" s="549"/>
      <c r="C625" s="549"/>
      <c r="D625" s="521"/>
      <c r="E625" s="436" t="s">
        <v>622</v>
      </c>
      <c r="F625" s="232">
        <v>4</v>
      </c>
      <c r="G625" s="36">
        <v>0</v>
      </c>
      <c r="H625" s="36">
        <v>0</v>
      </c>
      <c r="I625" s="326">
        <v>4</v>
      </c>
      <c r="J625" s="325">
        <v>1.6</v>
      </c>
      <c r="K625" s="36">
        <v>0</v>
      </c>
      <c r="L625" s="36">
        <v>0</v>
      </c>
      <c r="M625" s="326">
        <v>1.6</v>
      </c>
      <c r="N625" s="345">
        <f t="shared" si="318"/>
        <v>40</v>
      </c>
      <c r="O625" s="35">
        <v>0</v>
      </c>
      <c r="P625" s="35">
        <v>0</v>
      </c>
      <c r="Q625" s="346">
        <f t="shared" si="317"/>
        <v>40</v>
      </c>
    </row>
    <row r="626" spans="1:17" x14ac:dyDescent="0.25">
      <c r="A626" s="584"/>
      <c r="B626" s="549"/>
      <c r="C626" s="549"/>
      <c r="D626" s="521"/>
      <c r="E626" s="436" t="s">
        <v>623</v>
      </c>
      <c r="F626" s="232">
        <v>1.5</v>
      </c>
      <c r="G626" s="36">
        <v>0</v>
      </c>
      <c r="H626" s="36">
        <v>0</v>
      </c>
      <c r="I626" s="326">
        <v>1.5</v>
      </c>
      <c r="J626" s="325">
        <v>1.5</v>
      </c>
      <c r="K626" s="36">
        <v>0</v>
      </c>
      <c r="L626" s="36">
        <v>0</v>
      </c>
      <c r="M626" s="326">
        <v>1.5</v>
      </c>
      <c r="N626" s="345">
        <f t="shared" si="318"/>
        <v>100</v>
      </c>
      <c r="O626" s="35">
        <v>0</v>
      </c>
      <c r="P626" s="35">
        <v>0</v>
      </c>
      <c r="Q626" s="346">
        <f t="shared" si="317"/>
        <v>100</v>
      </c>
    </row>
    <row r="627" spans="1:17" x14ac:dyDescent="0.25">
      <c r="A627" s="584"/>
      <c r="B627" s="549"/>
      <c r="C627" s="549"/>
      <c r="D627" s="533"/>
      <c r="E627" s="407" t="s">
        <v>624</v>
      </c>
      <c r="F627" s="233">
        <v>144</v>
      </c>
      <c r="G627" s="37">
        <v>0</v>
      </c>
      <c r="H627" s="37">
        <v>0</v>
      </c>
      <c r="I627" s="328">
        <v>144</v>
      </c>
      <c r="J627" s="327">
        <v>144</v>
      </c>
      <c r="K627" s="37">
        <v>0</v>
      </c>
      <c r="L627" s="37">
        <v>0</v>
      </c>
      <c r="M627" s="328">
        <v>144</v>
      </c>
      <c r="N627" s="345">
        <f t="shared" si="318"/>
        <v>100</v>
      </c>
      <c r="O627" s="34">
        <v>0</v>
      </c>
      <c r="P627" s="34">
        <v>0</v>
      </c>
      <c r="Q627" s="346">
        <f t="shared" si="317"/>
        <v>100</v>
      </c>
    </row>
    <row r="628" spans="1:17" x14ac:dyDescent="0.25">
      <c r="A628" s="584"/>
      <c r="B628" s="549"/>
      <c r="C628" s="549"/>
      <c r="D628" s="520" t="s">
        <v>625</v>
      </c>
      <c r="E628" s="407" t="s">
        <v>27</v>
      </c>
      <c r="F628" s="230">
        <f>F629+F630</f>
        <v>967</v>
      </c>
      <c r="G628" s="33">
        <f t="shared" ref="G628:M628" si="319">G629+G630</f>
        <v>0</v>
      </c>
      <c r="H628" s="33">
        <f t="shared" si="319"/>
        <v>0</v>
      </c>
      <c r="I628" s="322">
        <f t="shared" si="319"/>
        <v>967</v>
      </c>
      <c r="J628" s="321">
        <f t="shared" si="319"/>
        <v>783.80000000000007</v>
      </c>
      <c r="K628" s="33">
        <v>0</v>
      </c>
      <c r="L628" s="33">
        <f t="shared" si="319"/>
        <v>0</v>
      </c>
      <c r="M628" s="322">
        <f t="shared" si="319"/>
        <v>783.80000000000007</v>
      </c>
      <c r="N628" s="345">
        <f t="shared" si="318"/>
        <v>81.054808686659783</v>
      </c>
      <c r="O628" s="34">
        <v>0</v>
      </c>
      <c r="P628" s="34">
        <v>0</v>
      </c>
      <c r="Q628" s="346">
        <f t="shared" si="317"/>
        <v>81.054808686659783</v>
      </c>
    </row>
    <row r="629" spans="1:17" x14ac:dyDescent="0.25">
      <c r="A629" s="584"/>
      <c r="B629" s="549"/>
      <c r="C629" s="549"/>
      <c r="D629" s="521"/>
      <c r="E629" s="407" t="s">
        <v>626</v>
      </c>
      <c r="F629" s="233">
        <v>780</v>
      </c>
      <c r="G629" s="37">
        <v>0</v>
      </c>
      <c r="H629" s="37">
        <v>0</v>
      </c>
      <c r="I629" s="328">
        <v>780</v>
      </c>
      <c r="J629" s="327">
        <v>673.6</v>
      </c>
      <c r="K629" s="37">
        <v>0</v>
      </c>
      <c r="L629" s="37">
        <v>0</v>
      </c>
      <c r="M629" s="328">
        <v>673.6</v>
      </c>
      <c r="N629" s="345">
        <f t="shared" si="318"/>
        <v>86.358974358974365</v>
      </c>
      <c r="O629" s="34">
        <v>0</v>
      </c>
      <c r="P629" s="34">
        <v>0</v>
      </c>
      <c r="Q629" s="346">
        <f t="shared" si="317"/>
        <v>86.358974358974365</v>
      </c>
    </row>
    <row r="630" spans="1:17" x14ac:dyDescent="0.25">
      <c r="A630" s="584"/>
      <c r="B630" s="549"/>
      <c r="C630" s="549"/>
      <c r="D630" s="533"/>
      <c r="E630" s="407" t="s">
        <v>627</v>
      </c>
      <c r="F630" s="233">
        <v>187</v>
      </c>
      <c r="G630" s="37">
        <v>0</v>
      </c>
      <c r="H630" s="37">
        <v>0</v>
      </c>
      <c r="I630" s="328">
        <v>187</v>
      </c>
      <c r="J630" s="327">
        <v>110.2</v>
      </c>
      <c r="K630" s="37">
        <v>0</v>
      </c>
      <c r="L630" s="37">
        <v>0</v>
      </c>
      <c r="M630" s="328">
        <v>110.2</v>
      </c>
      <c r="N630" s="345">
        <f t="shared" si="318"/>
        <v>58.930481283422466</v>
      </c>
      <c r="O630" s="34">
        <v>0</v>
      </c>
      <c r="P630" s="34">
        <v>0</v>
      </c>
      <c r="Q630" s="346">
        <f t="shared" si="317"/>
        <v>58.930481283422466</v>
      </c>
    </row>
    <row r="631" spans="1:17" x14ac:dyDescent="0.25">
      <c r="A631" s="584"/>
      <c r="B631" s="549"/>
      <c r="C631" s="549"/>
      <c r="D631" s="520" t="s">
        <v>506</v>
      </c>
      <c r="E631" s="407" t="s">
        <v>27</v>
      </c>
      <c r="F631" s="230">
        <f>F632+F633+F634</f>
        <v>3543.3</v>
      </c>
      <c r="G631" s="33">
        <f t="shared" ref="G631:M631" si="320">G632+G633+G634</f>
        <v>0</v>
      </c>
      <c r="H631" s="33">
        <f t="shared" si="320"/>
        <v>0</v>
      </c>
      <c r="I631" s="322">
        <f t="shared" si="320"/>
        <v>3543.3</v>
      </c>
      <c r="J631" s="321">
        <f t="shared" si="320"/>
        <v>1888.1</v>
      </c>
      <c r="K631" s="33">
        <f t="shared" si="320"/>
        <v>0</v>
      </c>
      <c r="L631" s="33">
        <f t="shared" si="320"/>
        <v>0</v>
      </c>
      <c r="M631" s="322">
        <f t="shared" si="320"/>
        <v>1888.1</v>
      </c>
      <c r="N631" s="345">
        <f t="shared" si="318"/>
        <v>53.286484350746477</v>
      </c>
      <c r="O631" s="34">
        <v>0</v>
      </c>
      <c r="P631" s="34">
        <v>0</v>
      </c>
      <c r="Q631" s="346">
        <f t="shared" si="317"/>
        <v>53.286484350746477</v>
      </c>
    </row>
    <row r="632" spans="1:17" x14ac:dyDescent="0.25">
      <c r="A632" s="584"/>
      <c r="B632" s="549"/>
      <c r="C632" s="549"/>
      <c r="D632" s="521"/>
      <c r="E632" s="407" t="s">
        <v>628</v>
      </c>
      <c r="F632" s="233">
        <v>2840.3</v>
      </c>
      <c r="G632" s="37">
        <v>0</v>
      </c>
      <c r="H632" s="37">
        <v>0</v>
      </c>
      <c r="I632" s="328">
        <v>2840.3</v>
      </c>
      <c r="J632" s="327">
        <v>1529.8</v>
      </c>
      <c r="K632" s="37">
        <v>0</v>
      </c>
      <c r="L632" s="37">
        <v>0</v>
      </c>
      <c r="M632" s="328">
        <v>1529.8</v>
      </c>
      <c r="N632" s="345">
        <f t="shared" si="318"/>
        <v>53.860507692849346</v>
      </c>
      <c r="O632" s="34">
        <v>0</v>
      </c>
      <c r="P632" s="34">
        <v>0</v>
      </c>
      <c r="Q632" s="346">
        <f t="shared" si="317"/>
        <v>53.860507692849346</v>
      </c>
    </row>
    <row r="633" spans="1:17" x14ac:dyDescent="0.25">
      <c r="A633" s="584"/>
      <c r="B633" s="549"/>
      <c r="C633" s="549"/>
      <c r="D633" s="521"/>
      <c r="E633" s="407" t="s">
        <v>629</v>
      </c>
      <c r="F633" s="233">
        <v>703</v>
      </c>
      <c r="G633" s="37">
        <v>0</v>
      </c>
      <c r="H633" s="37">
        <v>0</v>
      </c>
      <c r="I633" s="328">
        <v>703</v>
      </c>
      <c r="J633" s="327">
        <v>358.3</v>
      </c>
      <c r="K633" s="37">
        <v>0</v>
      </c>
      <c r="L633" s="37">
        <v>0</v>
      </c>
      <c r="M633" s="328">
        <v>358.3</v>
      </c>
      <c r="N633" s="345">
        <f t="shared" si="318"/>
        <v>50.96728307254623</v>
      </c>
      <c r="O633" s="34">
        <v>0</v>
      </c>
      <c r="P633" s="34">
        <v>0</v>
      </c>
      <c r="Q633" s="346">
        <f t="shared" si="317"/>
        <v>50.96728307254623</v>
      </c>
    </row>
    <row r="634" spans="1:17" x14ac:dyDescent="0.25">
      <c r="A634" s="585"/>
      <c r="B634" s="550"/>
      <c r="C634" s="550"/>
      <c r="D634" s="533"/>
      <c r="E634" s="407" t="s">
        <v>630</v>
      </c>
      <c r="F634" s="233">
        <v>0</v>
      </c>
      <c r="G634" s="37">
        <v>0</v>
      </c>
      <c r="H634" s="37">
        <v>0</v>
      </c>
      <c r="I634" s="328">
        <v>0</v>
      </c>
      <c r="J634" s="327">
        <v>0</v>
      </c>
      <c r="K634" s="37">
        <v>0</v>
      </c>
      <c r="L634" s="37">
        <v>0</v>
      </c>
      <c r="M634" s="328">
        <v>0</v>
      </c>
      <c r="N634" s="345">
        <v>0</v>
      </c>
      <c r="O634" s="34">
        <v>0</v>
      </c>
      <c r="P634" s="34">
        <v>0</v>
      </c>
      <c r="Q634" s="346">
        <v>0</v>
      </c>
    </row>
    <row r="635" spans="1:17" x14ac:dyDescent="0.25">
      <c r="A635" s="514" t="s">
        <v>634</v>
      </c>
      <c r="B635" s="516" t="s">
        <v>635</v>
      </c>
      <c r="C635" s="518" t="s">
        <v>636</v>
      </c>
      <c r="D635" s="520" t="s">
        <v>21</v>
      </c>
      <c r="E635" s="579" t="s">
        <v>27</v>
      </c>
      <c r="F635" s="571">
        <f>F637+F638</f>
        <v>967</v>
      </c>
      <c r="G635" s="573">
        <f t="shared" ref="G635:M635" si="321">G637+G638</f>
        <v>0</v>
      </c>
      <c r="H635" s="573">
        <f t="shared" si="321"/>
        <v>0</v>
      </c>
      <c r="I635" s="575">
        <f t="shared" si="321"/>
        <v>967</v>
      </c>
      <c r="J635" s="577">
        <f t="shared" si="321"/>
        <v>783.80000000000007</v>
      </c>
      <c r="K635" s="573">
        <f t="shared" si="321"/>
        <v>0</v>
      </c>
      <c r="L635" s="573">
        <f t="shared" si="321"/>
        <v>0</v>
      </c>
      <c r="M635" s="575">
        <f t="shared" si="321"/>
        <v>783.80000000000007</v>
      </c>
      <c r="N635" s="563">
        <f>J635/F635*100</f>
        <v>81.054808686659783</v>
      </c>
      <c r="O635" s="565">
        <v>0</v>
      </c>
      <c r="P635" s="565">
        <v>0</v>
      </c>
      <c r="Q635" s="567">
        <f>M635/I635*100</f>
        <v>81.054808686659783</v>
      </c>
    </row>
    <row r="636" spans="1:17" x14ac:dyDescent="0.25">
      <c r="A636" s="515"/>
      <c r="B636" s="517"/>
      <c r="C636" s="519"/>
      <c r="D636" s="533"/>
      <c r="E636" s="580"/>
      <c r="F636" s="572"/>
      <c r="G636" s="574"/>
      <c r="H636" s="574"/>
      <c r="I636" s="576"/>
      <c r="J636" s="578"/>
      <c r="K636" s="574"/>
      <c r="L636" s="574"/>
      <c r="M636" s="576"/>
      <c r="N636" s="564"/>
      <c r="O636" s="566"/>
      <c r="P636" s="566"/>
      <c r="Q636" s="568"/>
    </row>
    <row r="637" spans="1:17" x14ac:dyDescent="0.25">
      <c r="A637" s="515"/>
      <c r="B637" s="517"/>
      <c r="C637" s="519"/>
      <c r="D637" s="520" t="s">
        <v>625</v>
      </c>
      <c r="E637" s="436" t="s">
        <v>626</v>
      </c>
      <c r="F637" s="232">
        <v>780</v>
      </c>
      <c r="G637" s="36">
        <v>0</v>
      </c>
      <c r="H637" s="36">
        <v>0</v>
      </c>
      <c r="I637" s="326">
        <v>780</v>
      </c>
      <c r="J637" s="325">
        <v>673.6</v>
      </c>
      <c r="K637" s="36">
        <v>0</v>
      </c>
      <c r="L637" s="36">
        <v>0</v>
      </c>
      <c r="M637" s="326">
        <v>673.6</v>
      </c>
      <c r="N637" s="345">
        <f>J637/F637*100</f>
        <v>86.358974358974365</v>
      </c>
      <c r="O637" s="35">
        <v>0</v>
      </c>
      <c r="P637" s="35">
        <v>0</v>
      </c>
      <c r="Q637" s="346">
        <f>M637/I637*100</f>
        <v>86.358974358974365</v>
      </c>
    </row>
    <row r="638" spans="1:17" x14ac:dyDescent="0.25">
      <c r="A638" s="515"/>
      <c r="B638" s="517"/>
      <c r="C638" s="519"/>
      <c r="D638" s="533"/>
      <c r="E638" s="407" t="s">
        <v>627</v>
      </c>
      <c r="F638" s="233">
        <v>187</v>
      </c>
      <c r="G638" s="37">
        <v>0</v>
      </c>
      <c r="H638" s="37">
        <v>0</v>
      </c>
      <c r="I638" s="328">
        <v>187</v>
      </c>
      <c r="J638" s="327">
        <v>110.2</v>
      </c>
      <c r="K638" s="37">
        <v>0</v>
      </c>
      <c r="L638" s="37">
        <v>0</v>
      </c>
      <c r="M638" s="328">
        <v>110.2</v>
      </c>
      <c r="N638" s="335">
        <f>J638/F638*100</f>
        <v>58.930481283422466</v>
      </c>
      <c r="O638" s="34">
        <v>0</v>
      </c>
      <c r="P638" s="34">
        <v>0</v>
      </c>
      <c r="Q638" s="336">
        <f>M638/I638*100</f>
        <v>58.930481283422466</v>
      </c>
    </row>
    <row r="639" spans="1:17" x14ac:dyDescent="0.25">
      <c r="A639" s="507" t="s">
        <v>637</v>
      </c>
      <c r="B639" s="508" t="s">
        <v>638</v>
      </c>
      <c r="C639" s="509" t="s">
        <v>639</v>
      </c>
      <c r="D639" s="520" t="s">
        <v>21</v>
      </c>
      <c r="E639" s="569" t="s">
        <v>27</v>
      </c>
      <c r="F639" s="571">
        <f>F641</f>
        <v>1500</v>
      </c>
      <c r="G639" s="573">
        <v>0</v>
      </c>
      <c r="H639" s="573">
        <v>0</v>
      </c>
      <c r="I639" s="575">
        <f>I641</f>
        <v>1500</v>
      </c>
      <c r="J639" s="577">
        <f>J641</f>
        <v>1491.8</v>
      </c>
      <c r="K639" s="573">
        <v>0</v>
      </c>
      <c r="L639" s="573">
        <v>0</v>
      </c>
      <c r="M639" s="575">
        <f>M641</f>
        <v>1491.8</v>
      </c>
      <c r="N639" s="563">
        <f>J639/F639*100</f>
        <v>99.453333333333333</v>
      </c>
      <c r="O639" s="565">
        <v>0</v>
      </c>
      <c r="P639" s="565">
        <v>0</v>
      </c>
      <c r="Q639" s="567">
        <f>M639/I639*100</f>
        <v>99.453333333333333</v>
      </c>
    </row>
    <row r="640" spans="1:17" x14ac:dyDescent="0.25">
      <c r="A640" s="507"/>
      <c r="B640" s="508"/>
      <c r="C640" s="509"/>
      <c r="D640" s="533"/>
      <c r="E640" s="570"/>
      <c r="F640" s="572"/>
      <c r="G640" s="574"/>
      <c r="H640" s="574"/>
      <c r="I640" s="576"/>
      <c r="J640" s="578"/>
      <c r="K640" s="574"/>
      <c r="L640" s="574"/>
      <c r="M640" s="576"/>
      <c r="N640" s="564"/>
      <c r="O640" s="566"/>
      <c r="P640" s="566"/>
      <c r="Q640" s="568"/>
    </row>
    <row r="641" spans="1:17" ht="51" x14ac:dyDescent="0.25">
      <c r="A641" s="507"/>
      <c r="B641" s="508"/>
      <c r="C641" s="509"/>
      <c r="D641" s="47" t="s">
        <v>503</v>
      </c>
      <c r="E641" s="407" t="s">
        <v>623</v>
      </c>
      <c r="F641" s="233">
        <v>1500</v>
      </c>
      <c r="G641" s="37">
        <v>0</v>
      </c>
      <c r="H641" s="37">
        <v>0</v>
      </c>
      <c r="I641" s="328">
        <v>1500</v>
      </c>
      <c r="J641" s="327">
        <v>1491.8</v>
      </c>
      <c r="K641" s="37">
        <v>0</v>
      </c>
      <c r="L641" s="37">
        <v>0</v>
      </c>
      <c r="M641" s="328">
        <v>1491.8</v>
      </c>
      <c r="N641" s="335">
        <f>J641/F641*100</f>
        <v>99.453333333333333</v>
      </c>
      <c r="O641" s="34">
        <v>0</v>
      </c>
      <c r="P641" s="34">
        <v>0</v>
      </c>
      <c r="Q641" s="336">
        <f t="shared" ref="Q641" si="322">M641/I641*100</f>
        <v>99.453333333333333</v>
      </c>
    </row>
    <row r="642" spans="1:17" ht="25.5" x14ac:dyDescent="0.25">
      <c r="A642" s="507" t="s">
        <v>640</v>
      </c>
      <c r="B642" s="516" t="s">
        <v>641</v>
      </c>
      <c r="C642" s="518" t="s">
        <v>642</v>
      </c>
      <c r="D642" s="48" t="s">
        <v>21</v>
      </c>
      <c r="E642" s="406" t="s">
        <v>27</v>
      </c>
      <c r="F642" s="233">
        <v>0</v>
      </c>
      <c r="G642" s="37">
        <v>0</v>
      </c>
      <c r="H642" s="37">
        <v>0</v>
      </c>
      <c r="I642" s="328">
        <v>0</v>
      </c>
      <c r="J642" s="327">
        <v>0</v>
      </c>
      <c r="K642" s="37">
        <v>0</v>
      </c>
      <c r="L642" s="37">
        <v>0</v>
      </c>
      <c r="M642" s="328">
        <v>0</v>
      </c>
      <c r="N642" s="335">
        <v>0</v>
      </c>
      <c r="O642" s="34">
        <v>0</v>
      </c>
      <c r="P642" s="34">
        <v>0</v>
      </c>
      <c r="Q642" s="336">
        <v>0</v>
      </c>
    </row>
    <row r="643" spans="1:17" ht="51" x14ac:dyDescent="0.25">
      <c r="A643" s="507"/>
      <c r="B643" s="531"/>
      <c r="C643" s="532"/>
      <c r="D643" s="45" t="s">
        <v>503</v>
      </c>
      <c r="E643" s="406"/>
      <c r="F643" s="233">
        <v>0</v>
      </c>
      <c r="G643" s="37">
        <v>0</v>
      </c>
      <c r="H643" s="37">
        <v>0</v>
      </c>
      <c r="I643" s="328">
        <v>0</v>
      </c>
      <c r="J643" s="327">
        <v>0</v>
      </c>
      <c r="K643" s="37">
        <v>0</v>
      </c>
      <c r="L643" s="37">
        <v>0</v>
      </c>
      <c r="M643" s="328">
        <v>0</v>
      </c>
      <c r="N643" s="335">
        <v>0</v>
      </c>
      <c r="O643" s="34">
        <v>0</v>
      </c>
      <c r="P643" s="34">
        <v>0</v>
      </c>
      <c r="Q643" s="336">
        <v>0</v>
      </c>
    </row>
    <row r="644" spans="1:17" ht="25.5" x14ac:dyDescent="0.25">
      <c r="A644" s="514" t="s">
        <v>643</v>
      </c>
      <c r="B644" s="516" t="s">
        <v>644</v>
      </c>
      <c r="C644" s="518" t="s">
        <v>645</v>
      </c>
      <c r="D644" s="10" t="s">
        <v>21</v>
      </c>
      <c r="E644" s="406" t="s">
        <v>27</v>
      </c>
      <c r="F644" s="230">
        <f>F645</f>
        <v>144</v>
      </c>
      <c r="G644" s="33">
        <f t="shared" ref="G644:Q644" si="323">G645</f>
        <v>0</v>
      </c>
      <c r="H644" s="33">
        <f t="shared" si="323"/>
        <v>0</v>
      </c>
      <c r="I644" s="322">
        <f t="shared" si="323"/>
        <v>144</v>
      </c>
      <c r="J644" s="321">
        <f t="shared" si="323"/>
        <v>144</v>
      </c>
      <c r="K644" s="33">
        <f t="shared" si="323"/>
        <v>0</v>
      </c>
      <c r="L644" s="33">
        <f t="shared" si="323"/>
        <v>0</v>
      </c>
      <c r="M644" s="322">
        <f t="shared" si="323"/>
        <v>144</v>
      </c>
      <c r="N644" s="473">
        <f t="shared" si="323"/>
        <v>100</v>
      </c>
      <c r="O644" s="44">
        <f t="shared" si="323"/>
        <v>0</v>
      </c>
      <c r="P644" s="44">
        <f t="shared" si="323"/>
        <v>0</v>
      </c>
      <c r="Q644" s="474">
        <f t="shared" si="323"/>
        <v>100</v>
      </c>
    </row>
    <row r="645" spans="1:17" x14ac:dyDescent="0.25">
      <c r="A645" s="515"/>
      <c r="B645" s="517"/>
      <c r="C645" s="519"/>
      <c r="D645" s="520" t="s">
        <v>503</v>
      </c>
      <c r="E645" s="561" t="s">
        <v>624</v>
      </c>
      <c r="F645" s="557">
        <v>144</v>
      </c>
      <c r="G645" s="551">
        <v>0</v>
      </c>
      <c r="H645" s="551">
        <v>0</v>
      </c>
      <c r="I645" s="553">
        <v>144</v>
      </c>
      <c r="J645" s="559">
        <v>144</v>
      </c>
      <c r="K645" s="551">
        <v>0</v>
      </c>
      <c r="L645" s="551">
        <v>0</v>
      </c>
      <c r="M645" s="553">
        <v>144</v>
      </c>
      <c r="N645" s="555">
        <f>I645/F645*100</f>
        <v>100</v>
      </c>
      <c r="O645" s="542">
        <v>0</v>
      </c>
      <c r="P645" s="542">
        <v>0</v>
      </c>
      <c r="Q645" s="544">
        <f>M645/I645*100</f>
        <v>100</v>
      </c>
    </row>
    <row r="646" spans="1:17" ht="42.75" customHeight="1" x14ac:dyDescent="0.25">
      <c r="A646" s="515"/>
      <c r="B646" s="517"/>
      <c r="C646" s="519"/>
      <c r="D646" s="533"/>
      <c r="E646" s="562"/>
      <c r="F646" s="558"/>
      <c r="G646" s="552"/>
      <c r="H646" s="552"/>
      <c r="I646" s="554"/>
      <c r="J646" s="560"/>
      <c r="K646" s="552"/>
      <c r="L646" s="552"/>
      <c r="M646" s="554"/>
      <c r="N646" s="556"/>
      <c r="O646" s="543"/>
      <c r="P646" s="543"/>
      <c r="Q646" s="545"/>
    </row>
    <row r="647" spans="1:17" ht="25.5" x14ac:dyDescent="0.25">
      <c r="A647" s="546" t="s">
        <v>646</v>
      </c>
      <c r="B647" s="547" t="s">
        <v>647</v>
      </c>
      <c r="C647" s="548" t="s">
        <v>648</v>
      </c>
      <c r="D647" s="10" t="s">
        <v>21</v>
      </c>
      <c r="E647" s="406" t="s">
        <v>27</v>
      </c>
      <c r="F647" s="230">
        <f>F648+F649+F650</f>
        <v>3543.3</v>
      </c>
      <c r="G647" s="33">
        <f t="shared" ref="G647:P647" si="324">G648+G649+G650</f>
        <v>0</v>
      </c>
      <c r="H647" s="33">
        <f t="shared" si="324"/>
        <v>0</v>
      </c>
      <c r="I647" s="322">
        <f t="shared" si="324"/>
        <v>3543.3</v>
      </c>
      <c r="J647" s="321">
        <f t="shared" si="324"/>
        <v>1888.1</v>
      </c>
      <c r="K647" s="33">
        <f t="shared" si="324"/>
        <v>0</v>
      </c>
      <c r="L647" s="33">
        <f t="shared" si="324"/>
        <v>0</v>
      </c>
      <c r="M647" s="322">
        <f t="shared" si="324"/>
        <v>1888.1</v>
      </c>
      <c r="N647" s="473">
        <f>J647/F647*100</f>
        <v>53.286484350746477</v>
      </c>
      <c r="O647" s="44">
        <f t="shared" si="324"/>
        <v>0</v>
      </c>
      <c r="P647" s="44">
        <f t="shared" si="324"/>
        <v>0</v>
      </c>
      <c r="Q647" s="474">
        <f>M647/I647*100</f>
        <v>53.286484350746477</v>
      </c>
    </row>
    <row r="648" spans="1:17" x14ac:dyDescent="0.25">
      <c r="A648" s="546"/>
      <c r="B648" s="547"/>
      <c r="C648" s="549"/>
      <c r="D648" s="521" t="s">
        <v>506</v>
      </c>
      <c r="E648" s="407" t="s">
        <v>628</v>
      </c>
      <c r="F648" s="233">
        <v>2840.3</v>
      </c>
      <c r="G648" s="37">
        <v>0</v>
      </c>
      <c r="H648" s="37">
        <v>0</v>
      </c>
      <c r="I648" s="328">
        <v>2840.3</v>
      </c>
      <c r="J648" s="327">
        <v>1529.8</v>
      </c>
      <c r="K648" s="37">
        <v>0</v>
      </c>
      <c r="L648" s="37">
        <v>0</v>
      </c>
      <c r="M648" s="328">
        <v>1529.8</v>
      </c>
      <c r="N648" s="335">
        <f t="shared" ref="N648:N649" si="325">J648/F648*100</f>
        <v>53.860507692849346</v>
      </c>
      <c r="O648" s="34">
        <v>0</v>
      </c>
      <c r="P648" s="34">
        <v>0</v>
      </c>
      <c r="Q648" s="336">
        <v>0</v>
      </c>
    </row>
    <row r="649" spans="1:17" x14ac:dyDescent="0.25">
      <c r="A649" s="546"/>
      <c r="B649" s="547"/>
      <c r="C649" s="549"/>
      <c r="D649" s="521"/>
      <c r="E649" s="407" t="s">
        <v>629</v>
      </c>
      <c r="F649" s="233">
        <v>703</v>
      </c>
      <c r="G649" s="37">
        <v>0</v>
      </c>
      <c r="H649" s="37">
        <v>0</v>
      </c>
      <c r="I649" s="328">
        <v>703</v>
      </c>
      <c r="J649" s="327">
        <v>358.3</v>
      </c>
      <c r="K649" s="37">
        <v>0</v>
      </c>
      <c r="L649" s="37">
        <v>0</v>
      </c>
      <c r="M649" s="328">
        <v>358.3</v>
      </c>
      <c r="N649" s="335">
        <f t="shared" si="325"/>
        <v>50.96728307254623</v>
      </c>
      <c r="O649" s="34">
        <v>0</v>
      </c>
      <c r="P649" s="34">
        <v>0</v>
      </c>
      <c r="Q649" s="336">
        <v>0</v>
      </c>
    </row>
    <row r="650" spans="1:17" ht="32.25" customHeight="1" x14ac:dyDescent="0.25">
      <c r="A650" s="546"/>
      <c r="B650" s="547"/>
      <c r="C650" s="550"/>
      <c r="D650" s="533"/>
      <c r="E650" s="407" t="s">
        <v>630</v>
      </c>
      <c r="F650" s="233">
        <v>0</v>
      </c>
      <c r="G650" s="37">
        <v>0</v>
      </c>
      <c r="H650" s="37">
        <v>0</v>
      </c>
      <c r="I650" s="328">
        <v>0</v>
      </c>
      <c r="J650" s="327">
        <v>0</v>
      </c>
      <c r="K650" s="37">
        <v>0</v>
      </c>
      <c r="L650" s="37">
        <v>0</v>
      </c>
      <c r="M650" s="328">
        <v>0</v>
      </c>
      <c r="N650" s="335">
        <v>0</v>
      </c>
      <c r="O650" s="34">
        <v>0</v>
      </c>
      <c r="P650" s="34">
        <v>0</v>
      </c>
      <c r="Q650" s="336">
        <v>0</v>
      </c>
    </row>
    <row r="651" spans="1:17" ht="26.25" x14ac:dyDescent="0.25">
      <c r="A651" s="535" t="s">
        <v>18</v>
      </c>
      <c r="B651" s="537" t="s">
        <v>649</v>
      </c>
      <c r="C651" s="539" t="s">
        <v>20</v>
      </c>
      <c r="D651" s="13" t="s">
        <v>21</v>
      </c>
      <c r="E651" s="389"/>
      <c r="F651" s="243">
        <f>F652</f>
        <v>32484.799999999999</v>
      </c>
      <c r="G651" s="107">
        <f t="shared" ref="G651:M651" si="326">G652</f>
        <v>0</v>
      </c>
      <c r="H651" s="107">
        <f t="shared" si="326"/>
        <v>3192.4</v>
      </c>
      <c r="I651" s="108">
        <f t="shared" si="326"/>
        <v>29292.400000000001</v>
      </c>
      <c r="J651" s="106">
        <f t="shared" si="326"/>
        <v>22049.399999999998</v>
      </c>
      <c r="K651" s="107">
        <f t="shared" si="326"/>
        <v>0</v>
      </c>
      <c r="L651" s="107">
        <f t="shared" si="326"/>
        <v>3083.5</v>
      </c>
      <c r="M651" s="108">
        <f t="shared" si="326"/>
        <v>18965.900000000001</v>
      </c>
      <c r="N651" s="109">
        <f>J651/F651*100</f>
        <v>67.876052800078796</v>
      </c>
      <c r="O651" s="110">
        <v>0</v>
      </c>
      <c r="P651" s="110">
        <f>L651/H651*100</f>
        <v>96.588773336674606</v>
      </c>
      <c r="Q651" s="111">
        <f>M651/I651*100</f>
        <v>64.746828528901702</v>
      </c>
    </row>
    <row r="652" spans="1:17" ht="142.5" customHeight="1" x14ac:dyDescent="0.25">
      <c r="A652" s="536"/>
      <c r="B652" s="538"/>
      <c r="C652" s="540"/>
      <c r="D652" s="132" t="s">
        <v>199</v>
      </c>
      <c r="E652" s="431" t="s">
        <v>23</v>
      </c>
      <c r="F652" s="244">
        <f>F654+F810+F888</f>
        <v>32484.799999999999</v>
      </c>
      <c r="G652" s="113">
        <f t="shared" ref="G652:M652" si="327">G654+G810+G888</f>
        <v>0</v>
      </c>
      <c r="H652" s="113">
        <f t="shared" si="327"/>
        <v>3192.4</v>
      </c>
      <c r="I652" s="114">
        <f t="shared" si="327"/>
        <v>29292.400000000001</v>
      </c>
      <c r="J652" s="112">
        <f t="shared" si="327"/>
        <v>22049.399999999998</v>
      </c>
      <c r="K652" s="113">
        <f t="shared" si="327"/>
        <v>0</v>
      </c>
      <c r="L652" s="113">
        <f t="shared" si="327"/>
        <v>3083.5</v>
      </c>
      <c r="M652" s="114">
        <f t="shared" si="327"/>
        <v>18965.900000000001</v>
      </c>
      <c r="N652" s="109">
        <f>J652/F652*100</f>
        <v>67.876052800078796</v>
      </c>
      <c r="O652" s="110">
        <v>0</v>
      </c>
      <c r="P652" s="110">
        <f t="shared" ref="P652:Q655" si="328">L652/H652*100</f>
        <v>96.588773336674606</v>
      </c>
      <c r="Q652" s="111">
        <f t="shared" si="328"/>
        <v>64.746828528901702</v>
      </c>
    </row>
    <row r="653" spans="1:17" ht="25.5" x14ac:dyDescent="0.25">
      <c r="A653" s="522" t="s">
        <v>24</v>
      </c>
      <c r="B653" s="516" t="s">
        <v>650</v>
      </c>
      <c r="C653" s="518" t="s">
        <v>651</v>
      </c>
      <c r="D653" s="11" t="s">
        <v>21</v>
      </c>
      <c r="E653" s="391"/>
      <c r="F653" s="81">
        <f>F654</f>
        <v>250</v>
      </c>
      <c r="G653" s="66">
        <f t="shared" ref="G653:I654" si="329">G654</f>
        <v>0</v>
      </c>
      <c r="H653" s="66">
        <f t="shared" si="329"/>
        <v>0</v>
      </c>
      <c r="I653" s="67">
        <f t="shared" si="329"/>
        <v>250</v>
      </c>
      <c r="J653" s="65">
        <f>J654</f>
        <v>0</v>
      </c>
      <c r="K653" s="66">
        <f t="shared" ref="K653:M653" si="330">K654</f>
        <v>0</v>
      </c>
      <c r="L653" s="66">
        <f t="shared" si="330"/>
        <v>0</v>
      </c>
      <c r="M653" s="67">
        <f t="shared" si="330"/>
        <v>0</v>
      </c>
      <c r="N653" s="62">
        <f>J653/F653*100</f>
        <v>0</v>
      </c>
      <c r="O653" s="63">
        <v>0</v>
      </c>
      <c r="P653" s="63">
        <v>0</v>
      </c>
      <c r="Q653" s="64">
        <f t="shared" si="328"/>
        <v>0</v>
      </c>
    </row>
    <row r="654" spans="1:17" x14ac:dyDescent="0.25">
      <c r="A654" s="523"/>
      <c r="B654" s="517"/>
      <c r="C654" s="519"/>
      <c r="D654" s="524" t="s">
        <v>199</v>
      </c>
      <c r="E654" s="391" t="s">
        <v>27</v>
      </c>
      <c r="F654" s="81">
        <f>G654+H654+I654</f>
        <v>250</v>
      </c>
      <c r="G654" s="66">
        <f t="shared" si="329"/>
        <v>0</v>
      </c>
      <c r="H654" s="66">
        <f t="shared" si="329"/>
        <v>0</v>
      </c>
      <c r="I654" s="67">
        <f>I655+I656+I657+I658</f>
        <v>250</v>
      </c>
      <c r="J654" s="65">
        <f>J656+J657+J658+J655</f>
        <v>0</v>
      </c>
      <c r="K654" s="66">
        <f t="shared" ref="K654:M654" si="331">K656+K657+K658+K655</f>
        <v>0</v>
      </c>
      <c r="L654" s="66">
        <f t="shared" si="331"/>
        <v>0</v>
      </c>
      <c r="M654" s="67">
        <f t="shared" si="331"/>
        <v>0</v>
      </c>
      <c r="N654" s="62">
        <f t="shared" ref="N654" si="332">J654/F654*100</f>
        <v>0</v>
      </c>
      <c r="O654" s="63">
        <v>0</v>
      </c>
      <c r="P654" s="63">
        <v>0</v>
      </c>
      <c r="Q654" s="64">
        <f t="shared" si="328"/>
        <v>0</v>
      </c>
    </row>
    <row r="655" spans="1:17" x14ac:dyDescent="0.25">
      <c r="A655" s="523"/>
      <c r="B655" s="517"/>
      <c r="C655" s="519"/>
      <c r="D655" s="525"/>
      <c r="E655" s="392" t="s">
        <v>508</v>
      </c>
      <c r="F655" s="81">
        <f>F736</f>
        <v>0</v>
      </c>
      <c r="G655" s="66">
        <f>G745</f>
        <v>0</v>
      </c>
      <c r="H655" s="66">
        <f>H745</f>
        <v>0</v>
      </c>
      <c r="I655" s="67">
        <f>I736</f>
        <v>0</v>
      </c>
      <c r="J655" s="65">
        <f>K655+L655+M655</f>
        <v>0</v>
      </c>
      <c r="K655" s="66">
        <f t="shared" ref="K655:M655" si="333">K736</f>
        <v>0</v>
      </c>
      <c r="L655" s="66">
        <f t="shared" si="333"/>
        <v>0</v>
      </c>
      <c r="M655" s="67">
        <f t="shared" si="333"/>
        <v>0</v>
      </c>
      <c r="N655" s="62"/>
      <c r="O655" s="63">
        <v>0</v>
      </c>
      <c r="P655" s="63">
        <v>0</v>
      </c>
      <c r="Q655" s="64" t="e">
        <f t="shared" si="328"/>
        <v>#DIV/0!</v>
      </c>
    </row>
    <row r="656" spans="1:17" x14ac:dyDescent="0.25">
      <c r="A656" s="523"/>
      <c r="B656" s="517"/>
      <c r="C656" s="519"/>
      <c r="D656" s="525"/>
      <c r="E656" s="392" t="s">
        <v>652</v>
      </c>
      <c r="F656" s="81">
        <f>G656+H656+I656</f>
        <v>0</v>
      </c>
      <c r="G656" s="66">
        <f t="shared" ref="G656:H658" si="334">G737</f>
        <v>0</v>
      </c>
      <c r="H656" s="66">
        <f t="shared" si="334"/>
        <v>0</v>
      </c>
      <c r="I656" s="67">
        <f>I737</f>
        <v>0</v>
      </c>
      <c r="J656" s="65">
        <f t="shared" ref="J656:J658" si="335">K656+L656+M656</f>
        <v>0</v>
      </c>
      <c r="K656" s="68">
        <v>0</v>
      </c>
      <c r="L656" s="68">
        <v>0</v>
      </c>
      <c r="M656" s="69">
        <v>0</v>
      </c>
      <c r="N656" s="70">
        <v>0</v>
      </c>
      <c r="O656" s="68">
        <v>0</v>
      </c>
      <c r="P656" s="68">
        <v>0</v>
      </c>
      <c r="Q656" s="69">
        <v>0</v>
      </c>
    </row>
    <row r="657" spans="1:17" x14ac:dyDescent="0.25">
      <c r="A657" s="523"/>
      <c r="B657" s="517"/>
      <c r="C657" s="519"/>
      <c r="D657" s="525"/>
      <c r="E657" s="392" t="s">
        <v>653</v>
      </c>
      <c r="F657" s="81">
        <f t="shared" ref="F657:F658" si="336">G657+H657+I657</f>
        <v>250</v>
      </c>
      <c r="G657" s="66">
        <f t="shared" si="334"/>
        <v>0</v>
      </c>
      <c r="H657" s="66">
        <f t="shared" si="334"/>
        <v>0</v>
      </c>
      <c r="I657" s="67">
        <f>I738</f>
        <v>250</v>
      </c>
      <c r="J657" s="65">
        <f t="shared" si="335"/>
        <v>0</v>
      </c>
      <c r="K657" s="68">
        <v>0</v>
      </c>
      <c r="L657" s="68">
        <v>0</v>
      </c>
      <c r="M657" s="69">
        <v>0</v>
      </c>
      <c r="N657" s="70">
        <v>0</v>
      </c>
      <c r="O657" s="68">
        <v>0</v>
      </c>
      <c r="P657" s="68">
        <v>0</v>
      </c>
      <c r="Q657" s="69">
        <v>0</v>
      </c>
    </row>
    <row r="658" spans="1:17" x14ac:dyDescent="0.25">
      <c r="A658" s="541"/>
      <c r="B658" s="531"/>
      <c r="C658" s="532"/>
      <c r="D658" s="534"/>
      <c r="E658" s="392" t="s">
        <v>654</v>
      </c>
      <c r="F658" s="81">
        <f t="shared" si="336"/>
        <v>0</v>
      </c>
      <c r="G658" s="66">
        <f t="shared" si="334"/>
        <v>0</v>
      </c>
      <c r="H658" s="66">
        <f t="shared" si="334"/>
        <v>0</v>
      </c>
      <c r="I658" s="67">
        <f>I739</f>
        <v>0</v>
      </c>
      <c r="J658" s="65">
        <f t="shared" si="335"/>
        <v>0</v>
      </c>
      <c r="K658" s="68">
        <v>0</v>
      </c>
      <c r="L658" s="68">
        <v>0</v>
      </c>
      <c r="M658" s="69">
        <v>0</v>
      </c>
      <c r="N658" s="70">
        <v>0</v>
      </c>
      <c r="O658" s="68">
        <v>0</v>
      </c>
      <c r="P658" s="68">
        <v>0</v>
      </c>
      <c r="Q658" s="69">
        <v>0</v>
      </c>
    </row>
    <row r="659" spans="1:17" ht="25.5" x14ac:dyDescent="0.25">
      <c r="A659" s="514" t="s">
        <v>29</v>
      </c>
      <c r="B659" s="516" t="s">
        <v>655</v>
      </c>
      <c r="C659" s="518" t="s">
        <v>656</v>
      </c>
      <c r="D659" s="10" t="s">
        <v>21</v>
      </c>
      <c r="E659" s="393"/>
      <c r="F659" s="245">
        <v>0</v>
      </c>
      <c r="G659" s="24">
        <v>0</v>
      </c>
      <c r="H659" s="24">
        <v>0</v>
      </c>
      <c r="I659" s="72">
        <v>0</v>
      </c>
      <c r="J659" s="71">
        <v>0</v>
      </c>
      <c r="K659" s="24">
        <v>0</v>
      </c>
      <c r="L659" s="24">
        <v>0</v>
      </c>
      <c r="M659" s="72">
        <v>0</v>
      </c>
      <c r="N659" s="71">
        <v>0</v>
      </c>
      <c r="O659" s="24">
        <v>0</v>
      </c>
      <c r="P659" s="24">
        <v>0</v>
      </c>
      <c r="Q659" s="72">
        <v>0</v>
      </c>
    </row>
    <row r="660" spans="1:17" x14ac:dyDescent="0.25">
      <c r="A660" s="515"/>
      <c r="B660" s="517"/>
      <c r="C660" s="519"/>
      <c r="D660" s="520" t="s">
        <v>199</v>
      </c>
      <c r="E660" s="393" t="s">
        <v>27</v>
      </c>
      <c r="F660" s="245">
        <v>0</v>
      </c>
      <c r="G660" s="24">
        <v>0</v>
      </c>
      <c r="H660" s="24">
        <v>0</v>
      </c>
      <c r="I660" s="72">
        <v>0</v>
      </c>
      <c r="J660" s="71">
        <v>0</v>
      </c>
      <c r="K660" s="24">
        <v>0</v>
      </c>
      <c r="L660" s="24">
        <v>0</v>
      </c>
      <c r="M660" s="72">
        <v>0</v>
      </c>
      <c r="N660" s="71">
        <v>0</v>
      </c>
      <c r="O660" s="24">
        <v>0</v>
      </c>
      <c r="P660" s="24">
        <v>0</v>
      </c>
      <c r="Q660" s="72">
        <v>0</v>
      </c>
    </row>
    <row r="661" spans="1:17" x14ac:dyDescent="0.25">
      <c r="A661" s="515"/>
      <c r="B661" s="517"/>
      <c r="C661" s="519"/>
      <c r="D661" s="521"/>
      <c r="E661" s="393" t="s">
        <v>28</v>
      </c>
      <c r="F661" s="245">
        <v>0</v>
      </c>
      <c r="G661" s="24">
        <v>0</v>
      </c>
      <c r="H661" s="24">
        <v>0</v>
      </c>
      <c r="I661" s="72">
        <v>0</v>
      </c>
      <c r="J661" s="71">
        <v>0</v>
      </c>
      <c r="K661" s="24">
        <v>0</v>
      </c>
      <c r="L661" s="24">
        <v>0</v>
      </c>
      <c r="M661" s="72">
        <v>0</v>
      </c>
      <c r="N661" s="71">
        <v>0</v>
      </c>
      <c r="O661" s="24">
        <v>0</v>
      </c>
      <c r="P661" s="24">
        <v>0</v>
      </c>
      <c r="Q661" s="72">
        <v>0</v>
      </c>
    </row>
    <row r="662" spans="1:17" ht="25.5" x14ac:dyDescent="0.25">
      <c r="A662" s="514" t="s">
        <v>657</v>
      </c>
      <c r="B662" s="516" t="s">
        <v>658</v>
      </c>
      <c r="C662" s="518" t="s">
        <v>656</v>
      </c>
      <c r="D662" s="10" t="s">
        <v>21</v>
      </c>
      <c r="E662" s="393"/>
      <c r="F662" s="245">
        <v>0</v>
      </c>
      <c r="G662" s="24">
        <v>0</v>
      </c>
      <c r="H662" s="24">
        <v>0</v>
      </c>
      <c r="I662" s="72">
        <v>0</v>
      </c>
      <c r="J662" s="71">
        <v>0</v>
      </c>
      <c r="K662" s="24">
        <v>0</v>
      </c>
      <c r="L662" s="24">
        <v>0</v>
      </c>
      <c r="M662" s="72">
        <v>0</v>
      </c>
      <c r="N662" s="71">
        <v>0</v>
      </c>
      <c r="O662" s="24">
        <v>0</v>
      </c>
      <c r="P662" s="24">
        <v>0</v>
      </c>
      <c r="Q662" s="72">
        <v>0</v>
      </c>
    </row>
    <row r="663" spans="1:17" x14ac:dyDescent="0.25">
      <c r="A663" s="515"/>
      <c r="B663" s="517"/>
      <c r="C663" s="519"/>
      <c r="D663" s="520" t="s">
        <v>199</v>
      </c>
      <c r="E663" s="393" t="s">
        <v>27</v>
      </c>
      <c r="F663" s="245">
        <v>0</v>
      </c>
      <c r="G663" s="24">
        <v>0</v>
      </c>
      <c r="H663" s="24">
        <v>0</v>
      </c>
      <c r="I663" s="72">
        <v>0</v>
      </c>
      <c r="J663" s="71">
        <v>0</v>
      </c>
      <c r="K663" s="24">
        <v>0</v>
      </c>
      <c r="L663" s="24">
        <v>0</v>
      </c>
      <c r="M663" s="72">
        <v>0</v>
      </c>
      <c r="N663" s="71">
        <v>0</v>
      </c>
      <c r="O663" s="24">
        <v>0</v>
      </c>
      <c r="P663" s="24">
        <v>0</v>
      </c>
      <c r="Q663" s="72">
        <v>0</v>
      </c>
    </row>
    <row r="664" spans="1:17" x14ac:dyDescent="0.25">
      <c r="A664" s="515"/>
      <c r="B664" s="517"/>
      <c r="C664" s="519"/>
      <c r="D664" s="521"/>
      <c r="E664" s="393" t="s">
        <v>28</v>
      </c>
      <c r="F664" s="245">
        <v>0</v>
      </c>
      <c r="G664" s="24">
        <v>0</v>
      </c>
      <c r="H664" s="24">
        <v>0</v>
      </c>
      <c r="I664" s="72">
        <v>0</v>
      </c>
      <c r="J664" s="71">
        <v>0</v>
      </c>
      <c r="K664" s="24">
        <v>0</v>
      </c>
      <c r="L664" s="24">
        <v>0</v>
      </c>
      <c r="M664" s="72">
        <v>0</v>
      </c>
      <c r="N664" s="71">
        <v>0</v>
      </c>
      <c r="O664" s="24">
        <v>0</v>
      </c>
      <c r="P664" s="24">
        <v>0</v>
      </c>
      <c r="Q664" s="72">
        <v>0</v>
      </c>
    </row>
    <row r="665" spans="1:17" ht="25.5" x14ac:dyDescent="0.25">
      <c r="A665" s="514" t="s">
        <v>32</v>
      </c>
      <c r="B665" s="516" t="s">
        <v>659</v>
      </c>
      <c r="C665" s="518" t="s">
        <v>660</v>
      </c>
      <c r="D665" s="10" t="s">
        <v>21</v>
      </c>
      <c r="E665" s="393"/>
      <c r="F665" s="245">
        <v>0</v>
      </c>
      <c r="G665" s="24">
        <v>0</v>
      </c>
      <c r="H665" s="24">
        <v>0</v>
      </c>
      <c r="I665" s="72">
        <v>0</v>
      </c>
      <c r="J665" s="71">
        <v>0</v>
      </c>
      <c r="K665" s="24">
        <v>0</v>
      </c>
      <c r="L665" s="24">
        <v>0</v>
      </c>
      <c r="M665" s="72">
        <v>0</v>
      </c>
      <c r="N665" s="71">
        <v>0</v>
      </c>
      <c r="O665" s="24">
        <v>0</v>
      </c>
      <c r="P665" s="24">
        <v>0</v>
      </c>
      <c r="Q665" s="72">
        <v>0</v>
      </c>
    </row>
    <row r="666" spans="1:17" x14ac:dyDescent="0.25">
      <c r="A666" s="515"/>
      <c r="B666" s="517"/>
      <c r="C666" s="519"/>
      <c r="D666" s="520" t="s">
        <v>199</v>
      </c>
      <c r="E666" s="393" t="s">
        <v>27</v>
      </c>
      <c r="F666" s="245">
        <v>0</v>
      </c>
      <c r="G666" s="24">
        <v>0</v>
      </c>
      <c r="H666" s="24">
        <v>0</v>
      </c>
      <c r="I666" s="72">
        <v>0</v>
      </c>
      <c r="J666" s="71">
        <v>0</v>
      </c>
      <c r="K666" s="24">
        <v>0</v>
      </c>
      <c r="L666" s="24">
        <v>0</v>
      </c>
      <c r="M666" s="72">
        <v>0</v>
      </c>
      <c r="N666" s="71">
        <v>0</v>
      </c>
      <c r="O666" s="24">
        <v>0</v>
      </c>
      <c r="P666" s="24">
        <v>0</v>
      </c>
      <c r="Q666" s="72">
        <v>0</v>
      </c>
    </row>
    <row r="667" spans="1:17" x14ac:dyDescent="0.25">
      <c r="A667" s="515"/>
      <c r="B667" s="517"/>
      <c r="C667" s="519"/>
      <c r="D667" s="521"/>
      <c r="E667" s="393" t="s">
        <v>28</v>
      </c>
      <c r="F667" s="245">
        <v>0</v>
      </c>
      <c r="G667" s="24">
        <v>0</v>
      </c>
      <c r="H667" s="24">
        <v>0</v>
      </c>
      <c r="I667" s="72">
        <v>0</v>
      </c>
      <c r="J667" s="71">
        <v>0</v>
      </c>
      <c r="K667" s="24">
        <v>0</v>
      </c>
      <c r="L667" s="24">
        <v>0</v>
      </c>
      <c r="M667" s="72">
        <v>0</v>
      </c>
      <c r="N667" s="71">
        <v>0</v>
      </c>
      <c r="O667" s="24">
        <v>0</v>
      </c>
      <c r="P667" s="24">
        <v>0</v>
      </c>
      <c r="Q667" s="72">
        <v>0</v>
      </c>
    </row>
    <row r="668" spans="1:17" ht="25.5" x14ac:dyDescent="0.25">
      <c r="A668" s="514" t="s">
        <v>661</v>
      </c>
      <c r="B668" s="516" t="s">
        <v>662</v>
      </c>
      <c r="C668" s="518" t="s">
        <v>663</v>
      </c>
      <c r="D668" s="10" t="s">
        <v>21</v>
      </c>
      <c r="E668" s="393"/>
      <c r="F668" s="245">
        <v>0</v>
      </c>
      <c r="G668" s="24">
        <v>0</v>
      </c>
      <c r="H668" s="24">
        <v>0</v>
      </c>
      <c r="I668" s="72">
        <v>0</v>
      </c>
      <c r="J668" s="71">
        <v>0</v>
      </c>
      <c r="K668" s="24">
        <v>0</v>
      </c>
      <c r="L668" s="24">
        <v>0</v>
      </c>
      <c r="M668" s="72">
        <v>0</v>
      </c>
      <c r="N668" s="71">
        <v>0</v>
      </c>
      <c r="O668" s="24">
        <v>0</v>
      </c>
      <c r="P668" s="24">
        <v>0</v>
      </c>
      <c r="Q668" s="72">
        <v>0</v>
      </c>
    </row>
    <row r="669" spans="1:17" x14ac:dyDescent="0.25">
      <c r="A669" s="515"/>
      <c r="B669" s="517"/>
      <c r="C669" s="519"/>
      <c r="D669" s="520" t="s">
        <v>199</v>
      </c>
      <c r="E669" s="393" t="s">
        <v>27</v>
      </c>
      <c r="F669" s="245">
        <v>0</v>
      </c>
      <c r="G669" s="24">
        <v>0</v>
      </c>
      <c r="H669" s="24">
        <v>0</v>
      </c>
      <c r="I669" s="72">
        <v>0</v>
      </c>
      <c r="J669" s="71">
        <v>0</v>
      </c>
      <c r="K669" s="24">
        <v>0</v>
      </c>
      <c r="L669" s="24">
        <v>0</v>
      </c>
      <c r="M669" s="72">
        <v>0</v>
      </c>
      <c r="N669" s="71">
        <v>0</v>
      </c>
      <c r="O669" s="24">
        <v>0</v>
      </c>
      <c r="P669" s="24">
        <v>0</v>
      </c>
      <c r="Q669" s="72">
        <v>0</v>
      </c>
    </row>
    <row r="670" spans="1:17" x14ac:dyDescent="0.25">
      <c r="A670" s="515"/>
      <c r="B670" s="517"/>
      <c r="C670" s="519"/>
      <c r="D670" s="521"/>
      <c r="E670" s="393" t="s">
        <v>28</v>
      </c>
      <c r="F670" s="245">
        <v>0</v>
      </c>
      <c r="G670" s="24">
        <v>0</v>
      </c>
      <c r="H670" s="24">
        <v>0</v>
      </c>
      <c r="I670" s="72">
        <v>0</v>
      </c>
      <c r="J670" s="71">
        <v>0</v>
      </c>
      <c r="K670" s="24">
        <v>0</v>
      </c>
      <c r="L670" s="24">
        <v>0</v>
      </c>
      <c r="M670" s="72">
        <v>0</v>
      </c>
      <c r="N670" s="71">
        <v>0</v>
      </c>
      <c r="O670" s="24">
        <v>0</v>
      </c>
      <c r="P670" s="24">
        <v>0</v>
      </c>
      <c r="Q670" s="72">
        <v>0</v>
      </c>
    </row>
    <row r="671" spans="1:17" ht="25.5" x14ac:dyDescent="0.25">
      <c r="A671" s="514" t="s">
        <v>664</v>
      </c>
      <c r="B671" s="516" t="s">
        <v>665</v>
      </c>
      <c r="C671" s="518" t="s">
        <v>666</v>
      </c>
      <c r="D671" s="10" t="s">
        <v>21</v>
      </c>
      <c r="E671" s="393"/>
      <c r="F671" s="245">
        <v>0</v>
      </c>
      <c r="G671" s="24">
        <v>0</v>
      </c>
      <c r="H671" s="24">
        <v>0</v>
      </c>
      <c r="I671" s="72">
        <v>0</v>
      </c>
      <c r="J671" s="71">
        <v>0</v>
      </c>
      <c r="K671" s="24">
        <v>0</v>
      </c>
      <c r="L671" s="24">
        <v>0</v>
      </c>
      <c r="M671" s="72">
        <v>0</v>
      </c>
      <c r="N671" s="71">
        <v>0</v>
      </c>
      <c r="O671" s="24">
        <v>0</v>
      </c>
      <c r="P671" s="24">
        <v>0</v>
      </c>
      <c r="Q671" s="72">
        <v>0</v>
      </c>
    </row>
    <row r="672" spans="1:17" x14ac:dyDescent="0.25">
      <c r="A672" s="515"/>
      <c r="B672" s="517"/>
      <c r="C672" s="519"/>
      <c r="D672" s="520" t="s">
        <v>199</v>
      </c>
      <c r="E672" s="393" t="s">
        <v>27</v>
      </c>
      <c r="F672" s="245">
        <v>0</v>
      </c>
      <c r="G672" s="24">
        <v>0</v>
      </c>
      <c r="H672" s="24">
        <v>0</v>
      </c>
      <c r="I672" s="72">
        <v>0</v>
      </c>
      <c r="J672" s="71">
        <v>0</v>
      </c>
      <c r="K672" s="24">
        <v>0</v>
      </c>
      <c r="L672" s="24">
        <v>0</v>
      </c>
      <c r="M672" s="72">
        <v>0</v>
      </c>
      <c r="N672" s="71">
        <v>0</v>
      </c>
      <c r="O672" s="24">
        <v>0</v>
      </c>
      <c r="P672" s="24">
        <v>0</v>
      </c>
      <c r="Q672" s="72">
        <v>0</v>
      </c>
    </row>
    <row r="673" spans="1:17" x14ac:dyDescent="0.25">
      <c r="A673" s="515"/>
      <c r="B673" s="517"/>
      <c r="C673" s="519"/>
      <c r="D673" s="521"/>
      <c r="E673" s="393" t="s">
        <v>28</v>
      </c>
      <c r="F673" s="245">
        <v>0</v>
      </c>
      <c r="G673" s="24">
        <v>0</v>
      </c>
      <c r="H673" s="24">
        <v>0</v>
      </c>
      <c r="I673" s="72">
        <v>0</v>
      </c>
      <c r="J673" s="71">
        <v>0</v>
      </c>
      <c r="K673" s="24">
        <v>0</v>
      </c>
      <c r="L673" s="24">
        <v>0</v>
      </c>
      <c r="M673" s="72">
        <v>0</v>
      </c>
      <c r="N673" s="71">
        <v>0</v>
      </c>
      <c r="O673" s="24">
        <v>0</v>
      </c>
      <c r="P673" s="24">
        <v>0</v>
      </c>
      <c r="Q673" s="72">
        <v>0</v>
      </c>
    </row>
    <row r="674" spans="1:17" ht="25.5" x14ac:dyDescent="0.25">
      <c r="A674" s="514" t="s">
        <v>667</v>
      </c>
      <c r="B674" s="516" t="s">
        <v>668</v>
      </c>
      <c r="C674" s="518" t="s">
        <v>669</v>
      </c>
      <c r="D674" s="10" t="s">
        <v>21</v>
      </c>
      <c r="E674" s="393"/>
      <c r="F674" s="245">
        <v>0</v>
      </c>
      <c r="G674" s="24">
        <v>0</v>
      </c>
      <c r="H674" s="24">
        <v>0</v>
      </c>
      <c r="I674" s="72">
        <v>0</v>
      </c>
      <c r="J674" s="71">
        <v>0</v>
      </c>
      <c r="K674" s="24">
        <v>0</v>
      </c>
      <c r="L674" s="24">
        <v>0</v>
      </c>
      <c r="M674" s="72">
        <v>0</v>
      </c>
      <c r="N674" s="71">
        <v>0</v>
      </c>
      <c r="O674" s="24">
        <v>0</v>
      </c>
      <c r="P674" s="24">
        <v>0</v>
      </c>
      <c r="Q674" s="72">
        <v>0</v>
      </c>
    </row>
    <row r="675" spans="1:17" x14ac:dyDescent="0.25">
      <c r="A675" s="515"/>
      <c r="B675" s="517"/>
      <c r="C675" s="519"/>
      <c r="D675" s="520" t="s">
        <v>199</v>
      </c>
      <c r="E675" s="393" t="s">
        <v>27</v>
      </c>
      <c r="F675" s="245">
        <v>0</v>
      </c>
      <c r="G675" s="24">
        <v>0</v>
      </c>
      <c r="H675" s="24">
        <v>0</v>
      </c>
      <c r="I675" s="72">
        <v>0</v>
      </c>
      <c r="J675" s="71">
        <v>0</v>
      </c>
      <c r="K675" s="24">
        <v>0</v>
      </c>
      <c r="L675" s="24">
        <v>0</v>
      </c>
      <c r="M675" s="72">
        <v>0</v>
      </c>
      <c r="N675" s="71">
        <v>0</v>
      </c>
      <c r="O675" s="24">
        <v>0</v>
      </c>
      <c r="P675" s="24">
        <v>0</v>
      </c>
      <c r="Q675" s="72">
        <v>0</v>
      </c>
    </row>
    <row r="676" spans="1:17" x14ac:dyDescent="0.25">
      <c r="A676" s="515"/>
      <c r="B676" s="517"/>
      <c r="C676" s="519"/>
      <c r="D676" s="521"/>
      <c r="E676" s="393" t="s">
        <v>28</v>
      </c>
      <c r="F676" s="245">
        <v>0</v>
      </c>
      <c r="G676" s="24">
        <v>0</v>
      </c>
      <c r="H676" s="24">
        <v>0</v>
      </c>
      <c r="I676" s="72">
        <v>0</v>
      </c>
      <c r="J676" s="71">
        <v>0</v>
      </c>
      <c r="K676" s="24">
        <v>0</v>
      </c>
      <c r="L676" s="24">
        <v>0</v>
      </c>
      <c r="M676" s="72">
        <v>0</v>
      </c>
      <c r="N676" s="71">
        <v>0</v>
      </c>
      <c r="O676" s="24">
        <v>0</v>
      </c>
      <c r="P676" s="24">
        <v>0</v>
      </c>
      <c r="Q676" s="72">
        <v>0</v>
      </c>
    </row>
    <row r="677" spans="1:17" ht="25.5" x14ac:dyDescent="0.25">
      <c r="A677" s="514" t="s">
        <v>670</v>
      </c>
      <c r="B677" s="516" t="s">
        <v>671</v>
      </c>
      <c r="C677" s="518" t="s">
        <v>672</v>
      </c>
      <c r="D677" s="10" t="s">
        <v>21</v>
      </c>
      <c r="E677" s="393"/>
      <c r="F677" s="245">
        <v>0</v>
      </c>
      <c r="G677" s="24">
        <v>0</v>
      </c>
      <c r="H677" s="24">
        <v>0</v>
      </c>
      <c r="I677" s="72">
        <v>0</v>
      </c>
      <c r="J677" s="71">
        <v>0</v>
      </c>
      <c r="K677" s="24">
        <v>0</v>
      </c>
      <c r="L677" s="24">
        <v>0</v>
      </c>
      <c r="M677" s="72">
        <v>0</v>
      </c>
      <c r="N677" s="71">
        <v>0</v>
      </c>
      <c r="O677" s="24">
        <v>0</v>
      </c>
      <c r="P677" s="24">
        <v>0</v>
      </c>
      <c r="Q677" s="72">
        <v>0</v>
      </c>
    </row>
    <row r="678" spans="1:17" x14ac:dyDescent="0.25">
      <c r="A678" s="515"/>
      <c r="B678" s="517"/>
      <c r="C678" s="519"/>
      <c r="D678" s="520" t="s">
        <v>199</v>
      </c>
      <c r="E678" s="393" t="s">
        <v>27</v>
      </c>
      <c r="F678" s="245">
        <v>0</v>
      </c>
      <c r="G678" s="24">
        <v>0</v>
      </c>
      <c r="H678" s="24">
        <v>0</v>
      </c>
      <c r="I678" s="72">
        <v>0</v>
      </c>
      <c r="J678" s="71">
        <v>0</v>
      </c>
      <c r="K678" s="24">
        <v>0</v>
      </c>
      <c r="L678" s="24">
        <v>0</v>
      </c>
      <c r="M678" s="72">
        <v>0</v>
      </c>
      <c r="N678" s="71">
        <v>0</v>
      </c>
      <c r="O678" s="24">
        <v>0</v>
      </c>
      <c r="P678" s="24">
        <v>0</v>
      </c>
      <c r="Q678" s="72">
        <v>0</v>
      </c>
    </row>
    <row r="679" spans="1:17" x14ac:dyDescent="0.25">
      <c r="A679" s="515"/>
      <c r="B679" s="517"/>
      <c r="C679" s="519"/>
      <c r="D679" s="521"/>
      <c r="E679" s="393" t="s">
        <v>28</v>
      </c>
      <c r="F679" s="245">
        <v>0</v>
      </c>
      <c r="G679" s="24">
        <v>0</v>
      </c>
      <c r="H679" s="24">
        <v>0</v>
      </c>
      <c r="I679" s="72">
        <v>0</v>
      </c>
      <c r="J679" s="71">
        <v>0</v>
      </c>
      <c r="K679" s="24">
        <v>0</v>
      </c>
      <c r="L679" s="24">
        <v>0</v>
      </c>
      <c r="M679" s="72">
        <v>0</v>
      </c>
      <c r="N679" s="71">
        <v>0</v>
      </c>
      <c r="O679" s="24">
        <v>0</v>
      </c>
      <c r="P679" s="24">
        <v>0</v>
      </c>
      <c r="Q679" s="72">
        <v>0</v>
      </c>
    </row>
    <row r="680" spans="1:17" ht="25.5" x14ac:dyDescent="0.25">
      <c r="A680" s="514" t="s">
        <v>673</v>
      </c>
      <c r="B680" s="516" t="s">
        <v>674</v>
      </c>
      <c r="C680" s="518" t="s">
        <v>675</v>
      </c>
      <c r="D680" s="10" t="s">
        <v>21</v>
      </c>
      <c r="E680" s="393"/>
      <c r="F680" s="245">
        <v>0</v>
      </c>
      <c r="G680" s="24">
        <v>0</v>
      </c>
      <c r="H680" s="24">
        <v>0</v>
      </c>
      <c r="I680" s="72">
        <v>0</v>
      </c>
      <c r="J680" s="71">
        <v>0</v>
      </c>
      <c r="K680" s="24">
        <v>0</v>
      </c>
      <c r="L680" s="24">
        <v>0</v>
      </c>
      <c r="M680" s="72">
        <v>0</v>
      </c>
      <c r="N680" s="71">
        <v>0</v>
      </c>
      <c r="O680" s="24">
        <v>0</v>
      </c>
      <c r="P680" s="24">
        <v>0</v>
      </c>
      <c r="Q680" s="72">
        <v>0</v>
      </c>
    </row>
    <row r="681" spans="1:17" x14ac:dyDescent="0.25">
      <c r="A681" s="515"/>
      <c r="B681" s="517"/>
      <c r="C681" s="519"/>
      <c r="D681" s="520" t="s">
        <v>199</v>
      </c>
      <c r="E681" s="393" t="s">
        <v>27</v>
      </c>
      <c r="F681" s="245">
        <v>0</v>
      </c>
      <c r="G681" s="24">
        <v>0</v>
      </c>
      <c r="H681" s="24">
        <v>0</v>
      </c>
      <c r="I681" s="72">
        <v>0</v>
      </c>
      <c r="J681" s="71">
        <v>0</v>
      </c>
      <c r="K681" s="24">
        <v>0</v>
      </c>
      <c r="L681" s="24">
        <v>0</v>
      </c>
      <c r="M681" s="72">
        <v>0</v>
      </c>
      <c r="N681" s="71">
        <v>0</v>
      </c>
      <c r="O681" s="24">
        <v>0</v>
      </c>
      <c r="P681" s="24">
        <v>0</v>
      </c>
      <c r="Q681" s="72">
        <v>0</v>
      </c>
    </row>
    <row r="682" spans="1:17" x14ac:dyDescent="0.25">
      <c r="A682" s="515"/>
      <c r="B682" s="517"/>
      <c r="C682" s="519"/>
      <c r="D682" s="521"/>
      <c r="E682" s="393" t="s">
        <v>28</v>
      </c>
      <c r="F682" s="245">
        <v>0</v>
      </c>
      <c r="G682" s="24">
        <v>0</v>
      </c>
      <c r="H682" s="24">
        <v>0</v>
      </c>
      <c r="I682" s="72">
        <v>0</v>
      </c>
      <c r="J682" s="71">
        <v>0</v>
      </c>
      <c r="K682" s="24">
        <v>0</v>
      </c>
      <c r="L682" s="24">
        <v>0</v>
      </c>
      <c r="M682" s="72">
        <v>0</v>
      </c>
      <c r="N682" s="71">
        <v>0</v>
      </c>
      <c r="O682" s="24">
        <v>0</v>
      </c>
      <c r="P682" s="24">
        <v>0</v>
      </c>
      <c r="Q682" s="72">
        <v>0</v>
      </c>
    </row>
    <row r="683" spans="1:17" ht="25.5" x14ac:dyDescent="0.25">
      <c r="A683" s="514" t="s">
        <v>676</v>
      </c>
      <c r="B683" s="516" t="s">
        <v>677</v>
      </c>
      <c r="C683" s="518" t="s">
        <v>678</v>
      </c>
      <c r="D683" s="10" t="s">
        <v>21</v>
      </c>
      <c r="E683" s="393"/>
      <c r="F683" s="245">
        <v>0</v>
      </c>
      <c r="G683" s="24">
        <v>0</v>
      </c>
      <c r="H683" s="24">
        <v>0</v>
      </c>
      <c r="I683" s="72">
        <v>0</v>
      </c>
      <c r="J683" s="71">
        <v>0</v>
      </c>
      <c r="K683" s="24">
        <v>0</v>
      </c>
      <c r="L683" s="24">
        <v>0</v>
      </c>
      <c r="M683" s="72">
        <v>0</v>
      </c>
      <c r="N683" s="71">
        <v>0</v>
      </c>
      <c r="O683" s="24">
        <v>0</v>
      </c>
      <c r="P683" s="24">
        <v>0</v>
      </c>
      <c r="Q683" s="72">
        <v>0</v>
      </c>
    </row>
    <row r="684" spans="1:17" x14ac:dyDescent="0.25">
      <c r="A684" s="515"/>
      <c r="B684" s="517"/>
      <c r="C684" s="519"/>
      <c r="D684" s="520" t="s">
        <v>199</v>
      </c>
      <c r="E684" s="393" t="s">
        <v>27</v>
      </c>
      <c r="F684" s="245">
        <v>0</v>
      </c>
      <c r="G684" s="24">
        <v>0</v>
      </c>
      <c r="H684" s="24">
        <v>0</v>
      </c>
      <c r="I684" s="72">
        <v>0</v>
      </c>
      <c r="J684" s="71">
        <v>0</v>
      </c>
      <c r="K684" s="24">
        <v>0</v>
      </c>
      <c r="L684" s="24">
        <v>0</v>
      </c>
      <c r="M684" s="72">
        <v>0</v>
      </c>
      <c r="N684" s="71">
        <v>0</v>
      </c>
      <c r="O684" s="24">
        <v>0</v>
      </c>
      <c r="P684" s="24">
        <v>0</v>
      </c>
      <c r="Q684" s="72">
        <v>0</v>
      </c>
    </row>
    <row r="685" spans="1:17" x14ac:dyDescent="0.25">
      <c r="A685" s="515"/>
      <c r="B685" s="517"/>
      <c r="C685" s="519"/>
      <c r="D685" s="521"/>
      <c r="E685" s="393" t="s">
        <v>28</v>
      </c>
      <c r="F685" s="245">
        <v>0</v>
      </c>
      <c r="G685" s="24">
        <v>0</v>
      </c>
      <c r="H685" s="24">
        <v>0</v>
      </c>
      <c r="I685" s="72">
        <v>0</v>
      </c>
      <c r="J685" s="71">
        <v>0</v>
      </c>
      <c r="K685" s="24">
        <v>0</v>
      </c>
      <c r="L685" s="24">
        <v>0</v>
      </c>
      <c r="M685" s="72">
        <v>0</v>
      </c>
      <c r="N685" s="71">
        <v>0</v>
      </c>
      <c r="O685" s="24">
        <v>0</v>
      </c>
      <c r="P685" s="24">
        <v>0</v>
      </c>
      <c r="Q685" s="72">
        <v>0</v>
      </c>
    </row>
    <row r="686" spans="1:17" ht="25.5" x14ac:dyDescent="0.25">
      <c r="A686" s="514" t="s">
        <v>679</v>
      </c>
      <c r="B686" s="516" t="s">
        <v>680</v>
      </c>
      <c r="C686" s="516" t="s">
        <v>681</v>
      </c>
      <c r="D686" s="10" t="s">
        <v>21</v>
      </c>
      <c r="E686" s="393"/>
      <c r="F686" s="245">
        <v>0</v>
      </c>
      <c r="G686" s="24">
        <v>0</v>
      </c>
      <c r="H686" s="24">
        <v>0</v>
      </c>
      <c r="I686" s="72">
        <v>0</v>
      </c>
      <c r="J686" s="71">
        <v>0</v>
      </c>
      <c r="K686" s="24">
        <v>0</v>
      </c>
      <c r="L686" s="24">
        <v>0</v>
      </c>
      <c r="M686" s="72">
        <v>0</v>
      </c>
      <c r="N686" s="71">
        <v>0</v>
      </c>
      <c r="O686" s="24">
        <v>0</v>
      </c>
      <c r="P686" s="24">
        <v>0</v>
      </c>
      <c r="Q686" s="72">
        <v>0</v>
      </c>
    </row>
    <row r="687" spans="1:17" x14ac:dyDescent="0.25">
      <c r="A687" s="515"/>
      <c r="B687" s="517"/>
      <c r="C687" s="517"/>
      <c r="D687" s="520" t="s">
        <v>199</v>
      </c>
      <c r="E687" s="393" t="s">
        <v>27</v>
      </c>
      <c r="F687" s="245">
        <v>0</v>
      </c>
      <c r="G687" s="24">
        <v>0</v>
      </c>
      <c r="H687" s="24">
        <v>0</v>
      </c>
      <c r="I687" s="72">
        <v>0</v>
      </c>
      <c r="J687" s="71">
        <v>0</v>
      </c>
      <c r="K687" s="24">
        <v>0</v>
      </c>
      <c r="L687" s="24">
        <v>0</v>
      </c>
      <c r="M687" s="72">
        <v>0</v>
      </c>
      <c r="N687" s="71">
        <v>0</v>
      </c>
      <c r="O687" s="24">
        <v>0</v>
      </c>
      <c r="P687" s="24">
        <v>0</v>
      </c>
      <c r="Q687" s="72">
        <v>0</v>
      </c>
    </row>
    <row r="688" spans="1:17" x14ac:dyDescent="0.25">
      <c r="A688" s="515"/>
      <c r="B688" s="517"/>
      <c r="C688" s="517"/>
      <c r="D688" s="521"/>
      <c r="E688" s="393" t="s">
        <v>28</v>
      </c>
      <c r="F688" s="245">
        <v>0</v>
      </c>
      <c r="G688" s="24">
        <v>0</v>
      </c>
      <c r="H688" s="24">
        <v>0</v>
      </c>
      <c r="I688" s="72">
        <v>0</v>
      </c>
      <c r="J688" s="71">
        <v>0</v>
      </c>
      <c r="K688" s="24">
        <v>0</v>
      </c>
      <c r="L688" s="24">
        <v>0</v>
      </c>
      <c r="M688" s="72">
        <v>0</v>
      </c>
      <c r="N688" s="71">
        <v>0</v>
      </c>
      <c r="O688" s="24">
        <v>0</v>
      </c>
      <c r="P688" s="24">
        <v>0</v>
      </c>
      <c r="Q688" s="72">
        <v>0</v>
      </c>
    </row>
    <row r="689" spans="1:17" ht="25.5" x14ac:dyDescent="0.25">
      <c r="A689" s="514" t="s">
        <v>682</v>
      </c>
      <c r="B689" s="516" t="s">
        <v>683</v>
      </c>
      <c r="C689" s="518" t="s">
        <v>684</v>
      </c>
      <c r="D689" s="10" t="s">
        <v>21</v>
      </c>
      <c r="E689" s="393"/>
      <c r="F689" s="245">
        <v>0</v>
      </c>
      <c r="G689" s="24">
        <v>0</v>
      </c>
      <c r="H689" s="24">
        <v>0</v>
      </c>
      <c r="I689" s="72">
        <v>0</v>
      </c>
      <c r="J689" s="71">
        <v>0</v>
      </c>
      <c r="K689" s="24">
        <v>0</v>
      </c>
      <c r="L689" s="24">
        <v>0</v>
      </c>
      <c r="M689" s="72">
        <v>0</v>
      </c>
      <c r="N689" s="71">
        <v>0</v>
      </c>
      <c r="O689" s="24">
        <v>0</v>
      </c>
      <c r="P689" s="24">
        <v>0</v>
      </c>
      <c r="Q689" s="72">
        <v>0</v>
      </c>
    </row>
    <row r="690" spans="1:17" x14ac:dyDescent="0.25">
      <c r="A690" s="515"/>
      <c r="B690" s="517"/>
      <c r="C690" s="519"/>
      <c r="D690" s="520" t="s">
        <v>199</v>
      </c>
      <c r="E690" s="393" t="s">
        <v>27</v>
      </c>
      <c r="F690" s="245">
        <v>0</v>
      </c>
      <c r="G690" s="24">
        <v>0</v>
      </c>
      <c r="H690" s="24">
        <v>0</v>
      </c>
      <c r="I690" s="72">
        <v>0</v>
      </c>
      <c r="J690" s="71">
        <v>0</v>
      </c>
      <c r="K690" s="24">
        <v>0</v>
      </c>
      <c r="L690" s="24">
        <v>0</v>
      </c>
      <c r="M690" s="72">
        <v>0</v>
      </c>
      <c r="N690" s="71">
        <v>0</v>
      </c>
      <c r="O690" s="24">
        <v>0</v>
      </c>
      <c r="P690" s="24">
        <v>0</v>
      </c>
      <c r="Q690" s="72">
        <v>0</v>
      </c>
    </row>
    <row r="691" spans="1:17" x14ac:dyDescent="0.25">
      <c r="A691" s="515"/>
      <c r="B691" s="517"/>
      <c r="C691" s="519"/>
      <c r="D691" s="521"/>
      <c r="E691" s="393" t="s">
        <v>28</v>
      </c>
      <c r="F691" s="245">
        <v>0</v>
      </c>
      <c r="G691" s="24">
        <v>0</v>
      </c>
      <c r="H691" s="24">
        <v>0</v>
      </c>
      <c r="I691" s="72">
        <v>0</v>
      </c>
      <c r="J691" s="71">
        <v>0</v>
      </c>
      <c r="K691" s="24">
        <v>0</v>
      </c>
      <c r="L691" s="24">
        <v>0</v>
      </c>
      <c r="M691" s="72">
        <v>0</v>
      </c>
      <c r="N691" s="71">
        <v>0</v>
      </c>
      <c r="O691" s="24">
        <v>0</v>
      </c>
      <c r="P691" s="24">
        <v>0</v>
      </c>
      <c r="Q691" s="72">
        <v>0</v>
      </c>
    </row>
    <row r="692" spans="1:17" ht="25.5" x14ac:dyDescent="0.25">
      <c r="A692" s="514" t="s">
        <v>685</v>
      </c>
      <c r="B692" s="516" t="s">
        <v>686</v>
      </c>
      <c r="C692" s="518" t="s">
        <v>684</v>
      </c>
      <c r="D692" s="10" t="s">
        <v>21</v>
      </c>
      <c r="E692" s="393"/>
      <c r="F692" s="245">
        <v>0</v>
      </c>
      <c r="G692" s="24">
        <v>0</v>
      </c>
      <c r="H692" s="24">
        <v>0</v>
      </c>
      <c r="I692" s="72">
        <v>0</v>
      </c>
      <c r="J692" s="71">
        <v>0</v>
      </c>
      <c r="K692" s="24">
        <v>0</v>
      </c>
      <c r="L692" s="24">
        <v>0</v>
      </c>
      <c r="M692" s="72">
        <v>0</v>
      </c>
      <c r="N692" s="71">
        <v>0</v>
      </c>
      <c r="O692" s="24">
        <v>0</v>
      </c>
      <c r="P692" s="24">
        <v>0</v>
      </c>
      <c r="Q692" s="72">
        <v>0</v>
      </c>
    </row>
    <row r="693" spans="1:17" x14ac:dyDescent="0.25">
      <c r="A693" s="515"/>
      <c r="B693" s="517"/>
      <c r="C693" s="519"/>
      <c r="D693" s="520" t="s">
        <v>199</v>
      </c>
      <c r="E693" s="393" t="s">
        <v>27</v>
      </c>
      <c r="F693" s="245">
        <v>0</v>
      </c>
      <c r="G693" s="24">
        <v>0</v>
      </c>
      <c r="H693" s="24">
        <v>0</v>
      </c>
      <c r="I693" s="72">
        <v>0</v>
      </c>
      <c r="J693" s="71">
        <v>0</v>
      </c>
      <c r="K693" s="24">
        <v>0</v>
      </c>
      <c r="L693" s="24">
        <v>0</v>
      </c>
      <c r="M693" s="72">
        <v>0</v>
      </c>
      <c r="N693" s="71">
        <v>0</v>
      </c>
      <c r="O693" s="24">
        <v>0</v>
      </c>
      <c r="P693" s="24">
        <v>0</v>
      </c>
      <c r="Q693" s="72">
        <v>0</v>
      </c>
    </row>
    <row r="694" spans="1:17" x14ac:dyDescent="0.25">
      <c r="A694" s="515"/>
      <c r="B694" s="517"/>
      <c r="C694" s="519"/>
      <c r="D694" s="521"/>
      <c r="E694" s="393" t="s">
        <v>28</v>
      </c>
      <c r="F694" s="245">
        <v>0</v>
      </c>
      <c r="G694" s="24">
        <v>0</v>
      </c>
      <c r="H694" s="24">
        <v>0</v>
      </c>
      <c r="I694" s="72">
        <v>0</v>
      </c>
      <c r="J694" s="71">
        <v>0</v>
      </c>
      <c r="K694" s="24">
        <v>0</v>
      </c>
      <c r="L694" s="24">
        <v>0</v>
      </c>
      <c r="M694" s="72">
        <v>0</v>
      </c>
      <c r="N694" s="71">
        <v>0</v>
      </c>
      <c r="O694" s="24">
        <v>0</v>
      </c>
      <c r="P694" s="24">
        <v>0</v>
      </c>
      <c r="Q694" s="72">
        <v>0</v>
      </c>
    </row>
    <row r="695" spans="1:17" ht="25.5" x14ac:dyDescent="0.25">
      <c r="A695" s="514" t="s">
        <v>687</v>
      </c>
      <c r="B695" s="516" t="s">
        <v>688</v>
      </c>
      <c r="C695" s="518" t="s">
        <v>660</v>
      </c>
      <c r="D695" s="10" t="s">
        <v>21</v>
      </c>
      <c r="E695" s="393"/>
      <c r="F695" s="245">
        <v>0</v>
      </c>
      <c r="G695" s="24">
        <v>0</v>
      </c>
      <c r="H695" s="24">
        <v>0</v>
      </c>
      <c r="I695" s="72">
        <v>0</v>
      </c>
      <c r="J695" s="71">
        <v>0</v>
      </c>
      <c r="K695" s="24">
        <v>0</v>
      </c>
      <c r="L695" s="24">
        <v>0</v>
      </c>
      <c r="M695" s="72">
        <v>0</v>
      </c>
      <c r="N695" s="71">
        <v>0</v>
      </c>
      <c r="O695" s="24">
        <v>0</v>
      </c>
      <c r="P695" s="24">
        <v>0</v>
      </c>
      <c r="Q695" s="72">
        <v>0</v>
      </c>
    </row>
    <row r="696" spans="1:17" x14ac:dyDescent="0.25">
      <c r="A696" s="515"/>
      <c r="B696" s="517"/>
      <c r="C696" s="519"/>
      <c r="D696" s="520" t="s">
        <v>199</v>
      </c>
      <c r="E696" s="393" t="s">
        <v>27</v>
      </c>
      <c r="F696" s="245">
        <v>0</v>
      </c>
      <c r="G696" s="24">
        <v>0</v>
      </c>
      <c r="H696" s="24">
        <v>0</v>
      </c>
      <c r="I696" s="72">
        <v>0</v>
      </c>
      <c r="J696" s="71">
        <v>0</v>
      </c>
      <c r="K696" s="24">
        <v>0</v>
      </c>
      <c r="L696" s="24">
        <v>0</v>
      </c>
      <c r="M696" s="72">
        <v>0</v>
      </c>
      <c r="N696" s="71">
        <v>0</v>
      </c>
      <c r="O696" s="24">
        <v>0</v>
      </c>
      <c r="P696" s="24">
        <v>0</v>
      </c>
      <c r="Q696" s="72">
        <v>0</v>
      </c>
    </row>
    <row r="697" spans="1:17" x14ac:dyDescent="0.25">
      <c r="A697" s="515"/>
      <c r="B697" s="517"/>
      <c r="C697" s="519"/>
      <c r="D697" s="521"/>
      <c r="E697" s="393" t="s">
        <v>28</v>
      </c>
      <c r="F697" s="245">
        <v>0</v>
      </c>
      <c r="G697" s="24">
        <v>0</v>
      </c>
      <c r="H697" s="24">
        <v>0</v>
      </c>
      <c r="I697" s="72">
        <v>0</v>
      </c>
      <c r="J697" s="71">
        <v>0</v>
      </c>
      <c r="K697" s="24">
        <v>0</v>
      </c>
      <c r="L697" s="24">
        <v>0</v>
      </c>
      <c r="M697" s="72">
        <v>0</v>
      </c>
      <c r="N697" s="71">
        <v>0</v>
      </c>
      <c r="O697" s="24">
        <v>0</v>
      </c>
      <c r="P697" s="24">
        <v>0</v>
      </c>
      <c r="Q697" s="72">
        <v>0</v>
      </c>
    </row>
    <row r="698" spans="1:17" ht="25.5" x14ac:dyDescent="0.25">
      <c r="A698" s="514" t="s">
        <v>173</v>
      </c>
      <c r="B698" s="516" t="s">
        <v>689</v>
      </c>
      <c r="C698" s="518" t="s">
        <v>690</v>
      </c>
      <c r="D698" s="10" t="s">
        <v>21</v>
      </c>
      <c r="E698" s="393"/>
      <c r="F698" s="245">
        <v>0</v>
      </c>
      <c r="G698" s="24">
        <v>0</v>
      </c>
      <c r="H698" s="24">
        <v>0</v>
      </c>
      <c r="I698" s="72">
        <v>0</v>
      </c>
      <c r="J698" s="71">
        <v>0</v>
      </c>
      <c r="K698" s="24">
        <v>0</v>
      </c>
      <c r="L698" s="24">
        <v>0</v>
      </c>
      <c r="M698" s="72">
        <v>0</v>
      </c>
      <c r="N698" s="71">
        <v>0</v>
      </c>
      <c r="O698" s="24">
        <v>0</v>
      </c>
      <c r="P698" s="24">
        <v>0</v>
      </c>
      <c r="Q698" s="72">
        <v>0</v>
      </c>
    </row>
    <row r="699" spans="1:17" x14ac:dyDescent="0.25">
      <c r="A699" s="515"/>
      <c r="B699" s="517"/>
      <c r="C699" s="519"/>
      <c r="D699" s="520" t="s">
        <v>199</v>
      </c>
      <c r="E699" s="393" t="s">
        <v>27</v>
      </c>
      <c r="F699" s="245">
        <v>0</v>
      </c>
      <c r="G699" s="24">
        <v>0</v>
      </c>
      <c r="H699" s="24">
        <v>0</v>
      </c>
      <c r="I699" s="72">
        <v>0</v>
      </c>
      <c r="J699" s="71">
        <v>0</v>
      </c>
      <c r="K699" s="24">
        <v>0</v>
      </c>
      <c r="L699" s="24">
        <v>0</v>
      </c>
      <c r="M699" s="72">
        <v>0</v>
      </c>
      <c r="N699" s="71">
        <v>0</v>
      </c>
      <c r="O699" s="24">
        <v>0</v>
      </c>
      <c r="P699" s="24">
        <v>0</v>
      </c>
      <c r="Q699" s="72">
        <v>0</v>
      </c>
    </row>
    <row r="700" spans="1:17" x14ac:dyDescent="0.25">
      <c r="A700" s="515"/>
      <c r="B700" s="517"/>
      <c r="C700" s="519"/>
      <c r="D700" s="521"/>
      <c r="E700" s="393" t="s">
        <v>28</v>
      </c>
      <c r="F700" s="245">
        <v>0</v>
      </c>
      <c r="G700" s="24">
        <v>0</v>
      </c>
      <c r="H700" s="24">
        <v>0</v>
      </c>
      <c r="I700" s="72">
        <v>0</v>
      </c>
      <c r="J700" s="71">
        <v>0</v>
      </c>
      <c r="K700" s="24">
        <v>0</v>
      </c>
      <c r="L700" s="24">
        <v>0</v>
      </c>
      <c r="M700" s="72">
        <v>0</v>
      </c>
      <c r="N700" s="71">
        <v>0</v>
      </c>
      <c r="O700" s="24">
        <v>0</v>
      </c>
      <c r="P700" s="24">
        <v>0</v>
      </c>
      <c r="Q700" s="72">
        <v>0</v>
      </c>
    </row>
    <row r="701" spans="1:17" ht="25.5" x14ac:dyDescent="0.25">
      <c r="A701" s="514" t="s">
        <v>691</v>
      </c>
      <c r="B701" s="516" t="s">
        <v>692</v>
      </c>
      <c r="C701" s="518" t="s">
        <v>690</v>
      </c>
      <c r="D701" s="10" t="s">
        <v>21</v>
      </c>
      <c r="E701" s="393"/>
      <c r="F701" s="245">
        <v>0</v>
      </c>
      <c r="G701" s="24">
        <v>0</v>
      </c>
      <c r="H701" s="24">
        <v>0</v>
      </c>
      <c r="I701" s="72">
        <v>0</v>
      </c>
      <c r="J701" s="71">
        <v>0</v>
      </c>
      <c r="K701" s="24">
        <v>0</v>
      </c>
      <c r="L701" s="24">
        <v>0</v>
      </c>
      <c r="M701" s="72">
        <v>0</v>
      </c>
      <c r="N701" s="71">
        <v>0</v>
      </c>
      <c r="O701" s="24">
        <v>0</v>
      </c>
      <c r="P701" s="24">
        <v>0</v>
      </c>
      <c r="Q701" s="72">
        <v>0</v>
      </c>
    </row>
    <row r="702" spans="1:17" x14ac:dyDescent="0.25">
      <c r="A702" s="515"/>
      <c r="B702" s="517"/>
      <c r="C702" s="519"/>
      <c r="D702" s="520" t="s">
        <v>199</v>
      </c>
      <c r="E702" s="393" t="s">
        <v>27</v>
      </c>
      <c r="F702" s="245">
        <v>0</v>
      </c>
      <c r="G702" s="24">
        <v>0</v>
      </c>
      <c r="H702" s="24">
        <v>0</v>
      </c>
      <c r="I702" s="72">
        <v>0</v>
      </c>
      <c r="J702" s="71">
        <v>0</v>
      </c>
      <c r="K702" s="24">
        <v>0</v>
      </c>
      <c r="L702" s="24">
        <v>0</v>
      </c>
      <c r="M702" s="72">
        <v>0</v>
      </c>
      <c r="N702" s="71">
        <v>0</v>
      </c>
      <c r="O702" s="24">
        <v>0</v>
      </c>
      <c r="P702" s="24">
        <v>0</v>
      </c>
      <c r="Q702" s="72">
        <v>0</v>
      </c>
    </row>
    <row r="703" spans="1:17" x14ac:dyDescent="0.25">
      <c r="A703" s="515"/>
      <c r="B703" s="517"/>
      <c r="C703" s="519"/>
      <c r="D703" s="521"/>
      <c r="E703" s="393" t="s">
        <v>28</v>
      </c>
      <c r="F703" s="245">
        <v>0</v>
      </c>
      <c r="G703" s="24">
        <v>0</v>
      </c>
      <c r="H703" s="24">
        <v>0</v>
      </c>
      <c r="I703" s="72">
        <v>0</v>
      </c>
      <c r="J703" s="71">
        <v>0</v>
      </c>
      <c r="K703" s="24">
        <v>0</v>
      </c>
      <c r="L703" s="24">
        <v>0</v>
      </c>
      <c r="M703" s="72">
        <v>0</v>
      </c>
      <c r="N703" s="71">
        <v>0</v>
      </c>
      <c r="O703" s="24">
        <v>0</v>
      </c>
      <c r="P703" s="24">
        <v>0</v>
      </c>
      <c r="Q703" s="72">
        <v>0</v>
      </c>
    </row>
    <row r="704" spans="1:17" ht="25.5" x14ac:dyDescent="0.25">
      <c r="A704" s="514" t="s">
        <v>693</v>
      </c>
      <c r="B704" s="516" t="s">
        <v>694</v>
      </c>
      <c r="C704" s="518" t="s">
        <v>695</v>
      </c>
      <c r="D704" s="10" t="s">
        <v>21</v>
      </c>
      <c r="E704" s="393"/>
      <c r="F704" s="245">
        <v>0</v>
      </c>
      <c r="G704" s="24">
        <v>0</v>
      </c>
      <c r="H704" s="24">
        <v>0</v>
      </c>
      <c r="I704" s="72">
        <v>0</v>
      </c>
      <c r="J704" s="71">
        <v>0</v>
      </c>
      <c r="K704" s="24">
        <v>0</v>
      </c>
      <c r="L704" s="24">
        <v>0</v>
      </c>
      <c r="M704" s="72">
        <v>0</v>
      </c>
      <c r="N704" s="71">
        <v>0</v>
      </c>
      <c r="O704" s="24">
        <v>0</v>
      </c>
      <c r="P704" s="24">
        <v>0</v>
      </c>
      <c r="Q704" s="72">
        <v>0</v>
      </c>
    </row>
    <row r="705" spans="1:17" x14ac:dyDescent="0.25">
      <c r="A705" s="515"/>
      <c r="B705" s="517"/>
      <c r="C705" s="519"/>
      <c r="D705" s="520" t="s">
        <v>199</v>
      </c>
      <c r="E705" s="393" t="s">
        <v>27</v>
      </c>
      <c r="F705" s="245">
        <v>0</v>
      </c>
      <c r="G705" s="24">
        <v>0</v>
      </c>
      <c r="H705" s="24">
        <v>0</v>
      </c>
      <c r="I705" s="72">
        <v>0</v>
      </c>
      <c r="J705" s="71">
        <v>0</v>
      </c>
      <c r="K705" s="24">
        <v>0</v>
      </c>
      <c r="L705" s="24">
        <v>0</v>
      </c>
      <c r="M705" s="72">
        <v>0</v>
      </c>
      <c r="N705" s="71">
        <v>0</v>
      </c>
      <c r="O705" s="24">
        <v>0</v>
      </c>
      <c r="P705" s="24">
        <v>0</v>
      </c>
      <c r="Q705" s="72">
        <v>0</v>
      </c>
    </row>
    <row r="706" spans="1:17" x14ac:dyDescent="0.25">
      <c r="A706" s="515"/>
      <c r="B706" s="517"/>
      <c r="C706" s="519"/>
      <c r="D706" s="521"/>
      <c r="E706" s="393" t="s">
        <v>28</v>
      </c>
      <c r="F706" s="245">
        <v>0</v>
      </c>
      <c r="G706" s="24">
        <v>0</v>
      </c>
      <c r="H706" s="24">
        <v>0</v>
      </c>
      <c r="I706" s="72">
        <v>0</v>
      </c>
      <c r="J706" s="71">
        <v>0</v>
      </c>
      <c r="K706" s="24">
        <v>0</v>
      </c>
      <c r="L706" s="24">
        <v>0</v>
      </c>
      <c r="M706" s="72">
        <v>0</v>
      </c>
      <c r="N706" s="71">
        <v>0</v>
      </c>
      <c r="O706" s="24">
        <v>0</v>
      </c>
      <c r="P706" s="24">
        <v>0</v>
      </c>
      <c r="Q706" s="72">
        <v>0</v>
      </c>
    </row>
    <row r="707" spans="1:17" ht="25.5" x14ac:dyDescent="0.25">
      <c r="A707" s="514" t="s">
        <v>696</v>
      </c>
      <c r="B707" s="516" t="s">
        <v>697</v>
      </c>
      <c r="C707" s="518" t="s">
        <v>698</v>
      </c>
      <c r="D707" s="10" t="s">
        <v>21</v>
      </c>
      <c r="E707" s="393"/>
      <c r="F707" s="245">
        <v>0</v>
      </c>
      <c r="G707" s="24">
        <v>0</v>
      </c>
      <c r="H707" s="24">
        <v>0</v>
      </c>
      <c r="I707" s="72">
        <v>0</v>
      </c>
      <c r="J707" s="71">
        <v>0</v>
      </c>
      <c r="K707" s="24">
        <v>0</v>
      </c>
      <c r="L707" s="24">
        <v>0</v>
      </c>
      <c r="M707" s="72">
        <v>0</v>
      </c>
      <c r="N707" s="71">
        <v>0</v>
      </c>
      <c r="O707" s="24">
        <v>0</v>
      </c>
      <c r="P707" s="24">
        <v>0</v>
      </c>
      <c r="Q707" s="72">
        <v>0</v>
      </c>
    </row>
    <row r="708" spans="1:17" x14ac:dyDescent="0.25">
      <c r="A708" s="515"/>
      <c r="B708" s="517"/>
      <c r="C708" s="519"/>
      <c r="D708" s="520" t="s">
        <v>199</v>
      </c>
      <c r="E708" s="393" t="s">
        <v>27</v>
      </c>
      <c r="F708" s="245">
        <v>0</v>
      </c>
      <c r="G708" s="24">
        <v>0</v>
      </c>
      <c r="H708" s="24">
        <v>0</v>
      </c>
      <c r="I708" s="72">
        <v>0</v>
      </c>
      <c r="J708" s="71">
        <v>0</v>
      </c>
      <c r="K708" s="24">
        <v>0</v>
      </c>
      <c r="L708" s="24">
        <v>0</v>
      </c>
      <c r="M708" s="72">
        <v>0</v>
      </c>
      <c r="N708" s="71">
        <v>0</v>
      </c>
      <c r="O708" s="24">
        <v>0</v>
      </c>
      <c r="P708" s="24">
        <v>0</v>
      </c>
      <c r="Q708" s="72">
        <v>0</v>
      </c>
    </row>
    <row r="709" spans="1:17" x14ac:dyDescent="0.25">
      <c r="A709" s="515"/>
      <c r="B709" s="517"/>
      <c r="C709" s="519"/>
      <c r="D709" s="521"/>
      <c r="E709" s="393" t="s">
        <v>28</v>
      </c>
      <c r="F709" s="245">
        <v>0</v>
      </c>
      <c r="G709" s="24">
        <v>0</v>
      </c>
      <c r="H709" s="24">
        <v>0</v>
      </c>
      <c r="I709" s="72">
        <v>0</v>
      </c>
      <c r="J709" s="71">
        <v>0</v>
      </c>
      <c r="K709" s="24">
        <v>0</v>
      </c>
      <c r="L709" s="24">
        <v>0</v>
      </c>
      <c r="M709" s="72">
        <v>0</v>
      </c>
      <c r="N709" s="71">
        <v>0</v>
      </c>
      <c r="O709" s="24">
        <v>0</v>
      </c>
      <c r="P709" s="24">
        <v>0</v>
      </c>
      <c r="Q709" s="72">
        <v>0</v>
      </c>
    </row>
    <row r="710" spans="1:17" ht="25.5" x14ac:dyDescent="0.25">
      <c r="A710" s="514" t="s">
        <v>699</v>
      </c>
      <c r="B710" s="516" t="s">
        <v>700</v>
      </c>
      <c r="C710" s="518" t="s">
        <v>701</v>
      </c>
      <c r="D710" s="10" t="s">
        <v>21</v>
      </c>
      <c r="E710" s="393"/>
      <c r="F710" s="245">
        <v>0</v>
      </c>
      <c r="G710" s="24">
        <v>0</v>
      </c>
      <c r="H710" s="24">
        <v>0</v>
      </c>
      <c r="I710" s="72">
        <v>0</v>
      </c>
      <c r="J710" s="71">
        <v>0</v>
      </c>
      <c r="K710" s="24">
        <v>0</v>
      </c>
      <c r="L710" s="24">
        <v>0</v>
      </c>
      <c r="M710" s="72">
        <v>0</v>
      </c>
      <c r="N710" s="71">
        <v>0</v>
      </c>
      <c r="O710" s="24">
        <v>0</v>
      </c>
      <c r="P710" s="24">
        <v>0</v>
      </c>
      <c r="Q710" s="72">
        <v>0</v>
      </c>
    </row>
    <row r="711" spans="1:17" x14ac:dyDescent="0.25">
      <c r="A711" s="515"/>
      <c r="B711" s="517"/>
      <c r="C711" s="519"/>
      <c r="D711" s="520" t="s">
        <v>199</v>
      </c>
      <c r="E711" s="393" t="s">
        <v>27</v>
      </c>
      <c r="F711" s="245">
        <v>0</v>
      </c>
      <c r="G711" s="24">
        <v>0</v>
      </c>
      <c r="H711" s="24">
        <v>0</v>
      </c>
      <c r="I711" s="72">
        <v>0</v>
      </c>
      <c r="J711" s="71">
        <v>0</v>
      </c>
      <c r="K711" s="24">
        <v>0</v>
      </c>
      <c r="L711" s="24">
        <v>0</v>
      </c>
      <c r="M711" s="72">
        <v>0</v>
      </c>
      <c r="N711" s="71">
        <v>0</v>
      </c>
      <c r="O711" s="24">
        <v>0</v>
      </c>
      <c r="P711" s="24">
        <v>0</v>
      </c>
      <c r="Q711" s="72">
        <v>0</v>
      </c>
    </row>
    <row r="712" spans="1:17" x14ac:dyDescent="0.25">
      <c r="A712" s="515"/>
      <c r="B712" s="517"/>
      <c r="C712" s="519"/>
      <c r="D712" s="521"/>
      <c r="E712" s="393" t="s">
        <v>28</v>
      </c>
      <c r="F712" s="245">
        <v>0</v>
      </c>
      <c r="G712" s="24">
        <v>0</v>
      </c>
      <c r="H712" s="24">
        <v>0</v>
      </c>
      <c r="I712" s="72">
        <v>0</v>
      </c>
      <c r="J712" s="71">
        <v>0</v>
      </c>
      <c r="K712" s="24">
        <v>0</v>
      </c>
      <c r="L712" s="24">
        <v>0</v>
      </c>
      <c r="M712" s="72">
        <v>0</v>
      </c>
      <c r="N712" s="71">
        <v>0</v>
      </c>
      <c r="O712" s="24">
        <v>0</v>
      </c>
      <c r="P712" s="24">
        <v>0</v>
      </c>
      <c r="Q712" s="72">
        <v>0</v>
      </c>
    </row>
    <row r="713" spans="1:17" ht="25.5" x14ac:dyDescent="0.25">
      <c r="A713" s="514" t="s">
        <v>702</v>
      </c>
      <c r="B713" s="516" t="s">
        <v>703</v>
      </c>
      <c r="C713" s="518" t="s">
        <v>704</v>
      </c>
      <c r="D713" s="10" t="s">
        <v>21</v>
      </c>
      <c r="E713" s="393"/>
      <c r="F713" s="245">
        <v>0</v>
      </c>
      <c r="G713" s="24">
        <v>0</v>
      </c>
      <c r="H713" s="24">
        <v>0</v>
      </c>
      <c r="I713" s="72">
        <v>0</v>
      </c>
      <c r="J713" s="71">
        <v>0</v>
      </c>
      <c r="K713" s="24">
        <v>0</v>
      </c>
      <c r="L713" s="24">
        <v>0</v>
      </c>
      <c r="M713" s="72">
        <v>0</v>
      </c>
      <c r="N713" s="71">
        <v>0</v>
      </c>
      <c r="O713" s="24">
        <v>0</v>
      </c>
      <c r="P713" s="24">
        <v>0</v>
      </c>
      <c r="Q713" s="72">
        <v>0</v>
      </c>
    </row>
    <row r="714" spans="1:17" x14ac:dyDescent="0.25">
      <c r="A714" s="515"/>
      <c r="B714" s="517"/>
      <c r="C714" s="519"/>
      <c r="D714" s="520" t="s">
        <v>199</v>
      </c>
      <c r="E714" s="393" t="s">
        <v>27</v>
      </c>
      <c r="F714" s="245">
        <v>0</v>
      </c>
      <c r="G714" s="24">
        <v>0</v>
      </c>
      <c r="H714" s="24">
        <v>0</v>
      </c>
      <c r="I714" s="72">
        <v>0</v>
      </c>
      <c r="J714" s="71">
        <v>0</v>
      </c>
      <c r="K714" s="24">
        <v>0</v>
      </c>
      <c r="L714" s="24">
        <v>0</v>
      </c>
      <c r="M714" s="72">
        <v>0</v>
      </c>
      <c r="N714" s="71">
        <v>0</v>
      </c>
      <c r="O714" s="24">
        <v>0</v>
      </c>
      <c r="P714" s="24">
        <v>0</v>
      </c>
      <c r="Q714" s="72">
        <v>0</v>
      </c>
    </row>
    <row r="715" spans="1:17" x14ac:dyDescent="0.25">
      <c r="A715" s="515"/>
      <c r="B715" s="517"/>
      <c r="C715" s="519"/>
      <c r="D715" s="521"/>
      <c r="E715" s="393" t="s">
        <v>28</v>
      </c>
      <c r="F715" s="245">
        <v>0</v>
      </c>
      <c r="G715" s="24">
        <v>0</v>
      </c>
      <c r="H715" s="24">
        <v>0</v>
      </c>
      <c r="I715" s="72">
        <v>0</v>
      </c>
      <c r="J715" s="71">
        <v>0</v>
      </c>
      <c r="K715" s="24">
        <v>0</v>
      </c>
      <c r="L715" s="24">
        <v>0</v>
      </c>
      <c r="M715" s="72">
        <v>0</v>
      </c>
      <c r="N715" s="71">
        <v>0</v>
      </c>
      <c r="O715" s="24">
        <v>0</v>
      </c>
      <c r="P715" s="24">
        <v>0</v>
      </c>
      <c r="Q715" s="72">
        <v>0</v>
      </c>
    </row>
    <row r="716" spans="1:17" ht="25.5" x14ac:dyDescent="0.25">
      <c r="A716" s="514" t="s">
        <v>705</v>
      </c>
      <c r="B716" s="516" t="s">
        <v>706</v>
      </c>
      <c r="C716" s="518" t="s">
        <v>707</v>
      </c>
      <c r="D716" s="10" t="s">
        <v>21</v>
      </c>
      <c r="E716" s="393"/>
      <c r="F716" s="245">
        <v>0</v>
      </c>
      <c r="G716" s="24">
        <v>0</v>
      </c>
      <c r="H716" s="24">
        <v>0</v>
      </c>
      <c r="I716" s="72">
        <v>0</v>
      </c>
      <c r="J716" s="71">
        <v>0</v>
      </c>
      <c r="K716" s="24">
        <v>0</v>
      </c>
      <c r="L716" s="24">
        <v>0</v>
      </c>
      <c r="M716" s="72">
        <v>0</v>
      </c>
      <c r="N716" s="71">
        <v>0</v>
      </c>
      <c r="O716" s="24">
        <v>0</v>
      </c>
      <c r="P716" s="24">
        <v>0</v>
      </c>
      <c r="Q716" s="72">
        <v>0</v>
      </c>
    </row>
    <row r="717" spans="1:17" x14ac:dyDescent="0.25">
      <c r="A717" s="515"/>
      <c r="B717" s="517"/>
      <c r="C717" s="519"/>
      <c r="D717" s="520" t="s">
        <v>199</v>
      </c>
      <c r="E717" s="393" t="s">
        <v>27</v>
      </c>
      <c r="F717" s="245">
        <v>0</v>
      </c>
      <c r="G717" s="24">
        <v>0</v>
      </c>
      <c r="H717" s="24">
        <v>0</v>
      </c>
      <c r="I717" s="72">
        <v>0</v>
      </c>
      <c r="J717" s="71">
        <v>0</v>
      </c>
      <c r="K717" s="24">
        <v>0</v>
      </c>
      <c r="L717" s="24">
        <v>0</v>
      </c>
      <c r="M717" s="72">
        <v>0</v>
      </c>
      <c r="N717" s="71">
        <v>0</v>
      </c>
      <c r="O717" s="24">
        <v>0</v>
      </c>
      <c r="P717" s="24">
        <v>0</v>
      </c>
      <c r="Q717" s="72">
        <v>0</v>
      </c>
    </row>
    <row r="718" spans="1:17" x14ac:dyDescent="0.25">
      <c r="A718" s="515"/>
      <c r="B718" s="517"/>
      <c r="C718" s="519"/>
      <c r="D718" s="521"/>
      <c r="E718" s="393" t="s">
        <v>28</v>
      </c>
      <c r="F718" s="245">
        <v>0</v>
      </c>
      <c r="G718" s="24">
        <v>0</v>
      </c>
      <c r="H718" s="24">
        <v>0</v>
      </c>
      <c r="I718" s="72">
        <v>0</v>
      </c>
      <c r="J718" s="71">
        <v>0</v>
      </c>
      <c r="K718" s="24">
        <v>0</v>
      </c>
      <c r="L718" s="24">
        <v>0</v>
      </c>
      <c r="M718" s="72">
        <v>0</v>
      </c>
      <c r="N718" s="71">
        <v>0</v>
      </c>
      <c r="O718" s="24">
        <v>0</v>
      </c>
      <c r="P718" s="24">
        <v>0</v>
      </c>
      <c r="Q718" s="72">
        <v>0</v>
      </c>
    </row>
    <row r="719" spans="1:17" ht="25.5" x14ac:dyDescent="0.25">
      <c r="A719" s="514" t="s">
        <v>708</v>
      </c>
      <c r="B719" s="516" t="s">
        <v>709</v>
      </c>
      <c r="C719" s="518" t="s">
        <v>710</v>
      </c>
      <c r="D719" s="10" t="s">
        <v>21</v>
      </c>
      <c r="E719" s="393"/>
      <c r="F719" s="245">
        <v>0</v>
      </c>
      <c r="G719" s="24">
        <v>0</v>
      </c>
      <c r="H719" s="24">
        <v>0</v>
      </c>
      <c r="I719" s="72">
        <v>0</v>
      </c>
      <c r="J719" s="71">
        <v>0</v>
      </c>
      <c r="K719" s="24">
        <v>0</v>
      </c>
      <c r="L719" s="24">
        <v>0</v>
      </c>
      <c r="M719" s="72">
        <v>0</v>
      </c>
      <c r="N719" s="71">
        <v>0</v>
      </c>
      <c r="O719" s="24">
        <v>0</v>
      </c>
      <c r="P719" s="24">
        <v>0</v>
      </c>
      <c r="Q719" s="72">
        <v>0</v>
      </c>
    </row>
    <row r="720" spans="1:17" x14ac:dyDescent="0.25">
      <c r="A720" s="515"/>
      <c r="B720" s="517"/>
      <c r="C720" s="519"/>
      <c r="D720" s="520" t="s">
        <v>199</v>
      </c>
      <c r="E720" s="393" t="s">
        <v>27</v>
      </c>
      <c r="F720" s="245">
        <v>0</v>
      </c>
      <c r="G720" s="24">
        <v>0</v>
      </c>
      <c r="H720" s="24">
        <v>0</v>
      </c>
      <c r="I720" s="72">
        <v>0</v>
      </c>
      <c r="J720" s="71">
        <v>0</v>
      </c>
      <c r="K720" s="24">
        <v>0</v>
      </c>
      <c r="L720" s="24">
        <v>0</v>
      </c>
      <c r="M720" s="72">
        <v>0</v>
      </c>
      <c r="N720" s="71">
        <v>0</v>
      </c>
      <c r="O720" s="24">
        <v>0</v>
      </c>
      <c r="P720" s="24">
        <v>0</v>
      </c>
      <c r="Q720" s="72">
        <v>0</v>
      </c>
    </row>
    <row r="721" spans="1:17" x14ac:dyDescent="0.25">
      <c r="A721" s="515"/>
      <c r="B721" s="517"/>
      <c r="C721" s="519"/>
      <c r="D721" s="521"/>
      <c r="E721" s="393" t="s">
        <v>28</v>
      </c>
      <c r="F721" s="245">
        <v>0</v>
      </c>
      <c r="G721" s="24">
        <v>0</v>
      </c>
      <c r="H721" s="24">
        <v>0</v>
      </c>
      <c r="I721" s="72">
        <v>0</v>
      </c>
      <c r="J721" s="71">
        <v>0</v>
      </c>
      <c r="K721" s="24">
        <v>0</v>
      </c>
      <c r="L721" s="24">
        <v>0</v>
      </c>
      <c r="M721" s="72">
        <v>0</v>
      </c>
      <c r="N721" s="71">
        <v>0</v>
      </c>
      <c r="O721" s="24">
        <v>0</v>
      </c>
      <c r="P721" s="24">
        <v>0</v>
      </c>
      <c r="Q721" s="72">
        <v>0</v>
      </c>
    </row>
    <row r="722" spans="1:17" ht="25.5" x14ac:dyDescent="0.25">
      <c r="A722" s="514" t="s">
        <v>711</v>
      </c>
      <c r="B722" s="516" t="s">
        <v>712</v>
      </c>
      <c r="C722" s="518" t="s">
        <v>713</v>
      </c>
      <c r="D722" s="10" t="s">
        <v>21</v>
      </c>
      <c r="E722" s="393"/>
      <c r="F722" s="245">
        <v>0</v>
      </c>
      <c r="G722" s="24">
        <v>0</v>
      </c>
      <c r="H722" s="24">
        <v>0</v>
      </c>
      <c r="I722" s="72">
        <v>0</v>
      </c>
      <c r="J722" s="71">
        <v>0</v>
      </c>
      <c r="K722" s="24">
        <v>0</v>
      </c>
      <c r="L722" s="24">
        <v>0</v>
      </c>
      <c r="M722" s="72">
        <v>0</v>
      </c>
      <c r="N722" s="71">
        <v>0</v>
      </c>
      <c r="O722" s="24">
        <v>0</v>
      </c>
      <c r="P722" s="24">
        <v>0</v>
      </c>
      <c r="Q722" s="72">
        <v>0</v>
      </c>
    </row>
    <row r="723" spans="1:17" x14ac:dyDescent="0.25">
      <c r="A723" s="515"/>
      <c r="B723" s="517"/>
      <c r="C723" s="519"/>
      <c r="D723" s="520" t="s">
        <v>199</v>
      </c>
      <c r="E723" s="393" t="s">
        <v>27</v>
      </c>
      <c r="F723" s="245">
        <v>0</v>
      </c>
      <c r="G723" s="24">
        <v>0</v>
      </c>
      <c r="H723" s="24">
        <v>0</v>
      </c>
      <c r="I723" s="72">
        <v>0</v>
      </c>
      <c r="J723" s="71">
        <v>0</v>
      </c>
      <c r="K723" s="24">
        <v>0</v>
      </c>
      <c r="L723" s="24">
        <v>0</v>
      </c>
      <c r="M723" s="72">
        <v>0</v>
      </c>
      <c r="N723" s="71">
        <v>0</v>
      </c>
      <c r="O723" s="24">
        <v>0</v>
      </c>
      <c r="P723" s="24">
        <v>0</v>
      </c>
      <c r="Q723" s="72">
        <v>0</v>
      </c>
    </row>
    <row r="724" spans="1:17" x14ac:dyDescent="0.25">
      <c r="A724" s="515"/>
      <c r="B724" s="517"/>
      <c r="C724" s="519"/>
      <c r="D724" s="521"/>
      <c r="E724" s="393" t="s">
        <v>28</v>
      </c>
      <c r="F724" s="245">
        <v>0</v>
      </c>
      <c r="G724" s="24">
        <v>0</v>
      </c>
      <c r="H724" s="24">
        <v>0</v>
      </c>
      <c r="I724" s="72">
        <v>0</v>
      </c>
      <c r="J724" s="71">
        <v>0</v>
      </c>
      <c r="K724" s="24">
        <v>0</v>
      </c>
      <c r="L724" s="24">
        <v>0</v>
      </c>
      <c r="M724" s="72">
        <v>0</v>
      </c>
      <c r="N724" s="71">
        <v>0</v>
      </c>
      <c r="O724" s="24">
        <v>0</v>
      </c>
      <c r="P724" s="24">
        <v>0</v>
      </c>
      <c r="Q724" s="72">
        <v>0</v>
      </c>
    </row>
    <row r="725" spans="1:17" ht="25.5" x14ac:dyDescent="0.25">
      <c r="A725" s="514" t="s">
        <v>714</v>
      </c>
      <c r="B725" s="516" t="s">
        <v>715</v>
      </c>
      <c r="C725" s="518" t="s">
        <v>716</v>
      </c>
      <c r="D725" s="10" t="s">
        <v>21</v>
      </c>
      <c r="E725" s="393"/>
      <c r="F725" s="245">
        <v>0</v>
      </c>
      <c r="G725" s="24">
        <v>0</v>
      </c>
      <c r="H725" s="24">
        <v>0</v>
      </c>
      <c r="I725" s="72">
        <v>0</v>
      </c>
      <c r="J725" s="71">
        <v>0</v>
      </c>
      <c r="K725" s="24">
        <v>0</v>
      </c>
      <c r="L725" s="24">
        <v>0</v>
      </c>
      <c r="M725" s="72">
        <v>0</v>
      </c>
      <c r="N725" s="71">
        <v>0</v>
      </c>
      <c r="O725" s="24">
        <v>0</v>
      </c>
      <c r="P725" s="24">
        <v>0</v>
      </c>
      <c r="Q725" s="72">
        <v>0</v>
      </c>
    </row>
    <row r="726" spans="1:17" x14ac:dyDescent="0.25">
      <c r="A726" s="515"/>
      <c r="B726" s="517"/>
      <c r="C726" s="519"/>
      <c r="D726" s="520" t="s">
        <v>199</v>
      </c>
      <c r="E726" s="393" t="s">
        <v>27</v>
      </c>
      <c r="F726" s="245">
        <v>0</v>
      </c>
      <c r="G726" s="24">
        <v>0</v>
      </c>
      <c r="H726" s="24">
        <v>0</v>
      </c>
      <c r="I726" s="72">
        <v>0</v>
      </c>
      <c r="J726" s="71">
        <v>0</v>
      </c>
      <c r="K726" s="24">
        <v>0</v>
      </c>
      <c r="L726" s="24">
        <v>0</v>
      </c>
      <c r="M726" s="72">
        <v>0</v>
      </c>
      <c r="N726" s="71">
        <v>0</v>
      </c>
      <c r="O726" s="24">
        <v>0</v>
      </c>
      <c r="P726" s="24">
        <v>0</v>
      </c>
      <c r="Q726" s="72">
        <v>0</v>
      </c>
    </row>
    <row r="727" spans="1:17" x14ac:dyDescent="0.25">
      <c r="A727" s="515"/>
      <c r="B727" s="517"/>
      <c r="C727" s="519"/>
      <c r="D727" s="521"/>
      <c r="E727" s="393" t="s">
        <v>28</v>
      </c>
      <c r="F727" s="245">
        <v>0</v>
      </c>
      <c r="G727" s="24">
        <v>0</v>
      </c>
      <c r="H727" s="24">
        <v>0</v>
      </c>
      <c r="I727" s="72">
        <v>0</v>
      </c>
      <c r="J727" s="71">
        <v>0</v>
      </c>
      <c r="K727" s="24">
        <v>0</v>
      </c>
      <c r="L727" s="24">
        <v>0</v>
      </c>
      <c r="M727" s="72">
        <v>0</v>
      </c>
      <c r="N727" s="71">
        <v>0</v>
      </c>
      <c r="O727" s="24">
        <v>0</v>
      </c>
      <c r="P727" s="24">
        <v>0</v>
      </c>
      <c r="Q727" s="72">
        <v>0</v>
      </c>
    </row>
    <row r="728" spans="1:17" ht="25.5" x14ac:dyDescent="0.25">
      <c r="A728" s="514" t="s">
        <v>717</v>
      </c>
      <c r="B728" s="516" t="s">
        <v>718</v>
      </c>
      <c r="C728" s="518" t="s">
        <v>719</v>
      </c>
      <c r="D728" s="10" t="s">
        <v>21</v>
      </c>
      <c r="E728" s="393"/>
      <c r="F728" s="245">
        <v>0</v>
      </c>
      <c r="G728" s="24">
        <v>0</v>
      </c>
      <c r="H728" s="24">
        <v>0</v>
      </c>
      <c r="I728" s="72">
        <v>0</v>
      </c>
      <c r="J728" s="71">
        <v>0</v>
      </c>
      <c r="K728" s="24">
        <v>0</v>
      </c>
      <c r="L728" s="24">
        <v>0</v>
      </c>
      <c r="M728" s="72">
        <v>0</v>
      </c>
      <c r="N728" s="71">
        <v>0</v>
      </c>
      <c r="O728" s="24">
        <v>0</v>
      </c>
      <c r="P728" s="24">
        <v>0</v>
      </c>
      <c r="Q728" s="72">
        <v>0</v>
      </c>
    </row>
    <row r="729" spans="1:17" x14ac:dyDescent="0.25">
      <c r="A729" s="515"/>
      <c r="B729" s="517"/>
      <c r="C729" s="519"/>
      <c r="D729" s="520" t="s">
        <v>199</v>
      </c>
      <c r="E729" s="393" t="s">
        <v>27</v>
      </c>
      <c r="F729" s="245">
        <v>0</v>
      </c>
      <c r="G729" s="24">
        <v>0</v>
      </c>
      <c r="H729" s="24">
        <v>0</v>
      </c>
      <c r="I729" s="72">
        <v>0</v>
      </c>
      <c r="J729" s="71">
        <v>0</v>
      </c>
      <c r="K729" s="24">
        <v>0</v>
      </c>
      <c r="L729" s="24">
        <v>0</v>
      </c>
      <c r="M729" s="72">
        <v>0</v>
      </c>
      <c r="N729" s="71">
        <v>0</v>
      </c>
      <c r="O729" s="24">
        <v>0</v>
      </c>
      <c r="P729" s="24">
        <v>0</v>
      </c>
      <c r="Q729" s="72">
        <v>0</v>
      </c>
    </row>
    <row r="730" spans="1:17" x14ac:dyDescent="0.25">
      <c r="A730" s="515"/>
      <c r="B730" s="517"/>
      <c r="C730" s="519"/>
      <c r="D730" s="521"/>
      <c r="E730" s="393" t="s">
        <v>28</v>
      </c>
      <c r="F730" s="245">
        <v>0</v>
      </c>
      <c r="G730" s="24">
        <v>0</v>
      </c>
      <c r="H730" s="24">
        <v>0</v>
      </c>
      <c r="I730" s="72">
        <v>0</v>
      </c>
      <c r="J730" s="71">
        <v>0</v>
      </c>
      <c r="K730" s="24">
        <v>0</v>
      </c>
      <c r="L730" s="24">
        <v>0</v>
      </c>
      <c r="M730" s="72">
        <v>0</v>
      </c>
      <c r="N730" s="71">
        <v>0</v>
      </c>
      <c r="O730" s="24">
        <v>0</v>
      </c>
      <c r="P730" s="24">
        <v>0</v>
      </c>
      <c r="Q730" s="72">
        <v>0</v>
      </c>
    </row>
    <row r="731" spans="1:17" ht="25.5" x14ac:dyDescent="0.25">
      <c r="A731" s="514" t="s">
        <v>720</v>
      </c>
      <c r="B731" s="516" t="s">
        <v>721</v>
      </c>
      <c r="C731" s="518" t="s">
        <v>722</v>
      </c>
      <c r="D731" s="10" t="s">
        <v>21</v>
      </c>
      <c r="E731" s="393"/>
      <c r="F731" s="245">
        <v>0</v>
      </c>
      <c r="G731" s="24">
        <v>0</v>
      </c>
      <c r="H731" s="24">
        <v>0</v>
      </c>
      <c r="I731" s="72">
        <v>0</v>
      </c>
      <c r="J731" s="71">
        <v>0</v>
      </c>
      <c r="K731" s="24">
        <v>0</v>
      </c>
      <c r="L731" s="24">
        <v>0</v>
      </c>
      <c r="M731" s="72">
        <v>0</v>
      </c>
      <c r="N731" s="71">
        <v>0</v>
      </c>
      <c r="O731" s="24">
        <v>0</v>
      </c>
      <c r="P731" s="24">
        <v>0</v>
      </c>
      <c r="Q731" s="72">
        <v>0</v>
      </c>
    </row>
    <row r="732" spans="1:17" x14ac:dyDescent="0.25">
      <c r="A732" s="515"/>
      <c r="B732" s="517"/>
      <c r="C732" s="519"/>
      <c r="D732" s="520" t="s">
        <v>199</v>
      </c>
      <c r="E732" s="393" t="s">
        <v>27</v>
      </c>
      <c r="F732" s="245">
        <v>0</v>
      </c>
      <c r="G732" s="24">
        <v>0</v>
      </c>
      <c r="H732" s="24">
        <v>0</v>
      </c>
      <c r="I732" s="72">
        <v>0</v>
      </c>
      <c r="J732" s="71">
        <v>0</v>
      </c>
      <c r="K732" s="24">
        <v>0</v>
      </c>
      <c r="L732" s="24">
        <v>0</v>
      </c>
      <c r="M732" s="72">
        <v>0</v>
      </c>
      <c r="N732" s="71">
        <v>0</v>
      </c>
      <c r="O732" s="24">
        <v>0</v>
      </c>
      <c r="P732" s="24">
        <v>0</v>
      </c>
      <c r="Q732" s="72">
        <v>0</v>
      </c>
    </row>
    <row r="733" spans="1:17" x14ac:dyDescent="0.25">
      <c r="A733" s="515"/>
      <c r="B733" s="517"/>
      <c r="C733" s="519"/>
      <c r="D733" s="521"/>
      <c r="E733" s="393" t="s">
        <v>28</v>
      </c>
      <c r="F733" s="245">
        <v>0</v>
      </c>
      <c r="G733" s="24">
        <v>0</v>
      </c>
      <c r="H733" s="24">
        <v>0</v>
      </c>
      <c r="I733" s="72">
        <v>0</v>
      </c>
      <c r="J733" s="71">
        <v>0</v>
      </c>
      <c r="K733" s="24">
        <v>0</v>
      </c>
      <c r="L733" s="24">
        <v>0</v>
      </c>
      <c r="M733" s="72">
        <v>0</v>
      </c>
      <c r="N733" s="71">
        <v>0</v>
      </c>
      <c r="O733" s="24">
        <v>0</v>
      </c>
      <c r="P733" s="24">
        <v>0</v>
      </c>
      <c r="Q733" s="72">
        <v>0</v>
      </c>
    </row>
    <row r="734" spans="1:17" ht="25.5" x14ac:dyDescent="0.25">
      <c r="A734" s="522" t="s">
        <v>532</v>
      </c>
      <c r="B734" s="516" t="s">
        <v>723</v>
      </c>
      <c r="C734" s="518" t="s">
        <v>724</v>
      </c>
      <c r="D734" s="11" t="s">
        <v>21</v>
      </c>
      <c r="E734" s="391"/>
      <c r="F734" s="81">
        <f>F735</f>
        <v>250</v>
      </c>
      <c r="G734" s="66">
        <f t="shared" ref="G734:I735" si="337">G735</f>
        <v>0</v>
      </c>
      <c r="H734" s="66">
        <f t="shared" si="337"/>
        <v>0</v>
      </c>
      <c r="I734" s="67">
        <f t="shared" si="337"/>
        <v>250</v>
      </c>
      <c r="J734" s="65">
        <f>J735</f>
        <v>0</v>
      </c>
      <c r="K734" s="66">
        <f t="shared" ref="K734:M734" si="338">K735</f>
        <v>0</v>
      </c>
      <c r="L734" s="66">
        <f t="shared" si="338"/>
        <v>0</v>
      </c>
      <c r="M734" s="67">
        <f t="shared" si="338"/>
        <v>0</v>
      </c>
      <c r="N734" s="62">
        <f t="shared" ref="N734:N745" si="339">J734/F734*100</f>
        <v>0</v>
      </c>
      <c r="O734" s="63">
        <v>0</v>
      </c>
      <c r="P734" s="63">
        <v>0</v>
      </c>
      <c r="Q734" s="64">
        <f t="shared" ref="Q734:Q736" si="340">M734/I734*100</f>
        <v>0</v>
      </c>
    </row>
    <row r="735" spans="1:17" x14ac:dyDescent="0.25">
      <c r="A735" s="523"/>
      <c r="B735" s="517"/>
      <c r="C735" s="519"/>
      <c r="D735" s="524" t="s">
        <v>199</v>
      </c>
      <c r="E735" s="391" t="s">
        <v>27</v>
      </c>
      <c r="F735" s="81">
        <f>G735+H735+I735</f>
        <v>250</v>
      </c>
      <c r="G735" s="66">
        <f t="shared" si="337"/>
        <v>0</v>
      </c>
      <c r="H735" s="66">
        <f t="shared" si="337"/>
        <v>0</v>
      </c>
      <c r="I735" s="67">
        <f>I736+I737+I738+I739</f>
        <v>250</v>
      </c>
      <c r="J735" s="65">
        <f>K735+L735+M735</f>
        <v>0</v>
      </c>
      <c r="K735" s="66">
        <f>K736+K737+K738+K739</f>
        <v>0</v>
      </c>
      <c r="L735" s="66">
        <f t="shared" ref="L735:M735" si="341">L736+L737+L738+L739</f>
        <v>0</v>
      </c>
      <c r="M735" s="67">
        <f t="shared" si="341"/>
        <v>0</v>
      </c>
      <c r="N735" s="62">
        <f t="shared" si="339"/>
        <v>0</v>
      </c>
      <c r="O735" s="63">
        <v>0</v>
      </c>
      <c r="P735" s="63">
        <v>0</v>
      </c>
      <c r="Q735" s="64">
        <f t="shared" si="340"/>
        <v>0</v>
      </c>
    </row>
    <row r="736" spans="1:17" x14ac:dyDescent="0.25">
      <c r="A736" s="523"/>
      <c r="B736" s="517"/>
      <c r="C736" s="519"/>
      <c r="D736" s="525"/>
      <c r="E736" s="392" t="s">
        <v>508</v>
      </c>
      <c r="F736" s="81">
        <f>G736+H736+I736</f>
        <v>0</v>
      </c>
      <c r="G736" s="66">
        <f>G745</f>
        <v>0</v>
      </c>
      <c r="H736" s="66">
        <f>H745</f>
        <v>0</v>
      </c>
      <c r="I736" s="67">
        <f>I745</f>
        <v>0</v>
      </c>
      <c r="J736" s="65">
        <f>K736+L736+M736</f>
        <v>0</v>
      </c>
      <c r="K736" s="66">
        <f t="shared" ref="K736:M736" si="342">K745</f>
        <v>0</v>
      </c>
      <c r="L736" s="66">
        <f t="shared" si="342"/>
        <v>0</v>
      </c>
      <c r="M736" s="67">
        <f t="shared" si="342"/>
        <v>0</v>
      </c>
      <c r="N736" s="62" t="e">
        <f t="shared" si="339"/>
        <v>#DIV/0!</v>
      </c>
      <c r="O736" s="63">
        <v>0</v>
      </c>
      <c r="P736" s="63">
        <v>0</v>
      </c>
      <c r="Q736" s="64" t="e">
        <f t="shared" si="340"/>
        <v>#DIV/0!</v>
      </c>
    </row>
    <row r="737" spans="1:17" x14ac:dyDescent="0.25">
      <c r="A737" s="515"/>
      <c r="B737" s="517"/>
      <c r="C737" s="519"/>
      <c r="D737" s="521"/>
      <c r="E737" s="392" t="s">
        <v>652</v>
      </c>
      <c r="F737" s="81">
        <f t="shared" ref="F737:F739" si="343">G737+H737+I737</f>
        <v>0</v>
      </c>
      <c r="G737" s="66">
        <v>0</v>
      </c>
      <c r="H737" s="66">
        <v>0</v>
      </c>
      <c r="I737" s="67">
        <f>I746</f>
        <v>0</v>
      </c>
      <c r="J737" s="65">
        <f t="shared" ref="J737:J739" si="344">K737+L737+M737</f>
        <v>0</v>
      </c>
      <c r="K737" s="66">
        <v>0</v>
      </c>
      <c r="L737" s="66">
        <v>0</v>
      </c>
      <c r="M737" s="67">
        <v>0</v>
      </c>
      <c r="N737" s="62">
        <v>0</v>
      </c>
      <c r="O737" s="63">
        <v>0</v>
      </c>
      <c r="P737" s="63">
        <v>0</v>
      </c>
      <c r="Q737" s="64">
        <v>0</v>
      </c>
    </row>
    <row r="738" spans="1:17" x14ac:dyDescent="0.25">
      <c r="A738" s="515"/>
      <c r="B738" s="517"/>
      <c r="C738" s="519"/>
      <c r="D738" s="521"/>
      <c r="E738" s="392" t="s">
        <v>653</v>
      </c>
      <c r="F738" s="81">
        <f t="shared" si="343"/>
        <v>250</v>
      </c>
      <c r="G738" s="66">
        <v>0</v>
      </c>
      <c r="H738" s="66">
        <v>0</v>
      </c>
      <c r="I738" s="67">
        <f>I747</f>
        <v>250</v>
      </c>
      <c r="J738" s="65">
        <f t="shared" si="344"/>
        <v>0</v>
      </c>
      <c r="K738" s="66">
        <v>0</v>
      </c>
      <c r="L738" s="66">
        <v>0</v>
      </c>
      <c r="M738" s="67">
        <v>0</v>
      </c>
      <c r="N738" s="62">
        <v>0</v>
      </c>
      <c r="O738" s="63">
        <v>0</v>
      </c>
      <c r="P738" s="63">
        <v>0</v>
      </c>
      <c r="Q738" s="64">
        <v>0</v>
      </c>
    </row>
    <row r="739" spans="1:17" x14ac:dyDescent="0.25">
      <c r="A739" s="530"/>
      <c r="B739" s="531"/>
      <c r="C739" s="532"/>
      <c r="D739" s="533"/>
      <c r="E739" s="392" t="s">
        <v>654</v>
      </c>
      <c r="F739" s="81">
        <f t="shared" si="343"/>
        <v>0</v>
      </c>
      <c r="G739" s="66">
        <v>0</v>
      </c>
      <c r="H739" s="66">
        <v>0</v>
      </c>
      <c r="I739" s="67">
        <f>I748</f>
        <v>0</v>
      </c>
      <c r="J739" s="65">
        <f t="shared" si="344"/>
        <v>0</v>
      </c>
      <c r="K739" s="66">
        <v>0</v>
      </c>
      <c r="L739" s="66">
        <v>0</v>
      </c>
      <c r="M739" s="67">
        <v>0</v>
      </c>
      <c r="N739" s="62">
        <v>0</v>
      </c>
      <c r="O739" s="63">
        <v>0</v>
      </c>
      <c r="P739" s="63">
        <v>0</v>
      </c>
      <c r="Q739" s="64">
        <v>0</v>
      </c>
    </row>
    <row r="740" spans="1:17" ht="25.5" x14ac:dyDescent="0.25">
      <c r="A740" s="514" t="s">
        <v>725</v>
      </c>
      <c r="B740" s="516" t="s">
        <v>726</v>
      </c>
      <c r="C740" s="518" t="s">
        <v>724</v>
      </c>
      <c r="D740" s="10" t="s">
        <v>21</v>
      </c>
      <c r="E740" s="393"/>
      <c r="F740" s="245">
        <v>0</v>
      </c>
      <c r="G740" s="24">
        <v>0</v>
      </c>
      <c r="H740" s="24">
        <v>0</v>
      </c>
      <c r="I740" s="72">
        <v>0</v>
      </c>
      <c r="J740" s="71">
        <v>0</v>
      </c>
      <c r="K740" s="24">
        <v>0</v>
      </c>
      <c r="L740" s="24">
        <v>0</v>
      </c>
      <c r="M740" s="72">
        <v>0</v>
      </c>
      <c r="N740" s="71">
        <v>0</v>
      </c>
      <c r="O740" s="24">
        <v>0</v>
      </c>
      <c r="P740" s="24">
        <v>0</v>
      </c>
      <c r="Q740" s="72">
        <v>0</v>
      </c>
    </row>
    <row r="741" spans="1:17" x14ac:dyDescent="0.25">
      <c r="A741" s="515"/>
      <c r="B741" s="517"/>
      <c r="C741" s="519"/>
      <c r="D741" s="520" t="s">
        <v>199</v>
      </c>
      <c r="E741" s="393" t="s">
        <v>27</v>
      </c>
      <c r="F741" s="245">
        <v>0</v>
      </c>
      <c r="G741" s="24">
        <v>0</v>
      </c>
      <c r="H741" s="24">
        <v>0</v>
      </c>
      <c r="I741" s="72">
        <v>0</v>
      </c>
      <c r="J741" s="71">
        <v>0</v>
      </c>
      <c r="K741" s="24">
        <v>0</v>
      </c>
      <c r="L741" s="24">
        <v>0</v>
      </c>
      <c r="M741" s="72">
        <v>0</v>
      </c>
      <c r="N741" s="71">
        <v>0</v>
      </c>
      <c r="O741" s="24">
        <v>0</v>
      </c>
      <c r="P741" s="24">
        <v>0</v>
      </c>
      <c r="Q741" s="72">
        <v>0</v>
      </c>
    </row>
    <row r="742" spans="1:17" x14ac:dyDescent="0.25">
      <c r="A742" s="515"/>
      <c r="B742" s="517"/>
      <c r="C742" s="519"/>
      <c r="D742" s="521"/>
      <c r="E742" s="393" t="s">
        <v>28</v>
      </c>
      <c r="F742" s="245">
        <v>0</v>
      </c>
      <c r="G742" s="24">
        <v>0</v>
      </c>
      <c r="H742" s="24">
        <v>0</v>
      </c>
      <c r="I742" s="72">
        <v>0</v>
      </c>
      <c r="J742" s="71">
        <v>0</v>
      </c>
      <c r="K742" s="24">
        <v>0</v>
      </c>
      <c r="L742" s="24">
        <v>0</v>
      </c>
      <c r="M742" s="72">
        <v>0</v>
      </c>
      <c r="N742" s="71">
        <v>0</v>
      </c>
      <c r="O742" s="24">
        <v>0</v>
      </c>
      <c r="P742" s="24">
        <v>0</v>
      </c>
      <c r="Q742" s="72">
        <v>0</v>
      </c>
    </row>
    <row r="743" spans="1:17" ht="25.5" x14ac:dyDescent="0.25">
      <c r="A743" s="514" t="s">
        <v>727</v>
      </c>
      <c r="B743" s="516" t="s">
        <v>728</v>
      </c>
      <c r="C743" s="518" t="s">
        <v>724</v>
      </c>
      <c r="D743" s="10" t="s">
        <v>21</v>
      </c>
      <c r="E743" s="393"/>
      <c r="F743" s="245">
        <f>F744</f>
        <v>250</v>
      </c>
      <c r="G743" s="24">
        <f t="shared" ref="G743:I743" si="345">G744</f>
        <v>0</v>
      </c>
      <c r="H743" s="24">
        <f t="shared" si="345"/>
        <v>0</v>
      </c>
      <c r="I743" s="72">
        <f t="shared" si="345"/>
        <v>250</v>
      </c>
      <c r="J743" s="73">
        <f>J744</f>
        <v>0</v>
      </c>
      <c r="K743" s="74">
        <f t="shared" ref="K743:M744" si="346">K744</f>
        <v>0</v>
      </c>
      <c r="L743" s="74">
        <f t="shared" si="346"/>
        <v>0</v>
      </c>
      <c r="M743" s="75">
        <f t="shared" si="346"/>
        <v>0</v>
      </c>
      <c r="N743" s="76">
        <f t="shared" si="339"/>
        <v>0</v>
      </c>
      <c r="O743" s="77">
        <v>0</v>
      </c>
      <c r="P743" s="77">
        <v>0</v>
      </c>
      <c r="Q743" s="78">
        <f t="shared" ref="Q743:Q745" si="347">M743/I743*100</f>
        <v>0</v>
      </c>
    </row>
    <row r="744" spans="1:17" x14ac:dyDescent="0.25">
      <c r="A744" s="515"/>
      <c r="B744" s="517"/>
      <c r="C744" s="519"/>
      <c r="D744" s="520" t="s">
        <v>199</v>
      </c>
      <c r="E744" s="393" t="s">
        <v>27</v>
      </c>
      <c r="F744" s="245">
        <f>F745+F746+F747+F748</f>
        <v>250</v>
      </c>
      <c r="G744" s="24">
        <f t="shared" ref="G744:I744" si="348">G745+G746+G747+G748</f>
        <v>0</v>
      </c>
      <c r="H744" s="24">
        <f t="shared" si="348"/>
        <v>0</v>
      </c>
      <c r="I744" s="72">
        <f t="shared" si="348"/>
        <v>250</v>
      </c>
      <c r="J744" s="73">
        <f>J745</f>
        <v>0</v>
      </c>
      <c r="K744" s="74">
        <f t="shared" si="346"/>
        <v>0</v>
      </c>
      <c r="L744" s="74">
        <f t="shared" si="346"/>
        <v>0</v>
      </c>
      <c r="M744" s="75">
        <f t="shared" si="346"/>
        <v>0</v>
      </c>
      <c r="N744" s="76">
        <f t="shared" si="339"/>
        <v>0</v>
      </c>
      <c r="O744" s="77">
        <v>0</v>
      </c>
      <c r="P744" s="77">
        <v>0</v>
      </c>
      <c r="Q744" s="78">
        <f t="shared" si="347"/>
        <v>0</v>
      </c>
    </row>
    <row r="745" spans="1:17" x14ac:dyDescent="0.25">
      <c r="A745" s="515"/>
      <c r="B745" s="517"/>
      <c r="C745" s="519"/>
      <c r="D745" s="521"/>
      <c r="E745" s="394" t="s">
        <v>508</v>
      </c>
      <c r="F745" s="245">
        <f>G745+H745+I745</f>
        <v>0</v>
      </c>
      <c r="G745" s="24">
        <v>0</v>
      </c>
      <c r="H745" s="24">
        <v>0</v>
      </c>
      <c r="I745" s="72">
        <v>0</v>
      </c>
      <c r="J745" s="73">
        <f>K745+L745+M745</f>
        <v>0</v>
      </c>
      <c r="K745" s="79">
        <v>0</v>
      </c>
      <c r="L745" s="79">
        <v>0</v>
      </c>
      <c r="M745" s="75">
        <v>0</v>
      </c>
      <c r="N745" s="76" t="e">
        <f t="shared" si="339"/>
        <v>#DIV/0!</v>
      </c>
      <c r="O745" s="77">
        <v>0</v>
      </c>
      <c r="P745" s="77">
        <v>0</v>
      </c>
      <c r="Q745" s="78" t="e">
        <f t="shared" si="347"/>
        <v>#DIV/0!</v>
      </c>
    </row>
    <row r="746" spans="1:17" x14ac:dyDescent="0.25">
      <c r="A746" s="515"/>
      <c r="B746" s="517"/>
      <c r="C746" s="519"/>
      <c r="D746" s="521"/>
      <c r="E746" s="394" t="s">
        <v>652</v>
      </c>
      <c r="F746" s="245">
        <f t="shared" ref="F746:F748" si="349">G746+H746+I746</f>
        <v>0</v>
      </c>
      <c r="G746" s="24">
        <v>0</v>
      </c>
      <c r="H746" s="24">
        <v>0</v>
      </c>
      <c r="I746" s="72">
        <v>0</v>
      </c>
      <c r="J746" s="73">
        <f t="shared" ref="J746:J748" si="350">K746+L746+M746</f>
        <v>0</v>
      </c>
      <c r="K746" s="79">
        <v>0</v>
      </c>
      <c r="L746" s="79">
        <v>0</v>
      </c>
      <c r="M746" s="75">
        <v>0</v>
      </c>
      <c r="N746" s="76">
        <v>0</v>
      </c>
      <c r="O746" s="77">
        <v>0</v>
      </c>
      <c r="P746" s="77">
        <v>0</v>
      </c>
      <c r="Q746" s="78">
        <v>0</v>
      </c>
    </row>
    <row r="747" spans="1:17" x14ac:dyDescent="0.25">
      <c r="A747" s="515"/>
      <c r="B747" s="517"/>
      <c r="C747" s="519"/>
      <c r="D747" s="521"/>
      <c r="E747" s="394" t="s">
        <v>653</v>
      </c>
      <c r="F747" s="245">
        <f t="shared" si="349"/>
        <v>250</v>
      </c>
      <c r="G747" s="24">
        <v>0</v>
      </c>
      <c r="H747" s="24">
        <v>0</v>
      </c>
      <c r="I747" s="72">
        <v>250</v>
      </c>
      <c r="J747" s="73">
        <f t="shared" si="350"/>
        <v>0</v>
      </c>
      <c r="K747" s="79">
        <v>0</v>
      </c>
      <c r="L747" s="79">
        <v>0</v>
      </c>
      <c r="M747" s="75">
        <v>0</v>
      </c>
      <c r="N747" s="76">
        <v>0</v>
      </c>
      <c r="O747" s="77">
        <v>0</v>
      </c>
      <c r="P747" s="77">
        <v>0</v>
      </c>
      <c r="Q747" s="78">
        <v>0</v>
      </c>
    </row>
    <row r="748" spans="1:17" x14ac:dyDescent="0.25">
      <c r="A748" s="530"/>
      <c r="B748" s="531"/>
      <c r="C748" s="532"/>
      <c r="D748" s="533"/>
      <c r="E748" s="394" t="s">
        <v>654</v>
      </c>
      <c r="F748" s="245">
        <f t="shared" si="349"/>
        <v>0</v>
      </c>
      <c r="G748" s="24">
        <v>0</v>
      </c>
      <c r="H748" s="24">
        <v>0</v>
      </c>
      <c r="I748" s="72">
        <v>0</v>
      </c>
      <c r="J748" s="73">
        <f t="shared" si="350"/>
        <v>0</v>
      </c>
      <c r="K748" s="79">
        <v>0</v>
      </c>
      <c r="L748" s="79">
        <v>0</v>
      </c>
      <c r="M748" s="75">
        <v>0</v>
      </c>
      <c r="N748" s="76">
        <v>0</v>
      </c>
      <c r="O748" s="77">
        <v>0</v>
      </c>
      <c r="P748" s="77">
        <v>0</v>
      </c>
      <c r="Q748" s="78">
        <v>0</v>
      </c>
    </row>
    <row r="749" spans="1:17" ht="25.5" x14ac:dyDescent="0.25">
      <c r="A749" s="514" t="s">
        <v>729</v>
      </c>
      <c r="B749" s="516" t="s">
        <v>730</v>
      </c>
      <c r="C749" s="518" t="s">
        <v>731</v>
      </c>
      <c r="D749" s="10" t="s">
        <v>21</v>
      </c>
      <c r="E749" s="393"/>
      <c r="F749" s="245">
        <v>0</v>
      </c>
      <c r="G749" s="24">
        <v>0</v>
      </c>
      <c r="H749" s="24">
        <v>0</v>
      </c>
      <c r="I749" s="72">
        <v>0</v>
      </c>
      <c r="J749" s="71">
        <v>0</v>
      </c>
      <c r="K749" s="24">
        <v>0</v>
      </c>
      <c r="L749" s="24">
        <v>0</v>
      </c>
      <c r="M749" s="72">
        <v>0</v>
      </c>
      <c r="N749" s="71">
        <v>0</v>
      </c>
      <c r="O749" s="24">
        <v>0</v>
      </c>
      <c r="P749" s="24">
        <v>0</v>
      </c>
      <c r="Q749" s="72">
        <v>0</v>
      </c>
    </row>
    <row r="750" spans="1:17" x14ac:dyDescent="0.25">
      <c r="A750" s="515"/>
      <c r="B750" s="517"/>
      <c r="C750" s="519"/>
      <c r="D750" s="520" t="s">
        <v>199</v>
      </c>
      <c r="E750" s="393" t="s">
        <v>27</v>
      </c>
      <c r="F750" s="245">
        <v>0</v>
      </c>
      <c r="G750" s="24">
        <v>0</v>
      </c>
      <c r="H750" s="24">
        <v>0</v>
      </c>
      <c r="I750" s="72">
        <v>0</v>
      </c>
      <c r="J750" s="71">
        <v>0</v>
      </c>
      <c r="K750" s="24">
        <v>0</v>
      </c>
      <c r="L750" s="24">
        <v>0</v>
      </c>
      <c r="M750" s="72">
        <v>0</v>
      </c>
      <c r="N750" s="71">
        <v>0</v>
      </c>
      <c r="O750" s="24">
        <v>0</v>
      </c>
      <c r="P750" s="24">
        <v>0</v>
      </c>
      <c r="Q750" s="72">
        <v>0</v>
      </c>
    </row>
    <row r="751" spans="1:17" x14ac:dyDescent="0.25">
      <c r="A751" s="515"/>
      <c r="B751" s="517"/>
      <c r="C751" s="519"/>
      <c r="D751" s="521"/>
      <c r="E751" s="393" t="s">
        <v>28</v>
      </c>
      <c r="F751" s="245">
        <v>0</v>
      </c>
      <c r="G751" s="24">
        <v>0</v>
      </c>
      <c r="H751" s="24">
        <v>0</v>
      </c>
      <c r="I751" s="72">
        <v>0</v>
      </c>
      <c r="J751" s="71">
        <v>0</v>
      </c>
      <c r="K751" s="24">
        <v>0</v>
      </c>
      <c r="L751" s="24">
        <v>0</v>
      </c>
      <c r="M751" s="72">
        <v>0</v>
      </c>
      <c r="N751" s="71">
        <v>0</v>
      </c>
      <c r="O751" s="24">
        <v>0</v>
      </c>
      <c r="P751" s="24">
        <v>0</v>
      </c>
      <c r="Q751" s="72">
        <v>0</v>
      </c>
    </row>
    <row r="752" spans="1:17" ht="25.5" x14ac:dyDescent="0.25">
      <c r="A752" s="514" t="s">
        <v>534</v>
      </c>
      <c r="B752" s="516" t="s">
        <v>732</v>
      </c>
      <c r="C752" s="518" t="s">
        <v>733</v>
      </c>
      <c r="D752" s="10" t="s">
        <v>21</v>
      </c>
      <c r="E752" s="393"/>
      <c r="F752" s="245">
        <v>0</v>
      </c>
      <c r="G752" s="24">
        <v>0</v>
      </c>
      <c r="H752" s="24">
        <v>0</v>
      </c>
      <c r="I752" s="72">
        <v>0</v>
      </c>
      <c r="J752" s="71">
        <v>0</v>
      </c>
      <c r="K752" s="24">
        <v>0</v>
      </c>
      <c r="L752" s="24">
        <v>0</v>
      </c>
      <c r="M752" s="72">
        <v>0</v>
      </c>
      <c r="N752" s="71">
        <v>0</v>
      </c>
      <c r="O752" s="24">
        <v>0</v>
      </c>
      <c r="P752" s="24">
        <v>0</v>
      </c>
      <c r="Q752" s="72">
        <v>0</v>
      </c>
    </row>
    <row r="753" spans="1:17" x14ac:dyDescent="0.25">
      <c r="A753" s="515"/>
      <c r="B753" s="517"/>
      <c r="C753" s="519"/>
      <c r="D753" s="520" t="s">
        <v>199</v>
      </c>
      <c r="E753" s="393" t="s">
        <v>27</v>
      </c>
      <c r="F753" s="245">
        <v>0</v>
      </c>
      <c r="G753" s="24">
        <v>0</v>
      </c>
      <c r="H753" s="24">
        <v>0</v>
      </c>
      <c r="I753" s="72">
        <v>0</v>
      </c>
      <c r="J753" s="71">
        <v>0</v>
      </c>
      <c r="K753" s="24">
        <v>0</v>
      </c>
      <c r="L753" s="24">
        <v>0</v>
      </c>
      <c r="M753" s="72">
        <v>0</v>
      </c>
      <c r="N753" s="71">
        <v>0</v>
      </c>
      <c r="O753" s="24">
        <v>0</v>
      </c>
      <c r="P753" s="24">
        <v>0</v>
      </c>
      <c r="Q753" s="72">
        <v>0</v>
      </c>
    </row>
    <row r="754" spans="1:17" x14ac:dyDescent="0.25">
      <c r="A754" s="515"/>
      <c r="B754" s="517"/>
      <c r="C754" s="519"/>
      <c r="D754" s="521"/>
      <c r="E754" s="393" t="s">
        <v>28</v>
      </c>
      <c r="F754" s="245">
        <v>0</v>
      </c>
      <c r="G754" s="24">
        <v>0</v>
      </c>
      <c r="H754" s="24">
        <v>0</v>
      </c>
      <c r="I754" s="72">
        <v>0</v>
      </c>
      <c r="J754" s="71">
        <v>0</v>
      </c>
      <c r="K754" s="24">
        <v>0</v>
      </c>
      <c r="L754" s="24">
        <v>0</v>
      </c>
      <c r="M754" s="72">
        <v>0</v>
      </c>
      <c r="N754" s="71">
        <v>0</v>
      </c>
      <c r="O754" s="24">
        <v>0</v>
      </c>
      <c r="P754" s="24">
        <v>0</v>
      </c>
      <c r="Q754" s="72">
        <v>0</v>
      </c>
    </row>
    <row r="755" spans="1:17" ht="25.5" x14ac:dyDescent="0.25">
      <c r="A755" s="514" t="s">
        <v>734</v>
      </c>
      <c r="B755" s="516" t="s">
        <v>735</v>
      </c>
      <c r="C755" s="518" t="s">
        <v>733</v>
      </c>
      <c r="D755" s="10" t="s">
        <v>21</v>
      </c>
      <c r="E755" s="393"/>
      <c r="F755" s="245">
        <v>0</v>
      </c>
      <c r="G755" s="24">
        <v>0</v>
      </c>
      <c r="H755" s="24">
        <v>0</v>
      </c>
      <c r="I755" s="72">
        <v>0</v>
      </c>
      <c r="J755" s="71">
        <v>0</v>
      </c>
      <c r="K755" s="24">
        <v>0</v>
      </c>
      <c r="L755" s="24">
        <v>0</v>
      </c>
      <c r="M755" s="72">
        <v>0</v>
      </c>
      <c r="N755" s="71">
        <v>0</v>
      </c>
      <c r="O755" s="24">
        <v>0</v>
      </c>
      <c r="P755" s="24">
        <v>0</v>
      </c>
      <c r="Q755" s="72">
        <v>0</v>
      </c>
    </row>
    <row r="756" spans="1:17" x14ac:dyDescent="0.25">
      <c r="A756" s="515"/>
      <c r="B756" s="517"/>
      <c r="C756" s="519"/>
      <c r="D756" s="520" t="s">
        <v>199</v>
      </c>
      <c r="E756" s="393" t="s">
        <v>27</v>
      </c>
      <c r="F756" s="245">
        <v>0</v>
      </c>
      <c r="G756" s="24">
        <v>0</v>
      </c>
      <c r="H756" s="24">
        <v>0</v>
      </c>
      <c r="I756" s="72">
        <v>0</v>
      </c>
      <c r="J756" s="71">
        <v>0</v>
      </c>
      <c r="K756" s="24">
        <v>0</v>
      </c>
      <c r="L756" s="24">
        <v>0</v>
      </c>
      <c r="M756" s="72">
        <v>0</v>
      </c>
      <c r="N756" s="71">
        <v>0</v>
      </c>
      <c r="O756" s="24">
        <v>0</v>
      </c>
      <c r="P756" s="24">
        <v>0</v>
      </c>
      <c r="Q756" s="72">
        <v>0</v>
      </c>
    </row>
    <row r="757" spans="1:17" x14ac:dyDescent="0.25">
      <c r="A757" s="515"/>
      <c r="B757" s="517"/>
      <c r="C757" s="519"/>
      <c r="D757" s="521"/>
      <c r="E757" s="393" t="s">
        <v>28</v>
      </c>
      <c r="F757" s="245">
        <v>0</v>
      </c>
      <c r="G757" s="24">
        <v>0</v>
      </c>
      <c r="H757" s="24">
        <v>0</v>
      </c>
      <c r="I757" s="72">
        <v>0</v>
      </c>
      <c r="J757" s="71">
        <v>0</v>
      </c>
      <c r="K757" s="24">
        <v>0</v>
      </c>
      <c r="L757" s="24">
        <v>0</v>
      </c>
      <c r="M757" s="72">
        <v>0</v>
      </c>
      <c r="N757" s="71">
        <v>0</v>
      </c>
      <c r="O757" s="24">
        <v>0</v>
      </c>
      <c r="P757" s="24">
        <v>0</v>
      </c>
      <c r="Q757" s="72">
        <v>0</v>
      </c>
    </row>
    <row r="758" spans="1:17" ht="25.5" x14ac:dyDescent="0.25">
      <c r="A758" s="514" t="s">
        <v>736</v>
      </c>
      <c r="B758" s="516" t="s">
        <v>737</v>
      </c>
      <c r="C758" s="518" t="s">
        <v>738</v>
      </c>
      <c r="D758" s="10" t="s">
        <v>21</v>
      </c>
      <c r="E758" s="393"/>
      <c r="F758" s="245">
        <v>0</v>
      </c>
      <c r="G758" s="24">
        <v>0</v>
      </c>
      <c r="H758" s="24">
        <v>0</v>
      </c>
      <c r="I758" s="72">
        <v>0</v>
      </c>
      <c r="J758" s="71">
        <v>0</v>
      </c>
      <c r="K758" s="24">
        <v>0</v>
      </c>
      <c r="L758" s="24">
        <v>0</v>
      </c>
      <c r="M758" s="72">
        <v>0</v>
      </c>
      <c r="N758" s="71">
        <v>0</v>
      </c>
      <c r="O758" s="24">
        <v>0</v>
      </c>
      <c r="P758" s="24">
        <v>0</v>
      </c>
      <c r="Q758" s="72">
        <v>0</v>
      </c>
    </row>
    <row r="759" spans="1:17" x14ac:dyDescent="0.25">
      <c r="A759" s="515"/>
      <c r="B759" s="517"/>
      <c r="C759" s="519"/>
      <c r="D759" s="520" t="s">
        <v>199</v>
      </c>
      <c r="E759" s="393" t="s">
        <v>27</v>
      </c>
      <c r="F759" s="245">
        <v>0</v>
      </c>
      <c r="G759" s="24">
        <v>0</v>
      </c>
      <c r="H759" s="24">
        <v>0</v>
      </c>
      <c r="I759" s="72">
        <v>0</v>
      </c>
      <c r="J759" s="71">
        <v>0</v>
      </c>
      <c r="K759" s="24">
        <v>0</v>
      </c>
      <c r="L759" s="24">
        <v>0</v>
      </c>
      <c r="M759" s="72">
        <v>0</v>
      </c>
      <c r="N759" s="71">
        <v>0</v>
      </c>
      <c r="O759" s="24">
        <v>0</v>
      </c>
      <c r="P759" s="24">
        <v>0</v>
      </c>
      <c r="Q759" s="72">
        <v>0</v>
      </c>
    </row>
    <row r="760" spans="1:17" x14ac:dyDescent="0.25">
      <c r="A760" s="515"/>
      <c r="B760" s="517"/>
      <c r="C760" s="519"/>
      <c r="D760" s="521"/>
      <c r="E760" s="393" t="s">
        <v>28</v>
      </c>
      <c r="F760" s="245">
        <v>0</v>
      </c>
      <c r="G760" s="24">
        <v>0</v>
      </c>
      <c r="H760" s="24">
        <v>0</v>
      </c>
      <c r="I760" s="72">
        <v>0</v>
      </c>
      <c r="J760" s="71">
        <v>0</v>
      </c>
      <c r="K760" s="24">
        <v>0</v>
      </c>
      <c r="L760" s="24">
        <v>0</v>
      </c>
      <c r="M760" s="72">
        <v>0</v>
      </c>
      <c r="N760" s="71">
        <v>0</v>
      </c>
      <c r="O760" s="24">
        <v>0</v>
      </c>
      <c r="P760" s="24">
        <v>0</v>
      </c>
      <c r="Q760" s="72">
        <v>0</v>
      </c>
    </row>
    <row r="761" spans="1:17" ht="25.5" x14ac:dyDescent="0.25">
      <c r="A761" s="514" t="s">
        <v>739</v>
      </c>
      <c r="B761" s="516" t="s">
        <v>740</v>
      </c>
      <c r="C761" s="518" t="s">
        <v>741</v>
      </c>
      <c r="D761" s="10" t="s">
        <v>21</v>
      </c>
      <c r="E761" s="393"/>
      <c r="F761" s="245">
        <v>0</v>
      </c>
      <c r="G761" s="24">
        <v>0</v>
      </c>
      <c r="H761" s="24">
        <v>0</v>
      </c>
      <c r="I761" s="72">
        <v>0</v>
      </c>
      <c r="J761" s="71">
        <v>0</v>
      </c>
      <c r="K761" s="24">
        <v>0</v>
      </c>
      <c r="L761" s="24">
        <v>0</v>
      </c>
      <c r="M761" s="72">
        <v>0</v>
      </c>
      <c r="N761" s="71">
        <v>0</v>
      </c>
      <c r="O761" s="24">
        <v>0</v>
      </c>
      <c r="P761" s="24">
        <v>0</v>
      </c>
      <c r="Q761" s="72">
        <v>0</v>
      </c>
    </row>
    <row r="762" spans="1:17" x14ac:dyDescent="0.25">
      <c r="A762" s="515"/>
      <c r="B762" s="517"/>
      <c r="C762" s="519"/>
      <c r="D762" s="520" t="s">
        <v>199</v>
      </c>
      <c r="E762" s="393" t="s">
        <v>27</v>
      </c>
      <c r="F762" s="245">
        <v>0</v>
      </c>
      <c r="G762" s="24">
        <v>0</v>
      </c>
      <c r="H762" s="24">
        <v>0</v>
      </c>
      <c r="I762" s="72">
        <v>0</v>
      </c>
      <c r="J762" s="71">
        <v>0</v>
      </c>
      <c r="K762" s="24">
        <v>0</v>
      </c>
      <c r="L762" s="24">
        <v>0</v>
      </c>
      <c r="M762" s="72">
        <v>0</v>
      </c>
      <c r="N762" s="71">
        <v>0</v>
      </c>
      <c r="O762" s="24">
        <v>0</v>
      </c>
      <c r="P762" s="24">
        <v>0</v>
      </c>
      <c r="Q762" s="72">
        <v>0</v>
      </c>
    </row>
    <row r="763" spans="1:17" x14ac:dyDescent="0.25">
      <c r="A763" s="515"/>
      <c r="B763" s="517"/>
      <c r="C763" s="519"/>
      <c r="D763" s="521"/>
      <c r="E763" s="393" t="s">
        <v>28</v>
      </c>
      <c r="F763" s="245">
        <v>0</v>
      </c>
      <c r="G763" s="24">
        <v>0</v>
      </c>
      <c r="H763" s="24">
        <v>0</v>
      </c>
      <c r="I763" s="72">
        <v>0</v>
      </c>
      <c r="J763" s="71">
        <v>0</v>
      </c>
      <c r="K763" s="24">
        <v>0</v>
      </c>
      <c r="L763" s="24">
        <v>0</v>
      </c>
      <c r="M763" s="72">
        <v>0</v>
      </c>
      <c r="N763" s="71">
        <v>0</v>
      </c>
      <c r="O763" s="24">
        <v>0</v>
      </c>
      <c r="P763" s="24">
        <v>0</v>
      </c>
      <c r="Q763" s="72">
        <v>0</v>
      </c>
    </row>
    <row r="764" spans="1:17" ht="25.5" x14ac:dyDescent="0.25">
      <c r="A764" s="514" t="s">
        <v>742</v>
      </c>
      <c r="B764" s="518" t="s">
        <v>743</v>
      </c>
      <c r="C764" s="518" t="s">
        <v>744</v>
      </c>
      <c r="D764" s="10" t="s">
        <v>21</v>
      </c>
      <c r="E764" s="393"/>
      <c r="F764" s="245">
        <v>0</v>
      </c>
      <c r="G764" s="24">
        <v>0</v>
      </c>
      <c r="H764" s="24">
        <v>0</v>
      </c>
      <c r="I764" s="72">
        <v>0</v>
      </c>
      <c r="J764" s="71">
        <v>0</v>
      </c>
      <c r="K764" s="24">
        <v>0</v>
      </c>
      <c r="L764" s="24">
        <v>0</v>
      </c>
      <c r="M764" s="72">
        <v>0</v>
      </c>
      <c r="N764" s="71">
        <v>0</v>
      </c>
      <c r="O764" s="24">
        <v>0</v>
      </c>
      <c r="P764" s="24">
        <v>0</v>
      </c>
      <c r="Q764" s="72">
        <v>0</v>
      </c>
    </row>
    <row r="765" spans="1:17" x14ac:dyDescent="0.25">
      <c r="A765" s="515"/>
      <c r="B765" s="519"/>
      <c r="C765" s="519"/>
      <c r="D765" s="520" t="s">
        <v>199</v>
      </c>
      <c r="E765" s="393" t="s">
        <v>27</v>
      </c>
      <c r="F765" s="245">
        <v>0</v>
      </c>
      <c r="G765" s="24">
        <v>0</v>
      </c>
      <c r="H765" s="24">
        <v>0</v>
      </c>
      <c r="I765" s="72">
        <v>0</v>
      </c>
      <c r="J765" s="71">
        <v>0</v>
      </c>
      <c r="K765" s="24">
        <v>0</v>
      </c>
      <c r="L765" s="24">
        <v>0</v>
      </c>
      <c r="M765" s="72">
        <v>0</v>
      </c>
      <c r="N765" s="71">
        <v>0</v>
      </c>
      <c r="O765" s="24">
        <v>0</v>
      </c>
      <c r="P765" s="24">
        <v>0</v>
      </c>
      <c r="Q765" s="72">
        <v>0</v>
      </c>
    </row>
    <row r="766" spans="1:17" x14ac:dyDescent="0.25">
      <c r="A766" s="515"/>
      <c r="B766" s="519"/>
      <c r="C766" s="519"/>
      <c r="D766" s="521"/>
      <c r="E766" s="393" t="s">
        <v>28</v>
      </c>
      <c r="F766" s="245">
        <v>0</v>
      </c>
      <c r="G766" s="24">
        <v>0</v>
      </c>
      <c r="H766" s="24">
        <v>0</v>
      </c>
      <c r="I766" s="72">
        <v>0</v>
      </c>
      <c r="J766" s="71">
        <v>0</v>
      </c>
      <c r="K766" s="24">
        <v>0</v>
      </c>
      <c r="L766" s="24">
        <v>0</v>
      </c>
      <c r="M766" s="72">
        <v>0</v>
      </c>
      <c r="N766" s="71">
        <v>0</v>
      </c>
      <c r="O766" s="24">
        <v>0</v>
      </c>
      <c r="P766" s="24">
        <v>0</v>
      </c>
      <c r="Q766" s="72">
        <v>0</v>
      </c>
    </row>
    <row r="767" spans="1:17" ht="25.5" x14ac:dyDescent="0.25">
      <c r="A767" s="514" t="s">
        <v>537</v>
      </c>
      <c r="B767" s="516" t="s">
        <v>745</v>
      </c>
      <c r="C767" s="518" t="s">
        <v>746</v>
      </c>
      <c r="D767" s="10" t="s">
        <v>21</v>
      </c>
      <c r="E767" s="393"/>
      <c r="F767" s="245">
        <v>0</v>
      </c>
      <c r="G767" s="24">
        <v>0</v>
      </c>
      <c r="H767" s="24">
        <v>0</v>
      </c>
      <c r="I767" s="72">
        <v>0</v>
      </c>
      <c r="J767" s="71">
        <v>0</v>
      </c>
      <c r="K767" s="24">
        <v>0</v>
      </c>
      <c r="L767" s="24">
        <v>0</v>
      </c>
      <c r="M767" s="72">
        <v>0</v>
      </c>
      <c r="N767" s="71">
        <v>0</v>
      </c>
      <c r="O767" s="24">
        <v>0</v>
      </c>
      <c r="P767" s="24">
        <v>0</v>
      </c>
      <c r="Q767" s="72">
        <v>0</v>
      </c>
    </row>
    <row r="768" spans="1:17" x14ac:dyDescent="0.25">
      <c r="A768" s="515"/>
      <c r="B768" s="517"/>
      <c r="C768" s="519"/>
      <c r="D768" s="520" t="s">
        <v>199</v>
      </c>
      <c r="E768" s="393" t="s">
        <v>27</v>
      </c>
      <c r="F768" s="245">
        <v>0</v>
      </c>
      <c r="G768" s="24">
        <v>0</v>
      </c>
      <c r="H768" s="24">
        <v>0</v>
      </c>
      <c r="I768" s="72">
        <v>0</v>
      </c>
      <c r="J768" s="71">
        <v>0</v>
      </c>
      <c r="K768" s="24">
        <v>0</v>
      </c>
      <c r="L768" s="24">
        <v>0</v>
      </c>
      <c r="M768" s="72">
        <v>0</v>
      </c>
      <c r="N768" s="71">
        <v>0</v>
      </c>
      <c r="O768" s="24">
        <v>0</v>
      </c>
      <c r="P768" s="24">
        <v>0</v>
      </c>
      <c r="Q768" s="72">
        <v>0</v>
      </c>
    </row>
    <row r="769" spans="1:17" x14ac:dyDescent="0.25">
      <c r="A769" s="515"/>
      <c r="B769" s="517"/>
      <c r="C769" s="519"/>
      <c r="D769" s="521"/>
      <c r="E769" s="393" t="s">
        <v>28</v>
      </c>
      <c r="F769" s="245">
        <v>0</v>
      </c>
      <c r="G769" s="24">
        <v>0</v>
      </c>
      <c r="H769" s="24">
        <v>0</v>
      </c>
      <c r="I769" s="72">
        <v>0</v>
      </c>
      <c r="J769" s="71">
        <v>0</v>
      </c>
      <c r="K769" s="24">
        <v>0</v>
      </c>
      <c r="L769" s="24">
        <v>0</v>
      </c>
      <c r="M769" s="72">
        <v>0</v>
      </c>
      <c r="N769" s="71">
        <v>0</v>
      </c>
      <c r="O769" s="24">
        <v>0</v>
      </c>
      <c r="P769" s="24">
        <v>0</v>
      </c>
      <c r="Q769" s="72">
        <v>0</v>
      </c>
    </row>
    <row r="770" spans="1:17" ht="25.5" x14ac:dyDescent="0.25">
      <c r="A770" s="514" t="s">
        <v>747</v>
      </c>
      <c r="B770" s="516" t="s">
        <v>748</v>
      </c>
      <c r="C770" s="518" t="s">
        <v>746</v>
      </c>
      <c r="D770" s="10" t="s">
        <v>21</v>
      </c>
      <c r="E770" s="393"/>
      <c r="F770" s="245">
        <v>0</v>
      </c>
      <c r="G770" s="24">
        <v>0</v>
      </c>
      <c r="H770" s="24">
        <v>0</v>
      </c>
      <c r="I770" s="72">
        <v>0</v>
      </c>
      <c r="J770" s="71">
        <v>0</v>
      </c>
      <c r="K770" s="24">
        <v>0</v>
      </c>
      <c r="L770" s="24">
        <v>0</v>
      </c>
      <c r="M770" s="72">
        <v>0</v>
      </c>
      <c r="N770" s="71">
        <v>0</v>
      </c>
      <c r="O770" s="24">
        <v>0</v>
      </c>
      <c r="P770" s="24">
        <v>0</v>
      </c>
      <c r="Q770" s="72">
        <v>0</v>
      </c>
    </row>
    <row r="771" spans="1:17" x14ac:dyDescent="0.25">
      <c r="A771" s="515"/>
      <c r="B771" s="517"/>
      <c r="C771" s="519"/>
      <c r="D771" s="520" t="s">
        <v>199</v>
      </c>
      <c r="E771" s="393" t="s">
        <v>27</v>
      </c>
      <c r="F771" s="245">
        <v>0</v>
      </c>
      <c r="G771" s="24">
        <v>0</v>
      </c>
      <c r="H771" s="24">
        <v>0</v>
      </c>
      <c r="I771" s="72">
        <v>0</v>
      </c>
      <c r="J771" s="71">
        <v>0</v>
      </c>
      <c r="K771" s="24">
        <v>0</v>
      </c>
      <c r="L771" s="24">
        <v>0</v>
      </c>
      <c r="M771" s="72">
        <v>0</v>
      </c>
      <c r="N771" s="71">
        <v>0</v>
      </c>
      <c r="O771" s="24">
        <v>0</v>
      </c>
      <c r="P771" s="24">
        <v>0</v>
      </c>
      <c r="Q771" s="72">
        <v>0</v>
      </c>
    </row>
    <row r="772" spans="1:17" x14ac:dyDescent="0.25">
      <c r="A772" s="515"/>
      <c r="B772" s="517"/>
      <c r="C772" s="519"/>
      <c r="D772" s="521"/>
      <c r="E772" s="393" t="s">
        <v>28</v>
      </c>
      <c r="F772" s="245">
        <v>0</v>
      </c>
      <c r="G772" s="24">
        <v>0</v>
      </c>
      <c r="H772" s="24">
        <v>0</v>
      </c>
      <c r="I772" s="72">
        <v>0</v>
      </c>
      <c r="J772" s="71">
        <v>0</v>
      </c>
      <c r="K772" s="24">
        <v>0</v>
      </c>
      <c r="L772" s="24">
        <v>0</v>
      </c>
      <c r="M772" s="72">
        <v>0</v>
      </c>
      <c r="N772" s="71">
        <v>0</v>
      </c>
      <c r="O772" s="24">
        <v>0</v>
      </c>
      <c r="P772" s="24">
        <v>0</v>
      </c>
      <c r="Q772" s="72">
        <v>0</v>
      </c>
    </row>
    <row r="773" spans="1:17" ht="25.5" x14ac:dyDescent="0.25">
      <c r="A773" s="514" t="s">
        <v>749</v>
      </c>
      <c r="B773" s="516" t="s">
        <v>750</v>
      </c>
      <c r="C773" s="518" t="s">
        <v>731</v>
      </c>
      <c r="D773" s="10" t="s">
        <v>21</v>
      </c>
      <c r="E773" s="393"/>
      <c r="F773" s="245">
        <v>0</v>
      </c>
      <c r="G773" s="24">
        <v>0</v>
      </c>
      <c r="H773" s="24">
        <v>0</v>
      </c>
      <c r="I773" s="72">
        <v>0</v>
      </c>
      <c r="J773" s="71">
        <v>0</v>
      </c>
      <c r="K773" s="24">
        <v>0</v>
      </c>
      <c r="L773" s="24">
        <v>0</v>
      </c>
      <c r="M773" s="72">
        <v>0</v>
      </c>
      <c r="N773" s="71">
        <v>0</v>
      </c>
      <c r="O773" s="24">
        <v>0</v>
      </c>
      <c r="P773" s="24">
        <v>0</v>
      </c>
      <c r="Q773" s="72">
        <v>0</v>
      </c>
    </row>
    <row r="774" spans="1:17" x14ac:dyDescent="0.25">
      <c r="A774" s="515"/>
      <c r="B774" s="517"/>
      <c r="C774" s="519"/>
      <c r="D774" s="520" t="s">
        <v>199</v>
      </c>
      <c r="E774" s="393" t="s">
        <v>27</v>
      </c>
      <c r="F774" s="245">
        <v>0</v>
      </c>
      <c r="G774" s="24">
        <v>0</v>
      </c>
      <c r="H774" s="24">
        <v>0</v>
      </c>
      <c r="I774" s="72">
        <v>0</v>
      </c>
      <c r="J774" s="71">
        <v>0</v>
      </c>
      <c r="K774" s="24">
        <v>0</v>
      </c>
      <c r="L774" s="24">
        <v>0</v>
      </c>
      <c r="M774" s="72">
        <v>0</v>
      </c>
      <c r="N774" s="71">
        <v>0</v>
      </c>
      <c r="O774" s="24">
        <v>0</v>
      </c>
      <c r="P774" s="24">
        <v>0</v>
      </c>
      <c r="Q774" s="72">
        <v>0</v>
      </c>
    </row>
    <row r="775" spans="1:17" x14ac:dyDescent="0.25">
      <c r="A775" s="515"/>
      <c r="B775" s="517"/>
      <c r="C775" s="519"/>
      <c r="D775" s="521"/>
      <c r="E775" s="393" t="s">
        <v>28</v>
      </c>
      <c r="F775" s="245">
        <v>0</v>
      </c>
      <c r="G775" s="24">
        <v>0</v>
      </c>
      <c r="H775" s="24">
        <v>0</v>
      </c>
      <c r="I775" s="72">
        <v>0</v>
      </c>
      <c r="J775" s="71">
        <v>0</v>
      </c>
      <c r="K775" s="24">
        <v>0</v>
      </c>
      <c r="L775" s="24">
        <v>0</v>
      </c>
      <c r="M775" s="72">
        <v>0</v>
      </c>
      <c r="N775" s="71">
        <v>0</v>
      </c>
      <c r="O775" s="24">
        <v>0</v>
      </c>
      <c r="P775" s="24">
        <v>0</v>
      </c>
      <c r="Q775" s="72">
        <v>0</v>
      </c>
    </row>
    <row r="776" spans="1:17" ht="25.5" x14ac:dyDescent="0.25">
      <c r="A776" s="514" t="s">
        <v>751</v>
      </c>
      <c r="B776" s="516" t="s">
        <v>752</v>
      </c>
      <c r="C776" s="518" t="s">
        <v>753</v>
      </c>
      <c r="D776" s="10" t="s">
        <v>21</v>
      </c>
      <c r="E776" s="393"/>
      <c r="F776" s="245">
        <v>0</v>
      </c>
      <c r="G776" s="24">
        <v>0</v>
      </c>
      <c r="H776" s="24">
        <v>0</v>
      </c>
      <c r="I776" s="72">
        <v>0</v>
      </c>
      <c r="J776" s="71">
        <v>0</v>
      </c>
      <c r="K776" s="24">
        <v>0</v>
      </c>
      <c r="L776" s="24">
        <v>0</v>
      </c>
      <c r="M776" s="72">
        <v>0</v>
      </c>
      <c r="N776" s="71">
        <v>0</v>
      </c>
      <c r="O776" s="24">
        <v>0</v>
      </c>
      <c r="P776" s="24">
        <v>0</v>
      </c>
      <c r="Q776" s="72">
        <v>0</v>
      </c>
    </row>
    <row r="777" spans="1:17" x14ac:dyDescent="0.25">
      <c r="A777" s="515"/>
      <c r="B777" s="517"/>
      <c r="C777" s="519"/>
      <c r="D777" s="520" t="s">
        <v>754</v>
      </c>
      <c r="E777" s="393" t="s">
        <v>27</v>
      </c>
      <c r="F777" s="245">
        <v>0</v>
      </c>
      <c r="G777" s="24">
        <v>0</v>
      </c>
      <c r="H777" s="24">
        <v>0</v>
      </c>
      <c r="I777" s="72">
        <v>0</v>
      </c>
      <c r="J777" s="71">
        <v>0</v>
      </c>
      <c r="K777" s="24">
        <v>0</v>
      </c>
      <c r="L777" s="24">
        <v>0</v>
      </c>
      <c r="M777" s="72">
        <v>0</v>
      </c>
      <c r="N777" s="71">
        <v>0</v>
      </c>
      <c r="O777" s="24">
        <v>0</v>
      </c>
      <c r="P777" s="24">
        <v>0</v>
      </c>
      <c r="Q777" s="72">
        <v>0</v>
      </c>
    </row>
    <row r="778" spans="1:17" x14ac:dyDescent="0.25">
      <c r="A778" s="515"/>
      <c r="B778" s="517"/>
      <c r="C778" s="519"/>
      <c r="D778" s="521"/>
      <c r="E778" s="393" t="s">
        <v>28</v>
      </c>
      <c r="F778" s="245">
        <v>0</v>
      </c>
      <c r="G778" s="24">
        <v>0</v>
      </c>
      <c r="H778" s="24">
        <v>0</v>
      </c>
      <c r="I778" s="72">
        <v>0</v>
      </c>
      <c r="J778" s="71">
        <v>0</v>
      </c>
      <c r="K778" s="24">
        <v>0</v>
      </c>
      <c r="L778" s="24">
        <v>0</v>
      </c>
      <c r="M778" s="72">
        <v>0</v>
      </c>
      <c r="N778" s="71">
        <v>0</v>
      </c>
      <c r="O778" s="24">
        <v>0</v>
      </c>
      <c r="P778" s="24">
        <v>0</v>
      </c>
      <c r="Q778" s="72">
        <v>0</v>
      </c>
    </row>
    <row r="779" spans="1:17" ht="25.5" x14ac:dyDescent="0.25">
      <c r="A779" s="514" t="s">
        <v>755</v>
      </c>
      <c r="B779" s="516" t="s">
        <v>756</v>
      </c>
      <c r="C779" s="518" t="s">
        <v>757</v>
      </c>
      <c r="D779" s="10" t="s">
        <v>21</v>
      </c>
      <c r="E779" s="393"/>
      <c r="F779" s="245">
        <v>0</v>
      </c>
      <c r="G779" s="24">
        <v>0</v>
      </c>
      <c r="H779" s="24">
        <v>0</v>
      </c>
      <c r="I779" s="72">
        <v>0</v>
      </c>
      <c r="J779" s="71">
        <v>0</v>
      </c>
      <c r="K779" s="24">
        <v>0</v>
      </c>
      <c r="L779" s="24">
        <v>0</v>
      </c>
      <c r="M779" s="72">
        <v>0</v>
      </c>
      <c r="N779" s="71">
        <v>0</v>
      </c>
      <c r="O779" s="24">
        <v>0</v>
      </c>
      <c r="P779" s="24">
        <v>0</v>
      </c>
      <c r="Q779" s="72">
        <v>0</v>
      </c>
    </row>
    <row r="780" spans="1:17" x14ac:dyDescent="0.25">
      <c r="A780" s="515"/>
      <c r="B780" s="517"/>
      <c r="C780" s="519"/>
      <c r="D780" s="520" t="s">
        <v>199</v>
      </c>
      <c r="E780" s="393" t="s">
        <v>27</v>
      </c>
      <c r="F780" s="245">
        <v>0</v>
      </c>
      <c r="G780" s="24">
        <v>0</v>
      </c>
      <c r="H780" s="24">
        <v>0</v>
      </c>
      <c r="I780" s="72">
        <v>0</v>
      </c>
      <c r="J780" s="71">
        <v>0</v>
      </c>
      <c r="K780" s="24">
        <v>0</v>
      </c>
      <c r="L780" s="24">
        <v>0</v>
      </c>
      <c r="M780" s="72">
        <v>0</v>
      </c>
      <c r="N780" s="71">
        <v>0</v>
      </c>
      <c r="O780" s="24">
        <v>0</v>
      </c>
      <c r="P780" s="24">
        <v>0</v>
      </c>
      <c r="Q780" s="72">
        <v>0</v>
      </c>
    </row>
    <row r="781" spans="1:17" x14ac:dyDescent="0.25">
      <c r="A781" s="515"/>
      <c r="B781" s="517"/>
      <c r="C781" s="519"/>
      <c r="D781" s="521"/>
      <c r="E781" s="393" t="s">
        <v>28</v>
      </c>
      <c r="F781" s="245">
        <v>0</v>
      </c>
      <c r="G781" s="24">
        <v>0</v>
      </c>
      <c r="H781" s="24">
        <v>0</v>
      </c>
      <c r="I781" s="72">
        <v>0</v>
      </c>
      <c r="J781" s="71">
        <v>0</v>
      </c>
      <c r="K781" s="24">
        <v>0</v>
      </c>
      <c r="L781" s="24">
        <v>0</v>
      </c>
      <c r="M781" s="72">
        <v>0</v>
      </c>
      <c r="N781" s="71">
        <v>0</v>
      </c>
      <c r="O781" s="24">
        <v>0</v>
      </c>
      <c r="P781" s="24">
        <v>0</v>
      </c>
      <c r="Q781" s="72">
        <v>0</v>
      </c>
    </row>
    <row r="782" spans="1:17" ht="25.5" x14ac:dyDescent="0.25">
      <c r="A782" s="514" t="s">
        <v>758</v>
      </c>
      <c r="B782" s="516" t="s">
        <v>759</v>
      </c>
      <c r="C782" s="518" t="s">
        <v>760</v>
      </c>
      <c r="D782" s="10" t="s">
        <v>21</v>
      </c>
      <c r="E782" s="393"/>
      <c r="F782" s="245">
        <v>0</v>
      </c>
      <c r="G782" s="24">
        <v>0</v>
      </c>
      <c r="H782" s="24">
        <v>0</v>
      </c>
      <c r="I782" s="72">
        <v>0</v>
      </c>
      <c r="J782" s="71">
        <v>0</v>
      </c>
      <c r="K782" s="24">
        <v>0</v>
      </c>
      <c r="L782" s="24">
        <v>0</v>
      </c>
      <c r="M782" s="72">
        <v>0</v>
      </c>
      <c r="N782" s="71">
        <v>0</v>
      </c>
      <c r="O782" s="24">
        <v>0</v>
      </c>
      <c r="P782" s="24">
        <v>0</v>
      </c>
      <c r="Q782" s="72">
        <v>0</v>
      </c>
    </row>
    <row r="783" spans="1:17" x14ac:dyDescent="0.25">
      <c r="A783" s="515"/>
      <c r="B783" s="517"/>
      <c r="C783" s="519"/>
      <c r="D783" s="520" t="s">
        <v>199</v>
      </c>
      <c r="E783" s="393" t="s">
        <v>27</v>
      </c>
      <c r="F783" s="245">
        <v>0</v>
      </c>
      <c r="G783" s="24">
        <v>0</v>
      </c>
      <c r="H783" s="24">
        <v>0</v>
      </c>
      <c r="I783" s="72">
        <v>0</v>
      </c>
      <c r="J783" s="71">
        <v>0</v>
      </c>
      <c r="K783" s="24">
        <v>0</v>
      </c>
      <c r="L783" s="24">
        <v>0</v>
      </c>
      <c r="M783" s="72">
        <v>0</v>
      </c>
      <c r="N783" s="71">
        <v>0</v>
      </c>
      <c r="O783" s="24">
        <v>0</v>
      </c>
      <c r="P783" s="24">
        <v>0</v>
      </c>
      <c r="Q783" s="72">
        <v>0</v>
      </c>
    </row>
    <row r="784" spans="1:17" x14ac:dyDescent="0.25">
      <c r="A784" s="515"/>
      <c r="B784" s="517"/>
      <c r="C784" s="519"/>
      <c r="D784" s="521"/>
      <c r="E784" s="393" t="s">
        <v>28</v>
      </c>
      <c r="F784" s="245">
        <v>0</v>
      </c>
      <c r="G784" s="24">
        <v>0</v>
      </c>
      <c r="H784" s="24">
        <v>0</v>
      </c>
      <c r="I784" s="72">
        <v>0</v>
      </c>
      <c r="J784" s="71">
        <v>0</v>
      </c>
      <c r="K784" s="24">
        <v>0</v>
      </c>
      <c r="L784" s="24">
        <v>0</v>
      </c>
      <c r="M784" s="72">
        <v>0</v>
      </c>
      <c r="N784" s="71">
        <v>0</v>
      </c>
      <c r="O784" s="24">
        <v>0</v>
      </c>
      <c r="P784" s="24">
        <v>0</v>
      </c>
      <c r="Q784" s="72">
        <v>0</v>
      </c>
    </row>
    <row r="785" spans="1:17" ht="25.5" x14ac:dyDescent="0.25">
      <c r="A785" s="514" t="s">
        <v>761</v>
      </c>
      <c r="B785" s="516" t="s">
        <v>762</v>
      </c>
      <c r="C785" s="518" t="s">
        <v>763</v>
      </c>
      <c r="D785" s="10" t="s">
        <v>21</v>
      </c>
      <c r="E785" s="393"/>
      <c r="F785" s="245">
        <v>0</v>
      </c>
      <c r="G785" s="24">
        <v>0</v>
      </c>
      <c r="H785" s="24">
        <v>0</v>
      </c>
      <c r="I785" s="72">
        <v>0</v>
      </c>
      <c r="J785" s="71">
        <v>0</v>
      </c>
      <c r="K785" s="24">
        <v>0</v>
      </c>
      <c r="L785" s="24">
        <v>0</v>
      </c>
      <c r="M785" s="72">
        <v>0</v>
      </c>
      <c r="N785" s="71">
        <v>0</v>
      </c>
      <c r="O785" s="24">
        <v>0</v>
      </c>
      <c r="P785" s="24">
        <v>0</v>
      </c>
      <c r="Q785" s="72">
        <v>0</v>
      </c>
    </row>
    <row r="786" spans="1:17" x14ac:dyDescent="0.25">
      <c r="A786" s="515"/>
      <c r="B786" s="517"/>
      <c r="C786" s="519"/>
      <c r="D786" s="520" t="s">
        <v>199</v>
      </c>
      <c r="E786" s="393" t="s">
        <v>27</v>
      </c>
      <c r="F786" s="245">
        <v>0</v>
      </c>
      <c r="G786" s="24">
        <v>0</v>
      </c>
      <c r="H786" s="24">
        <v>0</v>
      </c>
      <c r="I786" s="72">
        <v>0</v>
      </c>
      <c r="J786" s="71">
        <v>0</v>
      </c>
      <c r="K786" s="24">
        <v>0</v>
      </c>
      <c r="L786" s="24">
        <v>0</v>
      </c>
      <c r="M786" s="72">
        <v>0</v>
      </c>
      <c r="N786" s="71">
        <v>0</v>
      </c>
      <c r="O786" s="24">
        <v>0</v>
      </c>
      <c r="P786" s="24">
        <v>0</v>
      </c>
      <c r="Q786" s="72">
        <v>0</v>
      </c>
    </row>
    <row r="787" spans="1:17" x14ac:dyDescent="0.25">
      <c r="A787" s="515"/>
      <c r="B787" s="517"/>
      <c r="C787" s="519"/>
      <c r="D787" s="521"/>
      <c r="E787" s="393" t="s">
        <v>28</v>
      </c>
      <c r="F787" s="245">
        <v>0</v>
      </c>
      <c r="G787" s="24">
        <v>0</v>
      </c>
      <c r="H787" s="24">
        <v>0</v>
      </c>
      <c r="I787" s="72">
        <v>0</v>
      </c>
      <c r="J787" s="71">
        <v>0</v>
      </c>
      <c r="K787" s="24">
        <v>0</v>
      </c>
      <c r="L787" s="24">
        <v>0</v>
      </c>
      <c r="M787" s="72">
        <v>0</v>
      </c>
      <c r="N787" s="71">
        <v>0</v>
      </c>
      <c r="O787" s="24">
        <v>0</v>
      </c>
      <c r="P787" s="24">
        <v>0</v>
      </c>
      <c r="Q787" s="72">
        <v>0</v>
      </c>
    </row>
    <row r="788" spans="1:17" ht="25.5" x14ac:dyDescent="0.25">
      <c r="A788" s="514" t="s">
        <v>764</v>
      </c>
      <c r="B788" s="516" t="s">
        <v>765</v>
      </c>
      <c r="C788" s="518" t="s">
        <v>766</v>
      </c>
      <c r="D788" s="10" t="s">
        <v>21</v>
      </c>
      <c r="E788" s="393"/>
      <c r="F788" s="245">
        <v>0</v>
      </c>
      <c r="G788" s="24">
        <v>0</v>
      </c>
      <c r="H788" s="24">
        <v>0</v>
      </c>
      <c r="I788" s="72">
        <v>0</v>
      </c>
      <c r="J788" s="71">
        <v>0</v>
      </c>
      <c r="K788" s="24">
        <v>0</v>
      </c>
      <c r="L788" s="24">
        <v>0</v>
      </c>
      <c r="M788" s="72">
        <v>0</v>
      </c>
      <c r="N788" s="71">
        <v>0</v>
      </c>
      <c r="O788" s="24">
        <v>0</v>
      </c>
      <c r="P788" s="24">
        <v>0</v>
      </c>
      <c r="Q788" s="72">
        <v>0</v>
      </c>
    </row>
    <row r="789" spans="1:17" x14ac:dyDescent="0.25">
      <c r="A789" s="515"/>
      <c r="B789" s="517"/>
      <c r="C789" s="519"/>
      <c r="D789" s="520" t="s">
        <v>199</v>
      </c>
      <c r="E789" s="393" t="s">
        <v>27</v>
      </c>
      <c r="F789" s="245">
        <v>0</v>
      </c>
      <c r="G789" s="24">
        <v>0</v>
      </c>
      <c r="H789" s="24">
        <v>0</v>
      </c>
      <c r="I789" s="72">
        <v>0</v>
      </c>
      <c r="J789" s="71">
        <v>0</v>
      </c>
      <c r="K789" s="24">
        <v>0</v>
      </c>
      <c r="L789" s="24">
        <v>0</v>
      </c>
      <c r="M789" s="72">
        <v>0</v>
      </c>
      <c r="N789" s="71">
        <v>0</v>
      </c>
      <c r="O789" s="24">
        <v>0</v>
      </c>
      <c r="P789" s="24">
        <v>0</v>
      </c>
      <c r="Q789" s="72">
        <v>0</v>
      </c>
    </row>
    <row r="790" spans="1:17" x14ac:dyDescent="0.25">
      <c r="A790" s="515"/>
      <c r="B790" s="517"/>
      <c r="C790" s="519"/>
      <c r="D790" s="521"/>
      <c r="E790" s="393" t="s">
        <v>28</v>
      </c>
      <c r="F790" s="245">
        <v>0</v>
      </c>
      <c r="G790" s="24">
        <v>0</v>
      </c>
      <c r="H790" s="24">
        <v>0</v>
      </c>
      <c r="I790" s="72">
        <v>0</v>
      </c>
      <c r="J790" s="71">
        <v>0</v>
      </c>
      <c r="K790" s="24">
        <v>0</v>
      </c>
      <c r="L790" s="24">
        <v>0</v>
      </c>
      <c r="M790" s="72">
        <v>0</v>
      </c>
      <c r="N790" s="71">
        <v>0</v>
      </c>
      <c r="O790" s="24">
        <v>0</v>
      </c>
      <c r="P790" s="24">
        <v>0</v>
      </c>
      <c r="Q790" s="72">
        <v>0</v>
      </c>
    </row>
    <row r="791" spans="1:17" ht="25.5" x14ac:dyDescent="0.25">
      <c r="A791" s="514" t="s">
        <v>541</v>
      </c>
      <c r="B791" s="516" t="s">
        <v>767</v>
      </c>
      <c r="C791" s="518" t="s">
        <v>768</v>
      </c>
      <c r="D791" s="10" t="s">
        <v>21</v>
      </c>
      <c r="E791" s="393"/>
      <c r="F791" s="245">
        <v>0</v>
      </c>
      <c r="G791" s="24">
        <v>0</v>
      </c>
      <c r="H791" s="24">
        <v>0</v>
      </c>
      <c r="I791" s="72">
        <v>0</v>
      </c>
      <c r="J791" s="71">
        <v>0</v>
      </c>
      <c r="K791" s="24">
        <v>0</v>
      </c>
      <c r="L791" s="24">
        <v>0</v>
      </c>
      <c r="M791" s="72">
        <v>0</v>
      </c>
      <c r="N791" s="71">
        <v>0</v>
      </c>
      <c r="O791" s="24">
        <v>0</v>
      </c>
      <c r="P791" s="24">
        <v>0</v>
      </c>
      <c r="Q791" s="72">
        <v>0</v>
      </c>
    </row>
    <row r="792" spans="1:17" x14ac:dyDescent="0.25">
      <c r="A792" s="515"/>
      <c r="B792" s="517"/>
      <c r="C792" s="519"/>
      <c r="D792" s="520" t="s">
        <v>199</v>
      </c>
      <c r="E792" s="393" t="s">
        <v>27</v>
      </c>
      <c r="F792" s="245">
        <v>0</v>
      </c>
      <c r="G792" s="24">
        <v>0</v>
      </c>
      <c r="H792" s="24">
        <v>0</v>
      </c>
      <c r="I792" s="72">
        <v>0</v>
      </c>
      <c r="J792" s="71">
        <v>0</v>
      </c>
      <c r="K792" s="24">
        <v>0</v>
      </c>
      <c r="L792" s="24">
        <v>0</v>
      </c>
      <c r="M792" s="72">
        <v>0</v>
      </c>
      <c r="N792" s="71">
        <v>0</v>
      </c>
      <c r="O792" s="24">
        <v>0</v>
      </c>
      <c r="P792" s="24">
        <v>0</v>
      </c>
      <c r="Q792" s="72">
        <v>0</v>
      </c>
    </row>
    <row r="793" spans="1:17" x14ac:dyDescent="0.25">
      <c r="A793" s="515"/>
      <c r="B793" s="517"/>
      <c r="C793" s="519"/>
      <c r="D793" s="521"/>
      <c r="E793" s="393" t="s">
        <v>28</v>
      </c>
      <c r="F793" s="245">
        <v>0</v>
      </c>
      <c r="G793" s="24">
        <v>0</v>
      </c>
      <c r="H793" s="24">
        <v>0</v>
      </c>
      <c r="I793" s="72">
        <v>0</v>
      </c>
      <c r="J793" s="71">
        <v>0</v>
      </c>
      <c r="K793" s="24">
        <v>0</v>
      </c>
      <c r="L793" s="24">
        <v>0</v>
      </c>
      <c r="M793" s="72">
        <v>0</v>
      </c>
      <c r="N793" s="71">
        <v>0</v>
      </c>
      <c r="O793" s="24">
        <v>0</v>
      </c>
      <c r="P793" s="24">
        <v>0</v>
      </c>
      <c r="Q793" s="72">
        <v>0</v>
      </c>
    </row>
    <row r="794" spans="1:17" ht="25.5" x14ac:dyDescent="0.25">
      <c r="A794" s="514" t="s">
        <v>769</v>
      </c>
      <c r="B794" s="516" t="s">
        <v>770</v>
      </c>
      <c r="C794" s="518" t="s">
        <v>768</v>
      </c>
      <c r="D794" s="10" t="s">
        <v>21</v>
      </c>
      <c r="E794" s="393"/>
      <c r="F794" s="245">
        <v>0</v>
      </c>
      <c r="G794" s="24">
        <v>0</v>
      </c>
      <c r="H794" s="24">
        <v>0</v>
      </c>
      <c r="I794" s="72">
        <v>0</v>
      </c>
      <c r="J794" s="71">
        <v>0</v>
      </c>
      <c r="K794" s="24">
        <v>0</v>
      </c>
      <c r="L794" s="24">
        <v>0</v>
      </c>
      <c r="M794" s="72">
        <v>0</v>
      </c>
      <c r="N794" s="71">
        <v>0</v>
      </c>
      <c r="O794" s="24">
        <v>0</v>
      </c>
      <c r="P794" s="24">
        <v>0</v>
      </c>
      <c r="Q794" s="72">
        <v>0</v>
      </c>
    </row>
    <row r="795" spans="1:17" x14ac:dyDescent="0.25">
      <c r="A795" s="515"/>
      <c r="B795" s="517"/>
      <c r="C795" s="519"/>
      <c r="D795" s="520" t="s">
        <v>199</v>
      </c>
      <c r="E795" s="393" t="s">
        <v>27</v>
      </c>
      <c r="F795" s="245">
        <v>0</v>
      </c>
      <c r="G795" s="24">
        <v>0</v>
      </c>
      <c r="H795" s="24">
        <v>0</v>
      </c>
      <c r="I795" s="72">
        <v>0</v>
      </c>
      <c r="J795" s="71">
        <v>0</v>
      </c>
      <c r="K795" s="24">
        <v>0</v>
      </c>
      <c r="L795" s="24">
        <v>0</v>
      </c>
      <c r="M795" s="72">
        <v>0</v>
      </c>
      <c r="N795" s="71">
        <v>0</v>
      </c>
      <c r="O795" s="24">
        <v>0</v>
      </c>
      <c r="P795" s="24">
        <v>0</v>
      </c>
      <c r="Q795" s="72">
        <v>0</v>
      </c>
    </row>
    <row r="796" spans="1:17" x14ac:dyDescent="0.25">
      <c r="A796" s="515"/>
      <c r="B796" s="517"/>
      <c r="C796" s="519"/>
      <c r="D796" s="521"/>
      <c r="E796" s="393" t="s">
        <v>28</v>
      </c>
      <c r="F796" s="245">
        <v>0</v>
      </c>
      <c r="G796" s="24">
        <v>0</v>
      </c>
      <c r="H796" s="24">
        <v>0</v>
      </c>
      <c r="I796" s="72">
        <v>0</v>
      </c>
      <c r="J796" s="71">
        <v>0</v>
      </c>
      <c r="K796" s="24">
        <v>0</v>
      </c>
      <c r="L796" s="24">
        <v>0</v>
      </c>
      <c r="M796" s="72">
        <v>0</v>
      </c>
      <c r="N796" s="71">
        <v>0</v>
      </c>
      <c r="O796" s="24">
        <v>0</v>
      </c>
      <c r="P796" s="24">
        <v>0</v>
      </c>
      <c r="Q796" s="72">
        <v>0</v>
      </c>
    </row>
    <row r="797" spans="1:17" ht="25.5" x14ac:dyDescent="0.25">
      <c r="A797" s="514" t="s">
        <v>771</v>
      </c>
      <c r="B797" s="516" t="s">
        <v>772</v>
      </c>
      <c r="C797" s="518" t="s">
        <v>773</v>
      </c>
      <c r="D797" s="10" t="s">
        <v>21</v>
      </c>
      <c r="E797" s="393"/>
      <c r="F797" s="245">
        <v>0</v>
      </c>
      <c r="G797" s="24">
        <v>0</v>
      </c>
      <c r="H797" s="24">
        <v>0</v>
      </c>
      <c r="I797" s="72">
        <v>0</v>
      </c>
      <c r="J797" s="71">
        <v>0</v>
      </c>
      <c r="K797" s="24">
        <v>0</v>
      </c>
      <c r="L797" s="24">
        <v>0</v>
      </c>
      <c r="M797" s="72">
        <v>0</v>
      </c>
      <c r="N797" s="71">
        <v>0</v>
      </c>
      <c r="O797" s="24">
        <v>0</v>
      </c>
      <c r="P797" s="24">
        <v>0</v>
      </c>
      <c r="Q797" s="72">
        <v>0</v>
      </c>
    </row>
    <row r="798" spans="1:17" x14ac:dyDescent="0.25">
      <c r="A798" s="515"/>
      <c r="B798" s="517"/>
      <c r="C798" s="519"/>
      <c r="D798" s="520" t="s">
        <v>199</v>
      </c>
      <c r="E798" s="393" t="s">
        <v>27</v>
      </c>
      <c r="F798" s="245">
        <v>0</v>
      </c>
      <c r="G798" s="24">
        <v>0</v>
      </c>
      <c r="H798" s="24">
        <v>0</v>
      </c>
      <c r="I798" s="72">
        <v>0</v>
      </c>
      <c r="J798" s="71">
        <v>0</v>
      </c>
      <c r="K798" s="24">
        <v>0</v>
      </c>
      <c r="L798" s="24">
        <v>0</v>
      </c>
      <c r="M798" s="72">
        <v>0</v>
      </c>
      <c r="N798" s="71">
        <v>0</v>
      </c>
      <c r="O798" s="24">
        <v>0</v>
      </c>
      <c r="P798" s="24">
        <v>0</v>
      </c>
      <c r="Q798" s="72">
        <v>0</v>
      </c>
    </row>
    <row r="799" spans="1:17" x14ac:dyDescent="0.25">
      <c r="A799" s="515"/>
      <c r="B799" s="517"/>
      <c r="C799" s="519"/>
      <c r="D799" s="521"/>
      <c r="E799" s="393" t="s">
        <v>28</v>
      </c>
      <c r="F799" s="245">
        <v>0</v>
      </c>
      <c r="G799" s="24">
        <v>0</v>
      </c>
      <c r="H799" s="24">
        <v>0</v>
      </c>
      <c r="I799" s="72">
        <v>0</v>
      </c>
      <c r="J799" s="71">
        <v>0</v>
      </c>
      <c r="K799" s="24">
        <v>0</v>
      </c>
      <c r="L799" s="24">
        <v>0</v>
      </c>
      <c r="M799" s="72">
        <v>0</v>
      </c>
      <c r="N799" s="71">
        <v>0</v>
      </c>
      <c r="O799" s="24">
        <v>0</v>
      </c>
      <c r="P799" s="24">
        <v>0</v>
      </c>
      <c r="Q799" s="72">
        <v>0</v>
      </c>
    </row>
    <row r="800" spans="1:17" ht="25.5" x14ac:dyDescent="0.25">
      <c r="A800" s="514" t="s">
        <v>774</v>
      </c>
      <c r="B800" s="516" t="s">
        <v>775</v>
      </c>
      <c r="C800" s="518" t="s">
        <v>776</v>
      </c>
      <c r="D800" s="10" t="s">
        <v>21</v>
      </c>
      <c r="E800" s="393"/>
      <c r="F800" s="245">
        <v>0</v>
      </c>
      <c r="G800" s="24">
        <v>0</v>
      </c>
      <c r="H800" s="24">
        <v>0</v>
      </c>
      <c r="I800" s="72">
        <v>0</v>
      </c>
      <c r="J800" s="71">
        <v>0</v>
      </c>
      <c r="K800" s="24">
        <v>0</v>
      </c>
      <c r="L800" s="24">
        <v>0</v>
      </c>
      <c r="M800" s="72">
        <v>0</v>
      </c>
      <c r="N800" s="71">
        <v>0</v>
      </c>
      <c r="O800" s="24">
        <v>0</v>
      </c>
      <c r="P800" s="24">
        <v>0</v>
      </c>
      <c r="Q800" s="72">
        <v>0</v>
      </c>
    </row>
    <row r="801" spans="1:17" x14ac:dyDescent="0.25">
      <c r="A801" s="515"/>
      <c r="B801" s="517"/>
      <c r="C801" s="519"/>
      <c r="D801" s="520" t="s">
        <v>199</v>
      </c>
      <c r="E801" s="393" t="s">
        <v>27</v>
      </c>
      <c r="F801" s="245">
        <v>0</v>
      </c>
      <c r="G801" s="24">
        <v>0</v>
      </c>
      <c r="H801" s="24">
        <v>0</v>
      </c>
      <c r="I801" s="72">
        <v>0</v>
      </c>
      <c r="J801" s="71">
        <v>0</v>
      </c>
      <c r="K801" s="24">
        <v>0</v>
      </c>
      <c r="L801" s="24">
        <v>0</v>
      </c>
      <c r="M801" s="72">
        <v>0</v>
      </c>
      <c r="N801" s="71">
        <v>0</v>
      </c>
      <c r="O801" s="24">
        <v>0</v>
      </c>
      <c r="P801" s="24">
        <v>0</v>
      </c>
      <c r="Q801" s="72">
        <v>0</v>
      </c>
    </row>
    <row r="802" spans="1:17" x14ac:dyDescent="0.25">
      <c r="A802" s="515"/>
      <c r="B802" s="517"/>
      <c r="C802" s="519"/>
      <c r="D802" s="521"/>
      <c r="E802" s="393" t="s">
        <v>28</v>
      </c>
      <c r="F802" s="245">
        <v>0</v>
      </c>
      <c r="G802" s="24">
        <v>0</v>
      </c>
      <c r="H802" s="24">
        <v>0</v>
      </c>
      <c r="I802" s="72">
        <v>0</v>
      </c>
      <c r="J802" s="71">
        <v>0</v>
      </c>
      <c r="K802" s="24">
        <v>0</v>
      </c>
      <c r="L802" s="24">
        <v>0</v>
      </c>
      <c r="M802" s="72">
        <v>0</v>
      </c>
      <c r="N802" s="71">
        <v>0</v>
      </c>
      <c r="O802" s="24">
        <v>0</v>
      </c>
      <c r="P802" s="24">
        <v>0</v>
      </c>
      <c r="Q802" s="72">
        <v>0</v>
      </c>
    </row>
    <row r="803" spans="1:17" ht="25.5" x14ac:dyDescent="0.25">
      <c r="A803" s="514" t="s">
        <v>777</v>
      </c>
      <c r="B803" s="516" t="s">
        <v>778</v>
      </c>
      <c r="C803" s="518" t="s">
        <v>779</v>
      </c>
      <c r="D803" s="10" t="s">
        <v>21</v>
      </c>
      <c r="E803" s="393"/>
      <c r="F803" s="245">
        <v>0</v>
      </c>
      <c r="G803" s="24">
        <v>0</v>
      </c>
      <c r="H803" s="24">
        <v>0</v>
      </c>
      <c r="I803" s="72">
        <v>0</v>
      </c>
      <c r="J803" s="71">
        <v>0</v>
      </c>
      <c r="K803" s="24">
        <v>0</v>
      </c>
      <c r="L803" s="24">
        <v>0</v>
      </c>
      <c r="M803" s="72">
        <v>0</v>
      </c>
      <c r="N803" s="71">
        <v>0</v>
      </c>
      <c r="O803" s="24">
        <v>0</v>
      </c>
      <c r="P803" s="24">
        <v>0</v>
      </c>
      <c r="Q803" s="72">
        <v>0</v>
      </c>
    </row>
    <row r="804" spans="1:17" x14ac:dyDescent="0.25">
      <c r="A804" s="515"/>
      <c r="B804" s="517"/>
      <c r="C804" s="519"/>
      <c r="D804" s="520" t="s">
        <v>199</v>
      </c>
      <c r="E804" s="393" t="s">
        <v>27</v>
      </c>
      <c r="F804" s="245">
        <v>0</v>
      </c>
      <c r="G804" s="24">
        <v>0</v>
      </c>
      <c r="H804" s="24">
        <v>0</v>
      </c>
      <c r="I804" s="72">
        <v>0</v>
      </c>
      <c r="J804" s="71">
        <v>0</v>
      </c>
      <c r="K804" s="24">
        <v>0</v>
      </c>
      <c r="L804" s="24">
        <v>0</v>
      </c>
      <c r="M804" s="72">
        <v>0</v>
      </c>
      <c r="N804" s="71">
        <v>0</v>
      </c>
      <c r="O804" s="24">
        <v>0</v>
      </c>
      <c r="P804" s="24">
        <v>0</v>
      </c>
      <c r="Q804" s="72">
        <v>0</v>
      </c>
    </row>
    <row r="805" spans="1:17" x14ac:dyDescent="0.25">
      <c r="A805" s="515"/>
      <c r="B805" s="517"/>
      <c r="C805" s="519"/>
      <c r="D805" s="521"/>
      <c r="E805" s="393" t="s">
        <v>28</v>
      </c>
      <c r="F805" s="245">
        <v>0</v>
      </c>
      <c r="G805" s="24">
        <v>0</v>
      </c>
      <c r="H805" s="24">
        <v>0</v>
      </c>
      <c r="I805" s="72">
        <v>0</v>
      </c>
      <c r="J805" s="71">
        <v>0</v>
      </c>
      <c r="K805" s="24">
        <v>0</v>
      </c>
      <c r="L805" s="24">
        <v>0</v>
      </c>
      <c r="M805" s="72">
        <v>0</v>
      </c>
      <c r="N805" s="71">
        <v>0</v>
      </c>
      <c r="O805" s="24">
        <v>0</v>
      </c>
      <c r="P805" s="24">
        <v>0</v>
      </c>
      <c r="Q805" s="72">
        <v>0</v>
      </c>
    </row>
    <row r="806" spans="1:17" ht="25.5" x14ac:dyDescent="0.25">
      <c r="A806" s="514" t="s">
        <v>780</v>
      </c>
      <c r="B806" s="516" t="s">
        <v>781</v>
      </c>
      <c r="C806" s="518" t="s">
        <v>782</v>
      </c>
      <c r="D806" s="10" t="s">
        <v>21</v>
      </c>
      <c r="E806" s="393"/>
      <c r="F806" s="245">
        <v>0</v>
      </c>
      <c r="G806" s="24">
        <v>0</v>
      </c>
      <c r="H806" s="24">
        <v>0</v>
      </c>
      <c r="I806" s="72">
        <v>0</v>
      </c>
      <c r="J806" s="71">
        <v>0</v>
      </c>
      <c r="K806" s="24">
        <v>0</v>
      </c>
      <c r="L806" s="24">
        <v>0</v>
      </c>
      <c r="M806" s="72">
        <v>0</v>
      </c>
      <c r="N806" s="71">
        <v>0</v>
      </c>
      <c r="O806" s="24">
        <v>0</v>
      </c>
      <c r="P806" s="24">
        <v>0</v>
      </c>
      <c r="Q806" s="72">
        <v>0</v>
      </c>
    </row>
    <row r="807" spans="1:17" x14ac:dyDescent="0.25">
      <c r="A807" s="515"/>
      <c r="B807" s="517"/>
      <c r="C807" s="519"/>
      <c r="D807" s="520" t="s">
        <v>199</v>
      </c>
      <c r="E807" s="393" t="s">
        <v>27</v>
      </c>
      <c r="F807" s="245">
        <v>0</v>
      </c>
      <c r="G807" s="24">
        <v>0</v>
      </c>
      <c r="H807" s="24">
        <v>0</v>
      </c>
      <c r="I807" s="72">
        <v>0</v>
      </c>
      <c r="J807" s="71">
        <v>0</v>
      </c>
      <c r="K807" s="24">
        <v>0</v>
      </c>
      <c r="L807" s="24">
        <v>0</v>
      </c>
      <c r="M807" s="72">
        <v>0</v>
      </c>
      <c r="N807" s="71">
        <v>0</v>
      </c>
      <c r="O807" s="24">
        <v>0</v>
      </c>
      <c r="P807" s="24">
        <v>0</v>
      </c>
      <c r="Q807" s="72">
        <v>0</v>
      </c>
    </row>
    <row r="808" spans="1:17" x14ac:dyDescent="0.25">
      <c r="A808" s="515"/>
      <c r="B808" s="517"/>
      <c r="C808" s="519"/>
      <c r="D808" s="521"/>
      <c r="E808" s="393" t="s">
        <v>28</v>
      </c>
      <c r="F808" s="245">
        <v>0</v>
      </c>
      <c r="G808" s="24">
        <v>0</v>
      </c>
      <c r="H808" s="24">
        <v>0</v>
      </c>
      <c r="I808" s="72">
        <v>0</v>
      </c>
      <c r="J808" s="71">
        <v>0</v>
      </c>
      <c r="K808" s="24">
        <v>0</v>
      </c>
      <c r="L808" s="24">
        <v>0</v>
      </c>
      <c r="M808" s="72">
        <v>0</v>
      </c>
      <c r="N808" s="71">
        <v>0</v>
      </c>
      <c r="O808" s="24">
        <v>0</v>
      </c>
      <c r="P808" s="24">
        <v>0</v>
      </c>
      <c r="Q808" s="72">
        <v>0</v>
      </c>
    </row>
    <row r="809" spans="1:17" ht="25.5" x14ac:dyDescent="0.25">
      <c r="A809" s="522" t="s">
        <v>35</v>
      </c>
      <c r="B809" s="526" t="s">
        <v>783</v>
      </c>
      <c r="C809" s="528" t="s">
        <v>784</v>
      </c>
      <c r="D809" s="11" t="s">
        <v>21</v>
      </c>
      <c r="E809" s="391"/>
      <c r="F809" s="81">
        <f>G809+H809+I809</f>
        <v>29815.800000000003</v>
      </c>
      <c r="G809" s="66">
        <f t="shared" ref="G809:I809" si="351">G810</f>
        <v>0</v>
      </c>
      <c r="H809" s="66">
        <f t="shared" si="351"/>
        <v>3192.4</v>
      </c>
      <c r="I809" s="67">
        <f t="shared" si="351"/>
        <v>26623.4</v>
      </c>
      <c r="J809" s="65">
        <f>K809+L809+M809</f>
        <v>19955.400000000001</v>
      </c>
      <c r="K809" s="66">
        <f t="shared" ref="K809:M809" si="352">K810</f>
        <v>0</v>
      </c>
      <c r="L809" s="66">
        <f t="shared" si="352"/>
        <v>3083.5</v>
      </c>
      <c r="M809" s="67">
        <f t="shared" si="352"/>
        <v>16871.900000000001</v>
      </c>
      <c r="N809" s="62">
        <f t="shared" ref="N809:N817" si="353">J809/F809*100</f>
        <v>66.928943714406458</v>
      </c>
      <c r="O809" s="63">
        <v>0</v>
      </c>
      <c r="P809" s="63">
        <f t="shared" ref="P809:Q814" si="354">L809/H809*100</f>
        <v>96.588773336674606</v>
      </c>
      <c r="Q809" s="64">
        <f t="shared" si="354"/>
        <v>63.372446794924763</v>
      </c>
    </row>
    <row r="810" spans="1:17" x14ac:dyDescent="0.25">
      <c r="A810" s="523"/>
      <c r="B810" s="527"/>
      <c r="C810" s="529"/>
      <c r="D810" s="524" t="s">
        <v>199</v>
      </c>
      <c r="E810" s="391" t="s">
        <v>27</v>
      </c>
      <c r="F810" s="85">
        <f>F811+F812+F813+F814+F815+F816+F817+F818+F820</f>
        <v>29815.8</v>
      </c>
      <c r="G810" s="66">
        <f t="shared" ref="G810:I810" si="355">G811+G812+G813+G814+G815+G816+G817+G818+G820</f>
        <v>0</v>
      </c>
      <c r="H810" s="66">
        <f t="shared" si="355"/>
        <v>3192.4</v>
      </c>
      <c r="I810" s="82">
        <f t="shared" si="355"/>
        <v>26623.4</v>
      </c>
      <c r="J810" s="80">
        <f>J811+J812+J813+J814+J815+J816+J817+J818+J820</f>
        <v>19955.399999999998</v>
      </c>
      <c r="K810" s="66">
        <f t="shared" ref="K810:M810" si="356">K811+K812+K813+K814+K815+K816+K817+K818+K820</f>
        <v>0</v>
      </c>
      <c r="L810" s="66">
        <f t="shared" si="356"/>
        <v>3083.5</v>
      </c>
      <c r="M810" s="82">
        <f t="shared" si="356"/>
        <v>16871.900000000001</v>
      </c>
      <c r="N810" s="62">
        <f t="shared" si="353"/>
        <v>66.928943714406458</v>
      </c>
      <c r="O810" s="66">
        <f t="shared" ref="O810" si="357">O811+O813+O814+O818+O819</f>
        <v>0</v>
      </c>
      <c r="P810" s="63">
        <f t="shared" si="354"/>
        <v>96.588773336674606</v>
      </c>
      <c r="Q810" s="64">
        <f t="shared" si="354"/>
        <v>63.372446794924763</v>
      </c>
    </row>
    <row r="811" spans="1:17" x14ac:dyDescent="0.25">
      <c r="A811" s="523"/>
      <c r="B811" s="527"/>
      <c r="C811" s="529"/>
      <c r="D811" s="525"/>
      <c r="E811" s="443" t="s">
        <v>785</v>
      </c>
      <c r="F811" s="246">
        <f>G811+H811+I811</f>
        <v>2192.4</v>
      </c>
      <c r="G811" s="26">
        <f t="shared" ref="G811:I811" si="358">G829</f>
        <v>0</v>
      </c>
      <c r="H811" s="26">
        <f t="shared" si="358"/>
        <v>2192.4</v>
      </c>
      <c r="I811" s="84">
        <f t="shared" si="358"/>
        <v>0</v>
      </c>
      <c r="J811" s="83">
        <f>K811+L811+M811</f>
        <v>2192.4</v>
      </c>
      <c r="K811" s="26">
        <f t="shared" ref="K811:M812" si="359">K829</f>
        <v>0</v>
      </c>
      <c r="L811" s="26">
        <f t="shared" si="359"/>
        <v>2192.4</v>
      </c>
      <c r="M811" s="84">
        <f t="shared" si="359"/>
        <v>0</v>
      </c>
      <c r="N811" s="62">
        <f t="shared" si="353"/>
        <v>100</v>
      </c>
      <c r="O811" s="63">
        <v>0</v>
      </c>
      <c r="P811" s="63">
        <f t="shared" si="354"/>
        <v>100</v>
      </c>
      <c r="Q811" s="64">
        <v>0</v>
      </c>
    </row>
    <row r="812" spans="1:17" x14ac:dyDescent="0.25">
      <c r="A812" s="523"/>
      <c r="B812" s="527"/>
      <c r="C812" s="529"/>
      <c r="D812" s="525"/>
      <c r="E812" s="443" t="s">
        <v>786</v>
      </c>
      <c r="F812" s="246">
        <f t="shared" ref="F812:F820" si="360">G812+H812+I812</f>
        <v>7500</v>
      </c>
      <c r="G812" s="26">
        <v>0</v>
      </c>
      <c r="H812" s="26">
        <v>0</v>
      </c>
      <c r="I812" s="84">
        <f>I830</f>
        <v>7500</v>
      </c>
      <c r="J812" s="83">
        <f t="shared" ref="J812:J820" si="361">K812+L812+M812</f>
        <v>7500</v>
      </c>
      <c r="K812" s="26">
        <f>K830</f>
        <v>0</v>
      </c>
      <c r="L812" s="26">
        <f t="shared" si="359"/>
        <v>0</v>
      </c>
      <c r="M812" s="84">
        <f t="shared" si="359"/>
        <v>7500</v>
      </c>
      <c r="N812" s="62">
        <f t="shared" si="353"/>
        <v>100</v>
      </c>
      <c r="O812" s="63">
        <v>0</v>
      </c>
      <c r="P812" s="63">
        <v>0</v>
      </c>
      <c r="Q812" s="64">
        <f>M812/I812*100</f>
        <v>100</v>
      </c>
    </row>
    <row r="813" spans="1:17" x14ac:dyDescent="0.25">
      <c r="A813" s="523"/>
      <c r="B813" s="527"/>
      <c r="C813" s="529"/>
      <c r="D813" s="525"/>
      <c r="E813" s="392" t="s">
        <v>787</v>
      </c>
      <c r="F813" s="246">
        <f t="shared" si="360"/>
        <v>9123.4</v>
      </c>
      <c r="G813" s="66">
        <f t="shared" ref="G813:I813" si="362">G840</f>
        <v>0</v>
      </c>
      <c r="H813" s="66">
        <f t="shared" si="362"/>
        <v>0</v>
      </c>
      <c r="I813" s="67">
        <f t="shared" si="362"/>
        <v>9123.4</v>
      </c>
      <c r="J813" s="83">
        <f t="shared" si="361"/>
        <v>9123.4</v>
      </c>
      <c r="K813" s="66">
        <f t="shared" ref="K813:M813" si="363">K840</f>
        <v>0</v>
      </c>
      <c r="L813" s="66">
        <f t="shared" si="363"/>
        <v>0</v>
      </c>
      <c r="M813" s="67">
        <f t="shared" si="363"/>
        <v>9123.4</v>
      </c>
      <c r="N813" s="62">
        <f t="shared" si="353"/>
        <v>100</v>
      </c>
      <c r="O813" s="63">
        <v>0</v>
      </c>
      <c r="P813" s="63">
        <v>0</v>
      </c>
      <c r="Q813" s="64">
        <f t="shared" si="354"/>
        <v>100</v>
      </c>
    </row>
    <row r="814" spans="1:17" x14ac:dyDescent="0.25">
      <c r="A814" s="523"/>
      <c r="B814" s="527"/>
      <c r="C814" s="529"/>
      <c r="D814" s="525"/>
      <c r="E814" s="392" t="s">
        <v>788</v>
      </c>
      <c r="F814" s="246">
        <f t="shared" si="360"/>
        <v>10000</v>
      </c>
      <c r="G814" s="66">
        <f t="shared" ref="G814:I814" si="364">G855</f>
        <v>0</v>
      </c>
      <c r="H814" s="66">
        <f t="shared" si="364"/>
        <v>0</v>
      </c>
      <c r="I814" s="67">
        <f t="shared" si="364"/>
        <v>10000</v>
      </c>
      <c r="J814" s="83">
        <f t="shared" si="361"/>
        <v>248.5</v>
      </c>
      <c r="K814" s="66">
        <f t="shared" ref="K814:M814" si="365">K855</f>
        <v>0</v>
      </c>
      <c r="L814" s="66">
        <f t="shared" si="365"/>
        <v>0</v>
      </c>
      <c r="M814" s="67">
        <f t="shared" si="365"/>
        <v>248.5</v>
      </c>
      <c r="N814" s="62">
        <f t="shared" si="353"/>
        <v>2.4849999999999999</v>
      </c>
      <c r="O814" s="63">
        <v>0</v>
      </c>
      <c r="P814" s="63">
        <v>0</v>
      </c>
      <c r="Q814" s="64">
        <f t="shared" si="354"/>
        <v>2.4849999999999999</v>
      </c>
    </row>
    <row r="815" spans="1:17" x14ac:dyDescent="0.25">
      <c r="A815" s="523"/>
      <c r="B815" s="527"/>
      <c r="C815" s="529"/>
      <c r="D815" s="525"/>
      <c r="E815" s="392" t="s">
        <v>789</v>
      </c>
      <c r="F815" s="246">
        <f t="shared" si="360"/>
        <v>0</v>
      </c>
      <c r="G815" s="66">
        <v>0</v>
      </c>
      <c r="H815" s="66">
        <f>H865</f>
        <v>0</v>
      </c>
      <c r="I815" s="67">
        <v>0</v>
      </c>
      <c r="J815" s="83">
        <f t="shared" si="361"/>
        <v>0</v>
      </c>
      <c r="K815" s="66">
        <v>0</v>
      </c>
      <c r="L815" s="66">
        <f>L865</f>
        <v>0</v>
      </c>
      <c r="M815" s="67">
        <f>M865</f>
        <v>0</v>
      </c>
      <c r="N815" s="62"/>
      <c r="O815" s="63">
        <v>0</v>
      </c>
      <c r="P815" s="63">
        <v>0</v>
      </c>
      <c r="Q815" s="64">
        <v>0</v>
      </c>
    </row>
    <row r="816" spans="1:17" x14ac:dyDescent="0.25">
      <c r="A816" s="523"/>
      <c r="B816" s="527"/>
      <c r="C816" s="529"/>
      <c r="D816" s="525"/>
      <c r="E816" s="392" t="s">
        <v>790</v>
      </c>
      <c r="F816" s="246">
        <f t="shared" si="360"/>
        <v>0</v>
      </c>
      <c r="G816" s="66">
        <v>0</v>
      </c>
      <c r="H816" s="66">
        <f>H866</f>
        <v>0</v>
      </c>
      <c r="I816" s="67">
        <v>0</v>
      </c>
      <c r="J816" s="83">
        <f t="shared" si="361"/>
        <v>0</v>
      </c>
      <c r="K816" s="66">
        <v>0</v>
      </c>
      <c r="L816" s="66">
        <f>L866</f>
        <v>0</v>
      </c>
      <c r="M816" s="67">
        <f>M866</f>
        <v>0</v>
      </c>
      <c r="N816" s="62"/>
      <c r="O816" s="63">
        <v>0</v>
      </c>
      <c r="P816" s="63">
        <v>0</v>
      </c>
      <c r="Q816" s="64">
        <v>0</v>
      </c>
    </row>
    <row r="817" spans="1:17" x14ac:dyDescent="0.25">
      <c r="A817" s="523"/>
      <c r="B817" s="527"/>
      <c r="C817" s="529"/>
      <c r="D817" s="525"/>
      <c r="E817" s="392" t="s">
        <v>791</v>
      </c>
      <c r="F817" s="246">
        <f t="shared" si="360"/>
        <v>1000</v>
      </c>
      <c r="G817" s="66">
        <v>0</v>
      </c>
      <c r="H817" s="66">
        <f>H864</f>
        <v>1000</v>
      </c>
      <c r="I817" s="67">
        <f>I864</f>
        <v>0</v>
      </c>
      <c r="J817" s="83">
        <f t="shared" si="361"/>
        <v>891.1</v>
      </c>
      <c r="K817" s="66">
        <f t="shared" ref="K817:M817" si="366">K864</f>
        <v>0</v>
      </c>
      <c r="L817" s="66">
        <f>L864</f>
        <v>891.1</v>
      </c>
      <c r="M817" s="67">
        <f t="shared" si="366"/>
        <v>0</v>
      </c>
      <c r="N817" s="62">
        <f t="shared" si="353"/>
        <v>89.11</v>
      </c>
      <c r="O817" s="63">
        <v>0</v>
      </c>
      <c r="P817" s="63">
        <f>L817/H817*100</f>
        <v>89.11</v>
      </c>
      <c r="Q817" s="64">
        <v>0</v>
      </c>
    </row>
    <row r="818" spans="1:17" x14ac:dyDescent="0.25">
      <c r="A818" s="523"/>
      <c r="B818" s="527"/>
      <c r="C818" s="529"/>
      <c r="D818" s="525"/>
      <c r="E818" s="392" t="s">
        <v>792</v>
      </c>
      <c r="F818" s="246">
        <f t="shared" si="360"/>
        <v>0</v>
      </c>
      <c r="G818" s="66">
        <f t="shared" ref="G818:L820" si="367">G867</f>
        <v>0</v>
      </c>
      <c r="H818" s="66">
        <f t="shared" si="367"/>
        <v>0</v>
      </c>
      <c r="I818" s="67">
        <f t="shared" si="367"/>
        <v>0</v>
      </c>
      <c r="J818" s="83">
        <f t="shared" si="361"/>
        <v>0</v>
      </c>
      <c r="K818" s="66">
        <f t="shared" si="367"/>
        <v>0</v>
      </c>
      <c r="L818" s="66">
        <f t="shared" si="367"/>
        <v>0</v>
      </c>
      <c r="M818" s="67">
        <f>M867</f>
        <v>0</v>
      </c>
      <c r="N818" s="62"/>
      <c r="O818" s="63">
        <v>0</v>
      </c>
      <c r="P818" s="63">
        <v>0</v>
      </c>
      <c r="Q818" s="64"/>
    </row>
    <row r="819" spans="1:17" x14ac:dyDescent="0.25">
      <c r="A819" s="523"/>
      <c r="B819" s="527"/>
      <c r="C819" s="529"/>
      <c r="D819" s="525"/>
      <c r="E819" s="392"/>
      <c r="F819" s="246">
        <f t="shared" si="360"/>
        <v>0</v>
      </c>
      <c r="G819" s="66">
        <f t="shared" si="367"/>
        <v>0</v>
      </c>
      <c r="H819" s="66">
        <f t="shared" si="367"/>
        <v>0</v>
      </c>
      <c r="I819" s="67">
        <v>0</v>
      </c>
      <c r="J819" s="83">
        <f t="shared" si="361"/>
        <v>0</v>
      </c>
      <c r="K819" s="66">
        <f t="shared" si="367"/>
        <v>0</v>
      </c>
      <c r="L819" s="66">
        <f t="shared" si="367"/>
        <v>0</v>
      </c>
      <c r="M819" s="67">
        <v>0</v>
      </c>
      <c r="N819" s="62"/>
      <c r="O819" s="63">
        <v>0</v>
      </c>
      <c r="P819" s="63">
        <v>0</v>
      </c>
      <c r="Q819" s="64"/>
    </row>
    <row r="820" spans="1:17" x14ac:dyDescent="0.25">
      <c r="A820" s="523"/>
      <c r="B820" s="527"/>
      <c r="C820" s="529"/>
      <c r="D820" s="525"/>
      <c r="E820" s="392" t="s">
        <v>793</v>
      </c>
      <c r="F820" s="246">
        <f t="shared" si="360"/>
        <v>0</v>
      </c>
      <c r="G820" s="66">
        <v>0</v>
      </c>
      <c r="H820" s="66">
        <f>H868</f>
        <v>0</v>
      </c>
      <c r="I820" s="67">
        <f>I868</f>
        <v>0</v>
      </c>
      <c r="J820" s="83">
        <f t="shared" si="361"/>
        <v>0</v>
      </c>
      <c r="K820" s="66">
        <f t="shared" si="367"/>
        <v>0</v>
      </c>
      <c r="L820" s="66">
        <f>L868</f>
        <v>0</v>
      </c>
      <c r="M820" s="67">
        <f>M868</f>
        <v>0</v>
      </c>
      <c r="N820" s="62"/>
      <c r="O820" s="63">
        <v>0</v>
      </c>
      <c r="P820" s="63"/>
      <c r="Q820" s="64">
        <v>0</v>
      </c>
    </row>
    <row r="821" spans="1:17" ht="25.5" x14ac:dyDescent="0.25">
      <c r="A821" s="514" t="s">
        <v>39</v>
      </c>
      <c r="B821" s="516" t="s">
        <v>794</v>
      </c>
      <c r="C821" s="518" t="s">
        <v>784</v>
      </c>
      <c r="D821" s="10" t="s">
        <v>21</v>
      </c>
      <c r="E821" s="393"/>
      <c r="F821" s="245">
        <v>0</v>
      </c>
      <c r="G821" s="24">
        <v>0</v>
      </c>
      <c r="H821" s="24">
        <v>0</v>
      </c>
      <c r="I821" s="72">
        <v>0</v>
      </c>
      <c r="J821" s="71">
        <v>0</v>
      </c>
      <c r="K821" s="24">
        <v>0</v>
      </c>
      <c r="L821" s="24">
        <v>0</v>
      </c>
      <c r="M821" s="72">
        <v>0</v>
      </c>
      <c r="N821" s="71">
        <v>0</v>
      </c>
      <c r="O821" s="24">
        <v>0</v>
      </c>
      <c r="P821" s="24">
        <v>0</v>
      </c>
      <c r="Q821" s="72">
        <v>0</v>
      </c>
    </row>
    <row r="822" spans="1:17" x14ac:dyDescent="0.25">
      <c r="A822" s="515"/>
      <c r="B822" s="517"/>
      <c r="C822" s="519"/>
      <c r="D822" s="520" t="s">
        <v>199</v>
      </c>
      <c r="E822" s="393" t="s">
        <v>27</v>
      </c>
      <c r="F822" s="245">
        <v>0</v>
      </c>
      <c r="G822" s="24">
        <v>0</v>
      </c>
      <c r="H822" s="24">
        <v>0</v>
      </c>
      <c r="I822" s="72">
        <v>0</v>
      </c>
      <c r="J822" s="71">
        <v>0</v>
      </c>
      <c r="K822" s="24">
        <v>0</v>
      </c>
      <c r="L822" s="24">
        <v>0</v>
      </c>
      <c r="M822" s="72">
        <v>0</v>
      </c>
      <c r="N822" s="71">
        <v>0</v>
      </c>
      <c r="O822" s="24">
        <v>0</v>
      </c>
      <c r="P822" s="24">
        <v>0</v>
      </c>
      <c r="Q822" s="72">
        <v>0</v>
      </c>
    </row>
    <row r="823" spans="1:17" x14ac:dyDescent="0.25">
      <c r="A823" s="515"/>
      <c r="B823" s="517"/>
      <c r="C823" s="519"/>
      <c r="D823" s="521"/>
      <c r="E823" s="393" t="s">
        <v>28</v>
      </c>
      <c r="F823" s="245">
        <v>0</v>
      </c>
      <c r="G823" s="24">
        <v>0</v>
      </c>
      <c r="H823" s="24">
        <v>0</v>
      </c>
      <c r="I823" s="72">
        <v>0</v>
      </c>
      <c r="J823" s="71">
        <v>0</v>
      </c>
      <c r="K823" s="24">
        <v>0</v>
      </c>
      <c r="L823" s="24">
        <v>0</v>
      </c>
      <c r="M823" s="72">
        <v>0</v>
      </c>
      <c r="N823" s="71">
        <v>0</v>
      </c>
      <c r="O823" s="24">
        <v>0</v>
      </c>
      <c r="P823" s="24">
        <v>0</v>
      </c>
      <c r="Q823" s="72">
        <v>0</v>
      </c>
    </row>
    <row r="824" spans="1:17" ht="25.5" x14ac:dyDescent="0.25">
      <c r="A824" s="514" t="s">
        <v>795</v>
      </c>
      <c r="B824" s="516" t="s">
        <v>796</v>
      </c>
      <c r="C824" s="518" t="s">
        <v>784</v>
      </c>
      <c r="D824" s="10" t="s">
        <v>21</v>
      </c>
      <c r="E824" s="393"/>
      <c r="F824" s="245">
        <v>0</v>
      </c>
      <c r="G824" s="24">
        <v>0</v>
      </c>
      <c r="H824" s="24">
        <v>0</v>
      </c>
      <c r="I824" s="72">
        <v>0</v>
      </c>
      <c r="J824" s="71">
        <v>0</v>
      </c>
      <c r="K824" s="24">
        <v>0</v>
      </c>
      <c r="L824" s="24">
        <v>0</v>
      </c>
      <c r="M824" s="72">
        <v>0</v>
      </c>
      <c r="N824" s="71">
        <v>0</v>
      </c>
      <c r="O824" s="24">
        <v>0</v>
      </c>
      <c r="P824" s="24">
        <v>0</v>
      </c>
      <c r="Q824" s="72">
        <v>0</v>
      </c>
    </row>
    <row r="825" spans="1:17" x14ac:dyDescent="0.25">
      <c r="A825" s="515"/>
      <c r="B825" s="517"/>
      <c r="C825" s="519"/>
      <c r="D825" s="520" t="s">
        <v>199</v>
      </c>
      <c r="E825" s="393" t="s">
        <v>27</v>
      </c>
      <c r="F825" s="245">
        <v>0</v>
      </c>
      <c r="G825" s="24">
        <v>0</v>
      </c>
      <c r="H825" s="24">
        <v>0</v>
      </c>
      <c r="I825" s="72">
        <v>0</v>
      </c>
      <c r="J825" s="71">
        <v>0</v>
      </c>
      <c r="K825" s="24">
        <v>0</v>
      </c>
      <c r="L825" s="24">
        <v>0</v>
      </c>
      <c r="M825" s="72">
        <v>0</v>
      </c>
      <c r="N825" s="71">
        <v>0</v>
      </c>
      <c r="O825" s="24">
        <v>0</v>
      </c>
      <c r="P825" s="24">
        <v>0</v>
      </c>
      <c r="Q825" s="72">
        <v>0</v>
      </c>
    </row>
    <row r="826" spans="1:17" x14ac:dyDescent="0.25">
      <c r="A826" s="515"/>
      <c r="B826" s="517"/>
      <c r="C826" s="519"/>
      <c r="D826" s="521"/>
      <c r="E826" s="393" t="s">
        <v>28</v>
      </c>
      <c r="F826" s="245">
        <v>0</v>
      </c>
      <c r="G826" s="24">
        <v>0</v>
      </c>
      <c r="H826" s="24">
        <v>0</v>
      </c>
      <c r="I826" s="72">
        <v>0</v>
      </c>
      <c r="J826" s="71">
        <v>0</v>
      </c>
      <c r="K826" s="24">
        <v>0</v>
      </c>
      <c r="L826" s="24">
        <v>0</v>
      </c>
      <c r="M826" s="72">
        <v>0</v>
      </c>
      <c r="N826" s="71">
        <v>0</v>
      </c>
      <c r="O826" s="24">
        <v>0</v>
      </c>
      <c r="P826" s="24">
        <v>0</v>
      </c>
      <c r="Q826" s="72">
        <v>0</v>
      </c>
    </row>
    <row r="827" spans="1:17" ht="25.5" x14ac:dyDescent="0.25">
      <c r="A827" s="522" t="s">
        <v>42</v>
      </c>
      <c r="B827" s="516" t="s">
        <v>797</v>
      </c>
      <c r="C827" s="518" t="s">
        <v>798</v>
      </c>
      <c r="D827" s="11" t="s">
        <v>21</v>
      </c>
      <c r="E827" s="391"/>
      <c r="F827" s="81">
        <f>F828</f>
        <v>9692.4</v>
      </c>
      <c r="G827" s="66">
        <f t="shared" ref="G827:I827" si="368">G828</f>
        <v>0</v>
      </c>
      <c r="H827" s="66">
        <f t="shared" si="368"/>
        <v>2192.4</v>
      </c>
      <c r="I827" s="67">
        <f t="shared" si="368"/>
        <v>7500</v>
      </c>
      <c r="J827" s="65">
        <f>J828</f>
        <v>9692.4</v>
      </c>
      <c r="K827" s="66">
        <f t="shared" ref="K827:M827" si="369">K828</f>
        <v>0</v>
      </c>
      <c r="L827" s="66">
        <f t="shared" si="369"/>
        <v>2192.4</v>
      </c>
      <c r="M827" s="67">
        <f t="shared" si="369"/>
        <v>7500</v>
      </c>
      <c r="N827" s="62">
        <f t="shared" ref="N827:N830" si="370">J827/F827*100</f>
        <v>100</v>
      </c>
      <c r="O827" s="63">
        <v>0</v>
      </c>
      <c r="P827" s="63">
        <f t="shared" ref="P827:Q830" si="371">L827/H827*100</f>
        <v>100</v>
      </c>
      <c r="Q827" s="64">
        <f t="shared" si="371"/>
        <v>100</v>
      </c>
    </row>
    <row r="828" spans="1:17" x14ac:dyDescent="0.25">
      <c r="A828" s="523"/>
      <c r="B828" s="517"/>
      <c r="C828" s="519"/>
      <c r="D828" s="524" t="s">
        <v>199</v>
      </c>
      <c r="E828" s="391" t="s">
        <v>27</v>
      </c>
      <c r="F828" s="85">
        <f>G828+H828+I828</f>
        <v>9692.4</v>
      </c>
      <c r="G828" s="66">
        <f>G829+G830</f>
        <v>0</v>
      </c>
      <c r="H828" s="66">
        <f>H829+H830</f>
        <v>2192.4</v>
      </c>
      <c r="I828" s="82">
        <f>I829+I830</f>
        <v>7500</v>
      </c>
      <c r="J828" s="65">
        <f>J832+J835</f>
        <v>9692.4</v>
      </c>
      <c r="K828" s="66">
        <f t="shared" ref="K828:M828" si="372">K832+K835</f>
        <v>0</v>
      </c>
      <c r="L828" s="66">
        <f t="shared" si="372"/>
        <v>2192.4</v>
      </c>
      <c r="M828" s="67">
        <f t="shared" si="372"/>
        <v>7500</v>
      </c>
      <c r="N828" s="62">
        <f t="shared" si="370"/>
        <v>100</v>
      </c>
      <c r="O828" s="63">
        <v>0</v>
      </c>
      <c r="P828" s="63">
        <f t="shared" si="371"/>
        <v>100</v>
      </c>
      <c r="Q828" s="64">
        <f t="shared" si="371"/>
        <v>100</v>
      </c>
    </row>
    <row r="829" spans="1:17" x14ac:dyDescent="0.25">
      <c r="A829" s="523"/>
      <c r="B829" s="517"/>
      <c r="C829" s="519"/>
      <c r="D829" s="525"/>
      <c r="E829" s="392" t="s">
        <v>785</v>
      </c>
      <c r="F829" s="81">
        <f t="shared" ref="F829:F830" si="373">G829+H829+I829</f>
        <v>2192.4</v>
      </c>
      <c r="G829" s="66">
        <f t="shared" ref="G829:I829" si="374">G836</f>
        <v>0</v>
      </c>
      <c r="H829" s="66">
        <f t="shared" si="374"/>
        <v>2192.4</v>
      </c>
      <c r="I829" s="67">
        <f t="shared" si="374"/>
        <v>0</v>
      </c>
      <c r="J829" s="65">
        <f>J836</f>
        <v>2192.4</v>
      </c>
      <c r="K829" s="66">
        <f t="shared" ref="K829:M829" si="375">K836</f>
        <v>0</v>
      </c>
      <c r="L829" s="66">
        <f t="shared" si="375"/>
        <v>2192.4</v>
      </c>
      <c r="M829" s="67">
        <f t="shared" si="375"/>
        <v>0</v>
      </c>
      <c r="N829" s="62">
        <f t="shared" si="370"/>
        <v>100</v>
      </c>
      <c r="O829" s="63">
        <v>0</v>
      </c>
      <c r="P829" s="63">
        <f t="shared" si="371"/>
        <v>100</v>
      </c>
      <c r="Q829" s="64">
        <v>0</v>
      </c>
    </row>
    <row r="830" spans="1:17" x14ac:dyDescent="0.25">
      <c r="A830" s="530"/>
      <c r="B830" s="531"/>
      <c r="C830" s="532"/>
      <c r="D830" s="533"/>
      <c r="E830" s="392" t="s">
        <v>786</v>
      </c>
      <c r="F830" s="81">
        <f t="shared" si="373"/>
        <v>7500</v>
      </c>
      <c r="G830" s="66">
        <v>0</v>
      </c>
      <c r="H830" s="66">
        <v>0</v>
      </c>
      <c r="I830" s="67">
        <f>I837</f>
        <v>7500</v>
      </c>
      <c r="J830" s="65">
        <f>K830+L830+M830</f>
        <v>7500</v>
      </c>
      <c r="K830" s="66">
        <f>K837</f>
        <v>0</v>
      </c>
      <c r="L830" s="66">
        <f>L837</f>
        <v>0</v>
      </c>
      <c r="M830" s="67">
        <f>M837</f>
        <v>7500</v>
      </c>
      <c r="N830" s="62">
        <f t="shared" si="370"/>
        <v>100</v>
      </c>
      <c r="O830" s="63">
        <v>0</v>
      </c>
      <c r="P830" s="63">
        <v>0</v>
      </c>
      <c r="Q830" s="64">
        <f t="shared" si="371"/>
        <v>100</v>
      </c>
    </row>
    <row r="831" spans="1:17" ht="25.5" x14ac:dyDescent="0.25">
      <c r="A831" s="514" t="s">
        <v>799</v>
      </c>
      <c r="B831" s="516" t="s">
        <v>800</v>
      </c>
      <c r="C831" s="518" t="s">
        <v>798</v>
      </c>
      <c r="D831" s="10" t="s">
        <v>21</v>
      </c>
      <c r="E831" s="393"/>
      <c r="F831" s="245">
        <v>0</v>
      </c>
      <c r="G831" s="24">
        <v>0</v>
      </c>
      <c r="H831" s="24">
        <v>0</v>
      </c>
      <c r="I831" s="72">
        <v>0</v>
      </c>
      <c r="J831" s="71">
        <v>0</v>
      </c>
      <c r="K831" s="24">
        <v>0</v>
      </c>
      <c r="L831" s="24">
        <v>0</v>
      </c>
      <c r="M831" s="72">
        <v>0</v>
      </c>
      <c r="N831" s="71">
        <v>0</v>
      </c>
      <c r="O831" s="24">
        <v>0</v>
      </c>
      <c r="P831" s="24">
        <v>0</v>
      </c>
      <c r="Q831" s="72">
        <v>0</v>
      </c>
    </row>
    <row r="832" spans="1:17" x14ac:dyDescent="0.25">
      <c r="A832" s="515"/>
      <c r="B832" s="517"/>
      <c r="C832" s="519"/>
      <c r="D832" s="520" t="s">
        <v>199</v>
      </c>
      <c r="E832" s="393" t="s">
        <v>27</v>
      </c>
      <c r="F832" s="245">
        <v>0</v>
      </c>
      <c r="G832" s="24">
        <v>0</v>
      </c>
      <c r="H832" s="24">
        <v>0</v>
      </c>
      <c r="I832" s="72">
        <v>0</v>
      </c>
      <c r="J832" s="71">
        <v>0</v>
      </c>
      <c r="K832" s="24">
        <v>0</v>
      </c>
      <c r="L832" s="24">
        <v>0</v>
      </c>
      <c r="M832" s="72">
        <v>0</v>
      </c>
      <c r="N832" s="71">
        <v>0</v>
      </c>
      <c r="O832" s="24">
        <v>0</v>
      </c>
      <c r="P832" s="24">
        <v>0</v>
      </c>
      <c r="Q832" s="72">
        <v>0</v>
      </c>
    </row>
    <row r="833" spans="1:17" x14ac:dyDescent="0.25">
      <c r="A833" s="515"/>
      <c r="B833" s="517"/>
      <c r="C833" s="519"/>
      <c r="D833" s="521"/>
      <c r="E833" s="393" t="s">
        <v>28</v>
      </c>
      <c r="F833" s="245">
        <v>0</v>
      </c>
      <c r="G833" s="24">
        <v>0</v>
      </c>
      <c r="H833" s="24">
        <v>0</v>
      </c>
      <c r="I833" s="72">
        <v>0</v>
      </c>
      <c r="J833" s="71">
        <v>0</v>
      </c>
      <c r="K833" s="24">
        <v>0</v>
      </c>
      <c r="L833" s="24">
        <v>0</v>
      </c>
      <c r="M833" s="72">
        <v>0</v>
      </c>
      <c r="N833" s="71">
        <v>0</v>
      </c>
      <c r="O833" s="24">
        <v>0</v>
      </c>
      <c r="P833" s="24">
        <v>0</v>
      </c>
      <c r="Q833" s="72">
        <v>0</v>
      </c>
    </row>
    <row r="834" spans="1:17" ht="25.5" x14ac:dyDescent="0.25">
      <c r="A834" s="514" t="s">
        <v>801</v>
      </c>
      <c r="B834" s="516" t="s">
        <v>802</v>
      </c>
      <c r="C834" s="518" t="s">
        <v>803</v>
      </c>
      <c r="D834" s="10" t="s">
        <v>21</v>
      </c>
      <c r="E834" s="393"/>
      <c r="F834" s="245">
        <f>G834+H834+I834</f>
        <v>9692.4</v>
      </c>
      <c r="G834" s="24">
        <f t="shared" ref="G834:I834" si="376">G835</f>
        <v>0</v>
      </c>
      <c r="H834" s="24">
        <f t="shared" si="376"/>
        <v>2192.4</v>
      </c>
      <c r="I834" s="72">
        <f t="shared" si="376"/>
        <v>7500</v>
      </c>
      <c r="J834" s="73">
        <f>J835</f>
        <v>9692.4</v>
      </c>
      <c r="K834" s="74">
        <f t="shared" ref="K834:M835" si="377">K835</f>
        <v>0</v>
      </c>
      <c r="L834" s="74">
        <f t="shared" si="377"/>
        <v>2192.4</v>
      </c>
      <c r="M834" s="75">
        <f t="shared" si="377"/>
        <v>7500</v>
      </c>
      <c r="N834" s="76">
        <f>J834/F834*100</f>
        <v>100</v>
      </c>
      <c r="O834" s="77">
        <v>0</v>
      </c>
      <c r="P834" s="77">
        <f t="shared" ref="P834:Q836" si="378">L834/H834*100</f>
        <v>100</v>
      </c>
      <c r="Q834" s="78">
        <f>M834/I834*100</f>
        <v>100</v>
      </c>
    </row>
    <row r="835" spans="1:17" x14ac:dyDescent="0.25">
      <c r="A835" s="515"/>
      <c r="B835" s="517"/>
      <c r="C835" s="519"/>
      <c r="D835" s="520" t="s">
        <v>199</v>
      </c>
      <c r="E835" s="393" t="s">
        <v>27</v>
      </c>
      <c r="F835" s="245">
        <f>G835+H835+I835</f>
        <v>9692.4</v>
      </c>
      <c r="G835" s="24">
        <f>G836+G837</f>
        <v>0</v>
      </c>
      <c r="H835" s="24">
        <f t="shared" ref="H835:I835" si="379">H836+H837</f>
        <v>2192.4</v>
      </c>
      <c r="I835" s="72">
        <f t="shared" si="379"/>
        <v>7500</v>
      </c>
      <c r="J835" s="73">
        <f>K835+L835+M835</f>
        <v>9692.4</v>
      </c>
      <c r="K835" s="74">
        <f t="shared" si="377"/>
        <v>0</v>
      </c>
      <c r="L835" s="74">
        <f>L836+L837</f>
        <v>2192.4</v>
      </c>
      <c r="M835" s="75">
        <f>M836+M837</f>
        <v>7500</v>
      </c>
      <c r="N835" s="76">
        <f t="shared" ref="N835:N840" si="380">J835/F835*100</f>
        <v>100</v>
      </c>
      <c r="O835" s="77">
        <v>0</v>
      </c>
      <c r="P835" s="77">
        <f t="shared" si="378"/>
        <v>100</v>
      </c>
      <c r="Q835" s="78">
        <f t="shared" si="378"/>
        <v>100</v>
      </c>
    </row>
    <row r="836" spans="1:17" x14ac:dyDescent="0.25">
      <c r="A836" s="515"/>
      <c r="B836" s="517"/>
      <c r="C836" s="519"/>
      <c r="D836" s="521"/>
      <c r="E836" s="394" t="s">
        <v>804</v>
      </c>
      <c r="F836" s="245">
        <f>G836+H836+I836</f>
        <v>2192.4</v>
      </c>
      <c r="G836" s="24">
        <v>0</v>
      </c>
      <c r="H836" s="24">
        <v>2192.4</v>
      </c>
      <c r="I836" s="72">
        <v>0</v>
      </c>
      <c r="J836" s="73">
        <f>K836+L836+M836</f>
        <v>2192.4</v>
      </c>
      <c r="K836" s="79">
        <v>0</v>
      </c>
      <c r="L836" s="74">
        <v>2192.4</v>
      </c>
      <c r="M836" s="75">
        <v>0</v>
      </c>
      <c r="N836" s="76">
        <f t="shared" si="380"/>
        <v>100</v>
      </c>
      <c r="O836" s="77">
        <v>0</v>
      </c>
      <c r="P836" s="77">
        <f t="shared" si="378"/>
        <v>100</v>
      </c>
      <c r="Q836" s="78">
        <v>0</v>
      </c>
    </row>
    <row r="837" spans="1:17" x14ac:dyDescent="0.25">
      <c r="A837" s="530"/>
      <c r="B837" s="531"/>
      <c r="C837" s="532"/>
      <c r="D837" s="533"/>
      <c r="E837" s="394" t="s">
        <v>805</v>
      </c>
      <c r="F837" s="245">
        <f>G837+H837+I837</f>
        <v>7500</v>
      </c>
      <c r="G837" s="24">
        <v>0</v>
      </c>
      <c r="H837" s="24">
        <v>0</v>
      </c>
      <c r="I837" s="72">
        <v>7500</v>
      </c>
      <c r="J837" s="73">
        <f>K837+L837+M837</f>
        <v>7500</v>
      </c>
      <c r="K837" s="79">
        <v>0</v>
      </c>
      <c r="L837" s="74">
        <v>0</v>
      </c>
      <c r="M837" s="75">
        <v>7500</v>
      </c>
      <c r="N837" s="76">
        <f t="shared" si="380"/>
        <v>100</v>
      </c>
      <c r="O837" s="77">
        <v>0</v>
      </c>
      <c r="P837" s="77">
        <v>0</v>
      </c>
      <c r="Q837" s="78">
        <f t="shared" ref="Q837:Q840" si="381">M837/I837*100</f>
        <v>100</v>
      </c>
    </row>
    <row r="838" spans="1:17" ht="25.5" x14ac:dyDescent="0.25">
      <c r="A838" s="522" t="s">
        <v>44</v>
      </c>
      <c r="B838" s="516" t="s">
        <v>806</v>
      </c>
      <c r="C838" s="518" t="s">
        <v>807</v>
      </c>
      <c r="D838" s="11" t="s">
        <v>21</v>
      </c>
      <c r="E838" s="391"/>
      <c r="F838" s="81">
        <f>F840</f>
        <v>9123.4</v>
      </c>
      <c r="G838" s="66">
        <f t="shared" ref="G838:I838" si="382">G840</f>
        <v>0</v>
      </c>
      <c r="H838" s="66">
        <f t="shared" si="382"/>
        <v>0</v>
      </c>
      <c r="I838" s="67">
        <f t="shared" si="382"/>
        <v>9123.4</v>
      </c>
      <c r="J838" s="65">
        <f>J840</f>
        <v>9123.4</v>
      </c>
      <c r="K838" s="66">
        <f t="shared" ref="K838:M838" si="383">K840</f>
        <v>0</v>
      </c>
      <c r="L838" s="66">
        <f t="shared" si="383"/>
        <v>0</v>
      </c>
      <c r="M838" s="67">
        <f t="shared" si="383"/>
        <v>9123.4</v>
      </c>
      <c r="N838" s="62">
        <f t="shared" si="380"/>
        <v>100</v>
      </c>
      <c r="O838" s="63">
        <v>0</v>
      </c>
      <c r="P838" s="63">
        <v>0</v>
      </c>
      <c r="Q838" s="64">
        <f t="shared" si="381"/>
        <v>100</v>
      </c>
    </row>
    <row r="839" spans="1:17" x14ac:dyDescent="0.25">
      <c r="A839" s="523"/>
      <c r="B839" s="517"/>
      <c r="C839" s="519"/>
      <c r="D839" s="524" t="s">
        <v>199</v>
      </c>
      <c r="E839" s="391" t="s">
        <v>27</v>
      </c>
      <c r="F839" s="81">
        <f>F842+F845</f>
        <v>9123.4</v>
      </c>
      <c r="G839" s="66">
        <f t="shared" ref="G839:I839" si="384">G842+G845</f>
        <v>0</v>
      </c>
      <c r="H839" s="66">
        <f t="shared" si="384"/>
        <v>0</v>
      </c>
      <c r="I839" s="67">
        <f t="shared" si="384"/>
        <v>9123.4</v>
      </c>
      <c r="J839" s="65">
        <f>J842+J845</f>
        <v>9123.4</v>
      </c>
      <c r="K839" s="66">
        <f t="shared" ref="K839:M839" si="385">K842+K845</f>
        <v>0</v>
      </c>
      <c r="L839" s="66">
        <f t="shared" si="385"/>
        <v>0</v>
      </c>
      <c r="M839" s="67">
        <f t="shared" si="385"/>
        <v>9123.4</v>
      </c>
      <c r="N839" s="62">
        <f t="shared" si="380"/>
        <v>100</v>
      </c>
      <c r="O839" s="63">
        <v>0</v>
      </c>
      <c r="P839" s="63">
        <v>0</v>
      </c>
      <c r="Q839" s="64">
        <f t="shared" si="381"/>
        <v>100</v>
      </c>
    </row>
    <row r="840" spans="1:17" x14ac:dyDescent="0.25">
      <c r="A840" s="523"/>
      <c r="B840" s="517"/>
      <c r="C840" s="519"/>
      <c r="D840" s="525"/>
      <c r="E840" s="392" t="s">
        <v>787</v>
      </c>
      <c r="F840" s="81">
        <f>F846</f>
        <v>9123.4</v>
      </c>
      <c r="G840" s="66">
        <f t="shared" ref="G840:I840" si="386">G846</f>
        <v>0</v>
      </c>
      <c r="H840" s="66">
        <f t="shared" si="386"/>
        <v>0</v>
      </c>
      <c r="I840" s="67">
        <f t="shared" si="386"/>
        <v>9123.4</v>
      </c>
      <c r="J840" s="65">
        <f>J846</f>
        <v>9123.4</v>
      </c>
      <c r="K840" s="66">
        <f t="shared" ref="K840:M840" si="387">K846</f>
        <v>0</v>
      </c>
      <c r="L840" s="66">
        <f t="shared" si="387"/>
        <v>0</v>
      </c>
      <c r="M840" s="67">
        <f t="shared" si="387"/>
        <v>9123.4</v>
      </c>
      <c r="N840" s="62">
        <f t="shared" si="380"/>
        <v>100</v>
      </c>
      <c r="O840" s="63">
        <v>0</v>
      </c>
      <c r="P840" s="63">
        <v>0</v>
      </c>
      <c r="Q840" s="64">
        <f t="shared" si="381"/>
        <v>100</v>
      </c>
    </row>
    <row r="841" spans="1:17" ht="25.5" x14ac:dyDescent="0.25">
      <c r="A841" s="514" t="s">
        <v>808</v>
      </c>
      <c r="B841" s="516" t="s">
        <v>809</v>
      </c>
      <c r="C841" s="518" t="s">
        <v>807</v>
      </c>
      <c r="D841" s="10" t="s">
        <v>21</v>
      </c>
      <c r="E841" s="393"/>
      <c r="F841" s="245">
        <v>0</v>
      </c>
      <c r="G841" s="24">
        <v>0</v>
      </c>
      <c r="H841" s="24">
        <v>0</v>
      </c>
      <c r="I841" s="72">
        <v>0</v>
      </c>
      <c r="J841" s="71">
        <v>0</v>
      </c>
      <c r="K841" s="24">
        <v>0</v>
      </c>
      <c r="L841" s="24">
        <v>0</v>
      </c>
      <c r="M841" s="72">
        <v>0</v>
      </c>
      <c r="N841" s="71">
        <v>0</v>
      </c>
      <c r="O841" s="24">
        <v>0</v>
      </c>
      <c r="P841" s="24">
        <v>0</v>
      </c>
      <c r="Q841" s="72">
        <v>0</v>
      </c>
    </row>
    <row r="842" spans="1:17" x14ac:dyDescent="0.25">
      <c r="A842" s="515"/>
      <c r="B842" s="517"/>
      <c r="C842" s="519"/>
      <c r="D842" s="520" t="s">
        <v>199</v>
      </c>
      <c r="E842" s="393" t="s">
        <v>27</v>
      </c>
      <c r="F842" s="245">
        <v>0</v>
      </c>
      <c r="G842" s="24">
        <v>0</v>
      </c>
      <c r="H842" s="24">
        <v>0</v>
      </c>
      <c r="I842" s="72">
        <v>0</v>
      </c>
      <c r="J842" s="71">
        <v>0</v>
      </c>
      <c r="K842" s="24">
        <v>0</v>
      </c>
      <c r="L842" s="24">
        <v>0</v>
      </c>
      <c r="M842" s="72">
        <v>0</v>
      </c>
      <c r="N842" s="71">
        <v>0</v>
      </c>
      <c r="O842" s="24">
        <v>0</v>
      </c>
      <c r="P842" s="24">
        <v>0</v>
      </c>
      <c r="Q842" s="72">
        <v>0</v>
      </c>
    </row>
    <row r="843" spans="1:17" x14ac:dyDescent="0.25">
      <c r="A843" s="515"/>
      <c r="B843" s="517"/>
      <c r="C843" s="519"/>
      <c r="D843" s="521"/>
      <c r="E843" s="393" t="s">
        <v>28</v>
      </c>
      <c r="F843" s="245">
        <v>0</v>
      </c>
      <c r="G843" s="24">
        <v>0</v>
      </c>
      <c r="H843" s="24">
        <v>0</v>
      </c>
      <c r="I843" s="72">
        <v>0</v>
      </c>
      <c r="J843" s="71">
        <v>0</v>
      </c>
      <c r="K843" s="24">
        <v>0</v>
      </c>
      <c r="L843" s="24">
        <v>0</v>
      </c>
      <c r="M843" s="72">
        <v>0</v>
      </c>
      <c r="N843" s="71">
        <v>0</v>
      </c>
      <c r="O843" s="24">
        <v>0</v>
      </c>
      <c r="P843" s="24">
        <v>0</v>
      </c>
      <c r="Q843" s="72">
        <v>0</v>
      </c>
    </row>
    <row r="844" spans="1:17" ht="25.5" x14ac:dyDescent="0.25">
      <c r="A844" s="514" t="s">
        <v>810</v>
      </c>
      <c r="B844" s="516" t="s">
        <v>811</v>
      </c>
      <c r="C844" s="518" t="s">
        <v>812</v>
      </c>
      <c r="D844" s="10" t="s">
        <v>21</v>
      </c>
      <c r="E844" s="393"/>
      <c r="F844" s="245">
        <f>F845</f>
        <v>9123.4</v>
      </c>
      <c r="G844" s="24">
        <f t="shared" ref="G844:I845" si="388">G845</f>
        <v>0</v>
      </c>
      <c r="H844" s="24">
        <f t="shared" si="388"/>
        <v>0</v>
      </c>
      <c r="I844" s="72">
        <f t="shared" si="388"/>
        <v>9123.4</v>
      </c>
      <c r="J844" s="73">
        <f>J845</f>
        <v>9123.4</v>
      </c>
      <c r="K844" s="74">
        <f t="shared" ref="K844:M845" si="389">K845</f>
        <v>0</v>
      </c>
      <c r="L844" s="74">
        <f t="shared" si="389"/>
        <v>0</v>
      </c>
      <c r="M844" s="75">
        <f t="shared" si="389"/>
        <v>9123.4</v>
      </c>
      <c r="N844" s="76">
        <f t="shared" ref="N844:N846" si="390">J844/F844*100</f>
        <v>100</v>
      </c>
      <c r="O844" s="77">
        <v>0</v>
      </c>
      <c r="P844" s="77">
        <v>0</v>
      </c>
      <c r="Q844" s="78">
        <f t="shared" ref="Q844:Q846" si="391">M844/I844*100</f>
        <v>100</v>
      </c>
    </row>
    <row r="845" spans="1:17" x14ac:dyDescent="0.25">
      <c r="A845" s="515"/>
      <c r="B845" s="517"/>
      <c r="C845" s="519"/>
      <c r="D845" s="520" t="s">
        <v>199</v>
      </c>
      <c r="E845" s="393" t="s">
        <v>27</v>
      </c>
      <c r="F845" s="245">
        <f>G845+H845+I845</f>
        <v>9123.4</v>
      </c>
      <c r="G845" s="24">
        <f t="shared" si="388"/>
        <v>0</v>
      </c>
      <c r="H845" s="24">
        <f t="shared" si="388"/>
        <v>0</v>
      </c>
      <c r="I845" s="72">
        <f t="shared" si="388"/>
        <v>9123.4</v>
      </c>
      <c r="J845" s="73">
        <f>K845+L845+M845</f>
        <v>9123.4</v>
      </c>
      <c r="K845" s="74">
        <f>K846</f>
        <v>0</v>
      </c>
      <c r="L845" s="74">
        <f t="shared" si="389"/>
        <v>0</v>
      </c>
      <c r="M845" s="75">
        <f t="shared" si="389"/>
        <v>9123.4</v>
      </c>
      <c r="N845" s="76">
        <f t="shared" si="390"/>
        <v>100</v>
      </c>
      <c r="O845" s="77">
        <v>0</v>
      </c>
      <c r="P845" s="77">
        <v>0</v>
      </c>
      <c r="Q845" s="78">
        <f t="shared" si="391"/>
        <v>100</v>
      </c>
    </row>
    <row r="846" spans="1:17" x14ac:dyDescent="0.25">
      <c r="A846" s="515"/>
      <c r="B846" s="517"/>
      <c r="C846" s="519"/>
      <c r="D846" s="521"/>
      <c r="E846" s="394" t="s">
        <v>787</v>
      </c>
      <c r="F846" s="245">
        <f>G846+H846+I846</f>
        <v>9123.4</v>
      </c>
      <c r="G846" s="24">
        <v>0</v>
      </c>
      <c r="H846" s="24">
        <v>0</v>
      </c>
      <c r="I846" s="72">
        <v>9123.4</v>
      </c>
      <c r="J846" s="73">
        <f>K846+L846+M846</f>
        <v>9123.4</v>
      </c>
      <c r="K846" s="86">
        <v>0</v>
      </c>
      <c r="L846" s="86">
        <v>0</v>
      </c>
      <c r="M846" s="75">
        <v>9123.4</v>
      </c>
      <c r="N846" s="76">
        <f t="shared" si="390"/>
        <v>100</v>
      </c>
      <c r="O846" s="77">
        <v>0</v>
      </c>
      <c r="P846" s="77">
        <v>0</v>
      </c>
      <c r="Q846" s="78">
        <f t="shared" si="391"/>
        <v>100</v>
      </c>
    </row>
    <row r="847" spans="1:17" ht="25.5" x14ac:dyDescent="0.25">
      <c r="A847" s="514" t="s">
        <v>813</v>
      </c>
      <c r="B847" s="516" t="s">
        <v>814</v>
      </c>
      <c r="C847" s="518" t="s">
        <v>815</v>
      </c>
      <c r="D847" s="10" t="s">
        <v>21</v>
      </c>
      <c r="E847" s="393"/>
      <c r="F847" s="245">
        <v>0</v>
      </c>
      <c r="G847" s="24">
        <v>0</v>
      </c>
      <c r="H847" s="24">
        <v>0</v>
      </c>
      <c r="I847" s="72">
        <v>0</v>
      </c>
      <c r="J847" s="71">
        <v>0</v>
      </c>
      <c r="K847" s="24">
        <v>0</v>
      </c>
      <c r="L847" s="24">
        <v>0</v>
      </c>
      <c r="M847" s="72">
        <v>0</v>
      </c>
      <c r="N847" s="71">
        <v>0</v>
      </c>
      <c r="O847" s="24">
        <v>0</v>
      </c>
      <c r="P847" s="24">
        <v>0</v>
      </c>
      <c r="Q847" s="72">
        <v>0</v>
      </c>
    </row>
    <row r="848" spans="1:17" x14ac:dyDescent="0.25">
      <c r="A848" s="515"/>
      <c r="B848" s="517"/>
      <c r="C848" s="519"/>
      <c r="D848" s="520" t="s">
        <v>199</v>
      </c>
      <c r="E848" s="393" t="s">
        <v>27</v>
      </c>
      <c r="F848" s="245">
        <v>0</v>
      </c>
      <c r="G848" s="24">
        <v>0</v>
      </c>
      <c r="H848" s="24">
        <v>0</v>
      </c>
      <c r="I848" s="72">
        <v>0</v>
      </c>
      <c r="J848" s="71">
        <v>0</v>
      </c>
      <c r="K848" s="24">
        <v>0</v>
      </c>
      <c r="L848" s="24">
        <v>0</v>
      </c>
      <c r="M848" s="72">
        <v>0</v>
      </c>
      <c r="N848" s="71">
        <v>0</v>
      </c>
      <c r="O848" s="24">
        <v>0</v>
      </c>
      <c r="P848" s="24">
        <v>0</v>
      </c>
      <c r="Q848" s="72">
        <v>0</v>
      </c>
    </row>
    <row r="849" spans="1:17" x14ac:dyDescent="0.25">
      <c r="A849" s="515"/>
      <c r="B849" s="517"/>
      <c r="C849" s="519"/>
      <c r="D849" s="521"/>
      <c r="E849" s="393" t="s">
        <v>28</v>
      </c>
      <c r="F849" s="245">
        <v>0</v>
      </c>
      <c r="G849" s="24">
        <v>0</v>
      </c>
      <c r="H849" s="24">
        <v>0</v>
      </c>
      <c r="I849" s="72">
        <v>0</v>
      </c>
      <c r="J849" s="71">
        <v>0</v>
      </c>
      <c r="K849" s="24">
        <v>0</v>
      </c>
      <c r="L849" s="24">
        <v>0</v>
      </c>
      <c r="M849" s="72">
        <v>0</v>
      </c>
      <c r="N849" s="71">
        <v>0</v>
      </c>
      <c r="O849" s="24">
        <v>0</v>
      </c>
      <c r="P849" s="24">
        <v>0</v>
      </c>
      <c r="Q849" s="72">
        <v>0</v>
      </c>
    </row>
    <row r="850" spans="1:17" ht="25.5" x14ac:dyDescent="0.25">
      <c r="A850" s="514" t="s">
        <v>816</v>
      </c>
      <c r="B850" s="516" t="s">
        <v>817</v>
      </c>
      <c r="C850" s="518" t="s">
        <v>818</v>
      </c>
      <c r="D850" s="10" t="s">
        <v>21</v>
      </c>
      <c r="E850" s="393"/>
      <c r="F850" s="245">
        <v>0</v>
      </c>
      <c r="G850" s="24">
        <v>0</v>
      </c>
      <c r="H850" s="24">
        <v>0</v>
      </c>
      <c r="I850" s="72">
        <v>0</v>
      </c>
      <c r="J850" s="71">
        <v>0</v>
      </c>
      <c r="K850" s="24">
        <v>0</v>
      </c>
      <c r="L850" s="24">
        <v>0</v>
      </c>
      <c r="M850" s="72">
        <v>0</v>
      </c>
      <c r="N850" s="71">
        <v>0</v>
      </c>
      <c r="O850" s="24">
        <v>0</v>
      </c>
      <c r="P850" s="24">
        <v>0</v>
      </c>
      <c r="Q850" s="72">
        <v>0</v>
      </c>
    </row>
    <row r="851" spans="1:17" x14ac:dyDescent="0.25">
      <c r="A851" s="515"/>
      <c r="B851" s="517"/>
      <c r="C851" s="519"/>
      <c r="D851" s="520" t="s">
        <v>199</v>
      </c>
      <c r="E851" s="393" t="s">
        <v>27</v>
      </c>
      <c r="F851" s="245">
        <v>0</v>
      </c>
      <c r="G851" s="24">
        <v>0</v>
      </c>
      <c r="H851" s="24">
        <v>0</v>
      </c>
      <c r="I851" s="72">
        <v>0</v>
      </c>
      <c r="J851" s="71">
        <v>0</v>
      </c>
      <c r="K851" s="24">
        <v>0</v>
      </c>
      <c r="L851" s="24">
        <v>0</v>
      </c>
      <c r="M851" s="72">
        <v>0</v>
      </c>
      <c r="N851" s="71">
        <v>0</v>
      </c>
      <c r="O851" s="24">
        <v>0</v>
      </c>
      <c r="P851" s="24">
        <v>0</v>
      </c>
      <c r="Q851" s="72">
        <v>0</v>
      </c>
    </row>
    <row r="852" spans="1:17" x14ac:dyDescent="0.25">
      <c r="A852" s="515"/>
      <c r="B852" s="517"/>
      <c r="C852" s="519"/>
      <c r="D852" s="521"/>
      <c r="E852" s="393" t="s">
        <v>28</v>
      </c>
      <c r="F852" s="245">
        <v>0</v>
      </c>
      <c r="G852" s="24">
        <v>0</v>
      </c>
      <c r="H852" s="24">
        <v>0</v>
      </c>
      <c r="I852" s="72">
        <v>0</v>
      </c>
      <c r="J852" s="71">
        <v>0</v>
      </c>
      <c r="K852" s="24">
        <v>0</v>
      </c>
      <c r="L852" s="24">
        <v>0</v>
      </c>
      <c r="M852" s="72">
        <v>0</v>
      </c>
      <c r="N852" s="71">
        <v>0</v>
      </c>
      <c r="O852" s="24">
        <v>0</v>
      </c>
      <c r="P852" s="24">
        <v>0</v>
      </c>
      <c r="Q852" s="72">
        <v>0</v>
      </c>
    </row>
    <row r="853" spans="1:17" ht="25.5" x14ac:dyDescent="0.25">
      <c r="A853" s="522" t="s">
        <v>50</v>
      </c>
      <c r="B853" s="516" t="s">
        <v>819</v>
      </c>
      <c r="C853" s="518" t="s">
        <v>820</v>
      </c>
      <c r="D853" s="11" t="s">
        <v>21</v>
      </c>
      <c r="E853" s="391"/>
      <c r="F853" s="81">
        <f>F854</f>
        <v>10000</v>
      </c>
      <c r="G853" s="66">
        <f t="shared" ref="G853:I853" si="392">G854</f>
        <v>0</v>
      </c>
      <c r="H853" s="66">
        <f t="shared" si="392"/>
        <v>0</v>
      </c>
      <c r="I853" s="67">
        <f t="shared" si="392"/>
        <v>10000</v>
      </c>
      <c r="J853" s="65">
        <f>J854</f>
        <v>248.5</v>
      </c>
      <c r="K853" s="66">
        <f t="shared" ref="K853:M853" si="393">K854</f>
        <v>0</v>
      </c>
      <c r="L853" s="66">
        <f t="shared" si="393"/>
        <v>0</v>
      </c>
      <c r="M853" s="67">
        <f t="shared" si="393"/>
        <v>248.5</v>
      </c>
      <c r="N853" s="62">
        <f t="shared" ref="N853:N855" si="394">J853/F853*100</f>
        <v>2.4849999999999999</v>
      </c>
      <c r="O853" s="63">
        <v>0</v>
      </c>
      <c r="P853" s="63">
        <v>0</v>
      </c>
      <c r="Q853" s="64">
        <f t="shared" ref="Q853:Q855" si="395">M853/I853*100</f>
        <v>2.4849999999999999</v>
      </c>
    </row>
    <row r="854" spans="1:17" x14ac:dyDescent="0.25">
      <c r="A854" s="523"/>
      <c r="B854" s="517"/>
      <c r="C854" s="519"/>
      <c r="D854" s="524" t="s">
        <v>199</v>
      </c>
      <c r="E854" s="391" t="s">
        <v>27</v>
      </c>
      <c r="F854" s="81">
        <f>F857+F860</f>
        <v>10000</v>
      </c>
      <c r="G854" s="66">
        <f t="shared" ref="G854:I854" si="396">G857+G860</f>
        <v>0</v>
      </c>
      <c r="H854" s="66">
        <f t="shared" si="396"/>
        <v>0</v>
      </c>
      <c r="I854" s="67">
        <f t="shared" si="396"/>
        <v>10000</v>
      </c>
      <c r="J854" s="65">
        <f>J857+J860</f>
        <v>248.5</v>
      </c>
      <c r="K854" s="66">
        <f t="shared" ref="K854:M854" si="397">K857+K860</f>
        <v>0</v>
      </c>
      <c r="L854" s="66">
        <f t="shared" si="397"/>
        <v>0</v>
      </c>
      <c r="M854" s="67">
        <f t="shared" si="397"/>
        <v>248.5</v>
      </c>
      <c r="N854" s="62">
        <f t="shared" si="394"/>
        <v>2.4849999999999999</v>
      </c>
      <c r="O854" s="66">
        <v>0</v>
      </c>
      <c r="P854" s="66">
        <v>0</v>
      </c>
      <c r="Q854" s="64">
        <f t="shared" si="395"/>
        <v>2.4849999999999999</v>
      </c>
    </row>
    <row r="855" spans="1:17" x14ac:dyDescent="0.25">
      <c r="A855" s="523"/>
      <c r="B855" s="517"/>
      <c r="C855" s="519"/>
      <c r="D855" s="525"/>
      <c r="E855" s="392" t="s">
        <v>788</v>
      </c>
      <c r="F855" s="81">
        <f>F861</f>
        <v>10000</v>
      </c>
      <c r="G855" s="66">
        <f t="shared" ref="G855:I855" si="398">G861</f>
        <v>0</v>
      </c>
      <c r="H855" s="66">
        <f t="shared" si="398"/>
        <v>0</v>
      </c>
      <c r="I855" s="67">
        <f t="shared" si="398"/>
        <v>10000</v>
      </c>
      <c r="J855" s="65">
        <f>J861</f>
        <v>248.5</v>
      </c>
      <c r="K855" s="66">
        <f t="shared" ref="K855:M855" si="399">K861</f>
        <v>0</v>
      </c>
      <c r="L855" s="66">
        <f t="shared" si="399"/>
        <v>0</v>
      </c>
      <c r="M855" s="67">
        <f t="shared" si="399"/>
        <v>248.5</v>
      </c>
      <c r="N855" s="62">
        <f t="shared" si="394"/>
        <v>2.4849999999999999</v>
      </c>
      <c r="O855" s="66">
        <v>0</v>
      </c>
      <c r="P855" s="66">
        <v>0</v>
      </c>
      <c r="Q855" s="64">
        <f t="shared" si="395"/>
        <v>2.4849999999999999</v>
      </c>
    </row>
    <row r="856" spans="1:17" ht="25.5" x14ac:dyDescent="0.25">
      <c r="A856" s="514" t="s">
        <v>821</v>
      </c>
      <c r="B856" s="516" t="s">
        <v>822</v>
      </c>
      <c r="C856" s="518" t="s">
        <v>823</v>
      </c>
      <c r="D856" s="10" t="s">
        <v>21</v>
      </c>
      <c r="E856" s="393"/>
      <c r="F856" s="245">
        <v>0</v>
      </c>
      <c r="G856" s="24">
        <v>0</v>
      </c>
      <c r="H856" s="24">
        <v>0</v>
      </c>
      <c r="I856" s="72">
        <v>0</v>
      </c>
      <c r="J856" s="71">
        <v>0</v>
      </c>
      <c r="K856" s="24">
        <v>0</v>
      </c>
      <c r="L856" s="24">
        <v>0</v>
      </c>
      <c r="M856" s="72">
        <v>0</v>
      </c>
      <c r="N856" s="71">
        <v>0</v>
      </c>
      <c r="O856" s="24">
        <v>0</v>
      </c>
      <c r="P856" s="24">
        <v>0</v>
      </c>
      <c r="Q856" s="72">
        <v>0</v>
      </c>
    </row>
    <row r="857" spans="1:17" x14ac:dyDescent="0.25">
      <c r="A857" s="515"/>
      <c r="B857" s="517"/>
      <c r="C857" s="519"/>
      <c r="D857" s="520" t="s">
        <v>199</v>
      </c>
      <c r="E857" s="393" t="s">
        <v>27</v>
      </c>
      <c r="F857" s="245">
        <v>0</v>
      </c>
      <c r="G857" s="24">
        <v>0</v>
      </c>
      <c r="H857" s="24">
        <v>0</v>
      </c>
      <c r="I857" s="72">
        <v>0</v>
      </c>
      <c r="J857" s="71">
        <v>0</v>
      </c>
      <c r="K857" s="24">
        <v>0</v>
      </c>
      <c r="L857" s="24">
        <v>0</v>
      </c>
      <c r="M857" s="72">
        <v>0</v>
      </c>
      <c r="N857" s="71">
        <v>0</v>
      </c>
      <c r="O857" s="24">
        <v>0</v>
      </c>
      <c r="P857" s="24">
        <v>0</v>
      </c>
      <c r="Q857" s="72">
        <v>0</v>
      </c>
    </row>
    <row r="858" spans="1:17" x14ac:dyDescent="0.25">
      <c r="A858" s="515"/>
      <c r="B858" s="517"/>
      <c r="C858" s="519"/>
      <c r="D858" s="521"/>
      <c r="E858" s="393" t="s">
        <v>28</v>
      </c>
      <c r="F858" s="245">
        <v>0</v>
      </c>
      <c r="G858" s="24">
        <v>0</v>
      </c>
      <c r="H858" s="24">
        <v>0</v>
      </c>
      <c r="I858" s="72">
        <v>0</v>
      </c>
      <c r="J858" s="71">
        <v>0</v>
      </c>
      <c r="K858" s="24">
        <v>0</v>
      </c>
      <c r="L858" s="24">
        <v>0</v>
      </c>
      <c r="M858" s="72">
        <v>0</v>
      </c>
      <c r="N858" s="71">
        <v>0</v>
      </c>
      <c r="O858" s="24">
        <v>0</v>
      </c>
      <c r="P858" s="24">
        <v>0</v>
      </c>
      <c r="Q858" s="72">
        <v>0</v>
      </c>
    </row>
    <row r="859" spans="1:17" ht="25.5" x14ac:dyDescent="0.25">
      <c r="A859" s="514" t="s">
        <v>824</v>
      </c>
      <c r="B859" s="516" t="s">
        <v>825</v>
      </c>
      <c r="C859" s="518" t="s">
        <v>826</v>
      </c>
      <c r="D859" s="10" t="s">
        <v>21</v>
      </c>
      <c r="E859" s="393"/>
      <c r="F859" s="245">
        <f>F860</f>
        <v>10000</v>
      </c>
      <c r="G859" s="24">
        <f t="shared" ref="G859:I860" si="400">G860</f>
        <v>0</v>
      </c>
      <c r="H859" s="24">
        <f t="shared" si="400"/>
        <v>0</v>
      </c>
      <c r="I859" s="72">
        <f t="shared" si="400"/>
        <v>10000</v>
      </c>
      <c r="J859" s="71">
        <f>J860</f>
        <v>248.5</v>
      </c>
      <c r="K859" s="24">
        <f t="shared" ref="K859:M860" si="401">K860</f>
        <v>0</v>
      </c>
      <c r="L859" s="24">
        <f t="shared" si="401"/>
        <v>0</v>
      </c>
      <c r="M859" s="72">
        <f t="shared" si="401"/>
        <v>248.5</v>
      </c>
      <c r="N859" s="76">
        <f t="shared" ref="N859:N895" si="402">J859/F859*100</f>
        <v>2.4849999999999999</v>
      </c>
      <c r="O859" s="77">
        <v>0</v>
      </c>
      <c r="P859" s="77">
        <v>0</v>
      </c>
      <c r="Q859" s="78">
        <f t="shared" ref="Q859:Q896" si="403">M859/I859*100</f>
        <v>2.4849999999999999</v>
      </c>
    </row>
    <row r="860" spans="1:17" x14ac:dyDescent="0.25">
      <c r="A860" s="515"/>
      <c r="B860" s="517"/>
      <c r="C860" s="519"/>
      <c r="D860" s="520" t="s">
        <v>199</v>
      </c>
      <c r="E860" s="393" t="s">
        <v>27</v>
      </c>
      <c r="F860" s="245">
        <f>G860+H860+I860</f>
        <v>10000</v>
      </c>
      <c r="G860" s="24">
        <f>G861</f>
        <v>0</v>
      </c>
      <c r="H860" s="24">
        <f t="shared" si="400"/>
        <v>0</v>
      </c>
      <c r="I860" s="72">
        <f t="shared" si="400"/>
        <v>10000</v>
      </c>
      <c r="J860" s="71">
        <f>J861</f>
        <v>248.5</v>
      </c>
      <c r="K860" s="24">
        <f t="shared" si="401"/>
        <v>0</v>
      </c>
      <c r="L860" s="24">
        <f t="shared" si="401"/>
        <v>0</v>
      </c>
      <c r="M860" s="72">
        <f t="shared" si="401"/>
        <v>248.5</v>
      </c>
      <c r="N860" s="76">
        <f t="shared" si="402"/>
        <v>2.4849999999999999</v>
      </c>
      <c r="O860" s="77">
        <v>0</v>
      </c>
      <c r="P860" s="47">
        <v>0</v>
      </c>
      <c r="Q860" s="78">
        <f t="shared" si="403"/>
        <v>2.4849999999999999</v>
      </c>
    </row>
    <row r="861" spans="1:17" x14ac:dyDescent="0.25">
      <c r="A861" s="515"/>
      <c r="B861" s="517"/>
      <c r="C861" s="519"/>
      <c r="D861" s="521"/>
      <c r="E861" s="394" t="s">
        <v>788</v>
      </c>
      <c r="F861" s="245">
        <f>G861+H861+I861</f>
        <v>10000</v>
      </c>
      <c r="G861" s="24">
        <v>0</v>
      </c>
      <c r="H861" s="24">
        <v>0</v>
      </c>
      <c r="I861" s="72">
        <v>10000</v>
      </c>
      <c r="J861" s="71">
        <f>K861+L861+M861</f>
        <v>248.5</v>
      </c>
      <c r="K861" s="87">
        <v>0</v>
      </c>
      <c r="L861" s="87">
        <v>0</v>
      </c>
      <c r="M861" s="88">
        <v>248.5</v>
      </c>
      <c r="N861" s="76">
        <f t="shared" si="402"/>
        <v>2.4849999999999999</v>
      </c>
      <c r="O861" s="77">
        <v>0</v>
      </c>
      <c r="P861" s="47">
        <v>0</v>
      </c>
      <c r="Q861" s="78">
        <f t="shared" si="403"/>
        <v>2.4849999999999999</v>
      </c>
    </row>
    <row r="862" spans="1:17" ht="25.5" x14ac:dyDescent="0.25">
      <c r="A862" s="522" t="s">
        <v>53</v>
      </c>
      <c r="B862" s="516" t="s">
        <v>827</v>
      </c>
      <c r="C862" s="518" t="s">
        <v>828</v>
      </c>
      <c r="D862" s="11" t="s">
        <v>21</v>
      </c>
      <c r="E862" s="391"/>
      <c r="F862" s="81">
        <f>G862+H862+I862</f>
        <v>1000</v>
      </c>
      <c r="G862" s="66">
        <f t="shared" ref="G862:I862" si="404">G863</f>
        <v>0</v>
      </c>
      <c r="H862" s="66">
        <f t="shared" si="404"/>
        <v>1000</v>
      </c>
      <c r="I862" s="67">
        <f t="shared" si="404"/>
        <v>0</v>
      </c>
      <c r="J862" s="65">
        <f>K862+L862+M862</f>
        <v>891.1</v>
      </c>
      <c r="K862" s="66">
        <f t="shared" ref="K862:M862" si="405">K863</f>
        <v>0</v>
      </c>
      <c r="L862" s="66">
        <f t="shared" si="405"/>
        <v>891.1</v>
      </c>
      <c r="M862" s="67">
        <f t="shared" si="405"/>
        <v>0</v>
      </c>
      <c r="N862" s="89">
        <f t="shared" si="402"/>
        <v>89.11</v>
      </c>
      <c r="O862" s="63">
        <v>0</v>
      </c>
      <c r="P862" s="90">
        <f t="shared" ref="P862:P863" si="406">L862/H862*100</f>
        <v>89.11</v>
      </c>
      <c r="Q862" s="64">
        <v>0</v>
      </c>
    </row>
    <row r="863" spans="1:17" x14ac:dyDescent="0.25">
      <c r="A863" s="523"/>
      <c r="B863" s="517"/>
      <c r="C863" s="519"/>
      <c r="D863" s="524" t="s">
        <v>199</v>
      </c>
      <c r="E863" s="391" t="s">
        <v>27</v>
      </c>
      <c r="F863" s="85">
        <f>F864+F865+F866+F867+F868</f>
        <v>1000</v>
      </c>
      <c r="G863" s="66">
        <f t="shared" ref="G863:I863" si="407">G864+G865+G866+G867+G868</f>
        <v>0</v>
      </c>
      <c r="H863" s="66">
        <f t="shared" si="407"/>
        <v>1000</v>
      </c>
      <c r="I863" s="82">
        <f t="shared" si="407"/>
        <v>0</v>
      </c>
      <c r="J863" s="80">
        <f>J864+J865+J866+J867+J868+J869</f>
        <v>891.1</v>
      </c>
      <c r="K863" s="66">
        <f t="shared" ref="K863:M863" si="408">K864+K865+K866+K867+K868+K869</f>
        <v>0</v>
      </c>
      <c r="L863" s="66">
        <f t="shared" si="408"/>
        <v>891.1</v>
      </c>
      <c r="M863" s="82">
        <f t="shared" si="408"/>
        <v>0</v>
      </c>
      <c r="N863" s="89">
        <f t="shared" si="402"/>
        <v>89.11</v>
      </c>
      <c r="O863" s="63">
        <v>0</v>
      </c>
      <c r="P863" s="90">
        <f t="shared" si="406"/>
        <v>89.11</v>
      </c>
      <c r="Q863" s="64">
        <v>0</v>
      </c>
    </row>
    <row r="864" spans="1:17" x14ac:dyDescent="0.25">
      <c r="A864" s="523"/>
      <c r="B864" s="517"/>
      <c r="C864" s="519"/>
      <c r="D864" s="525"/>
      <c r="E864" s="392" t="s">
        <v>791</v>
      </c>
      <c r="F864" s="81">
        <f>G864+H864+I864</f>
        <v>1000</v>
      </c>
      <c r="G864" s="66">
        <v>0</v>
      </c>
      <c r="H864" s="66">
        <f>H875</f>
        <v>1000</v>
      </c>
      <c r="I864" s="67">
        <f>I875</f>
        <v>0</v>
      </c>
      <c r="J864" s="65">
        <f>K864+L864+M864</f>
        <v>891.1</v>
      </c>
      <c r="K864" s="66">
        <f>K875</f>
        <v>0</v>
      </c>
      <c r="L864" s="66">
        <f>L875</f>
        <v>891.1</v>
      </c>
      <c r="M864" s="67">
        <f>M875</f>
        <v>0</v>
      </c>
      <c r="N864" s="62">
        <f t="shared" si="402"/>
        <v>89.11</v>
      </c>
      <c r="O864" s="63">
        <v>0</v>
      </c>
      <c r="P864" s="63">
        <f>L864/H864*100</f>
        <v>89.11</v>
      </c>
      <c r="Q864" s="64">
        <v>0</v>
      </c>
    </row>
    <row r="865" spans="1:17" x14ac:dyDescent="0.25">
      <c r="A865" s="523"/>
      <c r="B865" s="517"/>
      <c r="C865" s="519"/>
      <c r="D865" s="525"/>
      <c r="E865" s="392" t="s">
        <v>789</v>
      </c>
      <c r="F865" s="81">
        <f t="shared" ref="F865:F866" si="409">G865+H865+I865</f>
        <v>0</v>
      </c>
      <c r="G865" s="66">
        <v>0</v>
      </c>
      <c r="H865" s="66">
        <f>H873</f>
        <v>0</v>
      </c>
      <c r="I865" s="67">
        <v>0</v>
      </c>
      <c r="J865" s="65">
        <f t="shared" ref="J865:J866" si="410">K865+L865+M865</f>
        <v>0</v>
      </c>
      <c r="K865" s="66"/>
      <c r="L865" s="66">
        <f>L873</f>
        <v>0</v>
      </c>
      <c r="M865" s="67">
        <v>0</v>
      </c>
      <c r="N865" s="62"/>
      <c r="O865" s="63">
        <v>0</v>
      </c>
      <c r="P865" s="63"/>
      <c r="Q865" s="64">
        <v>0</v>
      </c>
    </row>
    <row r="866" spans="1:17" x14ac:dyDescent="0.25">
      <c r="A866" s="523"/>
      <c r="B866" s="517"/>
      <c r="C866" s="519"/>
      <c r="D866" s="525"/>
      <c r="E866" s="392" t="s">
        <v>790</v>
      </c>
      <c r="F866" s="81">
        <f t="shared" si="409"/>
        <v>0</v>
      </c>
      <c r="G866" s="66">
        <v>0</v>
      </c>
      <c r="H866" s="66">
        <f>H874</f>
        <v>0</v>
      </c>
      <c r="I866" s="67">
        <v>0</v>
      </c>
      <c r="J866" s="65">
        <f t="shared" si="410"/>
        <v>0</v>
      </c>
      <c r="K866" s="66"/>
      <c r="L866" s="66">
        <f>L874</f>
        <v>0</v>
      </c>
      <c r="M866" s="67">
        <v>0</v>
      </c>
      <c r="N866" s="62"/>
      <c r="O866" s="63">
        <v>0</v>
      </c>
      <c r="P866" s="63"/>
      <c r="Q866" s="64">
        <v>0</v>
      </c>
    </row>
    <row r="867" spans="1:17" x14ac:dyDescent="0.25">
      <c r="A867" s="523"/>
      <c r="B867" s="517"/>
      <c r="C867" s="519"/>
      <c r="D867" s="525"/>
      <c r="E867" s="392" t="s">
        <v>792</v>
      </c>
      <c r="F867" s="81">
        <f>G867+H867+I867</f>
        <v>0</v>
      </c>
      <c r="G867" s="66">
        <f t="shared" ref="G867:I868" si="411">G876</f>
        <v>0</v>
      </c>
      <c r="H867" s="66">
        <f t="shared" si="411"/>
        <v>0</v>
      </c>
      <c r="I867" s="67">
        <f t="shared" si="411"/>
        <v>0</v>
      </c>
      <c r="J867" s="65">
        <f>K867+L867+M867</f>
        <v>0</v>
      </c>
      <c r="K867" s="66">
        <f t="shared" ref="J867:M869" si="412">K876</f>
        <v>0</v>
      </c>
      <c r="L867" s="66">
        <f t="shared" si="412"/>
        <v>0</v>
      </c>
      <c r="M867" s="67">
        <f>M876</f>
        <v>0</v>
      </c>
      <c r="N867" s="62"/>
      <c r="O867" s="63">
        <v>0</v>
      </c>
      <c r="P867" s="63"/>
      <c r="Q867" s="64" t="e">
        <f t="shared" si="403"/>
        <v>#DIV/0!</v>
      </c>
    </row>
    <row r="868" spans="1:17" x14ac:dyDescent="0.25">
      <c r="A868" s="523"/>
      <c r="B868" s="517"/>
      <c r="C868" s="519"/>
      <c r="D868" s="525"/>
      <c r="E868" s="392" t="s">
        <v>793</v>
      </c>
      <c r="F868" s="81">
        <f>G868+H868+I868</f>
        <v>0</v>
      </c>
      <c r="G868" s="66">
        <f t="shared" si="411"/>
        <v>0</v>
      </c>
      <c r="H868" s="66">
        <v>0</v>
      </c>
      <c r="I868" s="67">
        <f>I872</f>
        <v>0</v>
      </c>
      <c r="J868" s="65">
        <f>K868+L868+M868</f>
        <v>0</v>
      </c>
      <c r="K868" s="66">
        <f t="shared" si="412"/>
        <v>0</v>
      </c>
      <c r="L868" s="66">
        <f>L872</f>
        <v>0</v>
      </c>
      <c r="M868" s="67">
        <f>M872</f>
        <v>0</v>
      </c>
      <c r="N868" s="62"/>
      <c r="O868" s="63">
        <v>0</v>
      </c>
      <c r="P868" s="63"/>
      <c r="Q868" s="64">
        <v>0</v>
      </c>
    </row>
    <row r="869" spans="1:17" x14ac:dyDescent="0.25">
      <c r="A869" s="523"/>
      <c r="B869" s="517"/>
      <c r="C869" s="519"/>
      <c r="D869" s="525"/>
      <c r="E869" s="392"/>
      <c r="F869" s="81">
        <f>F878</f>
        <v>0</v>
      </c>
      <c r="G869" s="66">
        <v>0</v>
      </c>
      <c r="H869" s="66">
        <f>H878</f>
        <v>0</v>
      </c>
      <c r="I869" s="67">
        <v>0</v>
      </c>
      <c r="J869" s="65">
        <f t="shared" si="412"/>
        <v>0</v>
      </c>
      <c r="K869" s="66">
        <f t="shared" si="412"/>
        <v>0</v>
      </c>
      <c r="L869" s="66">
        <f t="shared" si="412"/>
        <v>0</v>
      </c>
      <c r="M869" s="67">
        <f t="shared" si="412"/>
        <v>0</v>
      </c>
      <c r="N869" s="62">
        <v>0</v>
      </c>
      <c r="O869" s="77">
        <v>0</v>
      </c>
      <c r="P869" s="77">
        <v>0</v>
      </c>
      <c r="Q869" s="78">
        <v>0</v>
      </c>
    </row>
    <row r="870" spans="1:17" ht="25.5" x14ac:dyDescent="0.25">
      <c r="A870" s="514" t="s">
        <v>829</v>
      </c>
      <c r="B870" s="516" t="s">
        <v>830</v>
      </c>
      <c r="C870" s="518" t="s">
        <v>828</v>
      </c>
      <c r="D870" s="10" t="s">
        <v>21</v>
      </c>
      <c r="E870" s="393"/>
      <c r="F870" s="94">
        <f>G870+H870+I870</f>
        <v>1000</v>
      </c>
      <c r="G870" s="21">
        <f t="shared" ref="G870:I870" si="413">G871</f>
        <v>0</v>
      </c>
      <c r="H870" s="21">
        <f t="shared" si="413"/>
        <v>1000</v>
      </c>
      <c r="I870" s="92">
        <f t="shared" si="413"/>
        <v>0</v>
      </c>
      <c r="J870" s="91">
        <f>K870+L870+M870</f>
        <v>891.1</v>
      </c>
      <c r="K870" s="21">
        <f t="shared" ref="K870:M870" si="414">K871</f>
        <v>0</v>
      </c>
      <c r="L870" s="21">
        <f t="shared" si="414"/>
        <v>891.1</v>
      </c>
      <c r="M870" s="92">
        <f t="shared" si="414"/>
        <v>0</v>
      </c>
      <c r="N870" s="76">
        <f t="shared" si="402"/>
        <v>89.11</v>
      </c>
      <c r="O870" s="77">
        <v>0</v>
      </c>
      <c r="P870" s="77">
        <f t="shared" ref="P870:P875" si="415">L870/H870*100</f>
        <v>89.11</v>
      </c>
      <c r="Q870" s="78">
        <v>0</v>
      </c>
    </row>
    <row r="871" spans="1:17" x14ac:dyDescent="0.25">
      <c r="A871" s="515"/>
      <c r="B871" s="517"/>
      <c r="C871" s="519"/>
      <c r="D871" s="520" t="s">
        <v>199</v>
      </c>
      <c r="E871" s="393" t="s">
        <v>27</v>
      </c>
      <c r="F871" s="247">
        <f>F872+F873+F874+F875+F876</f>
        <v>1000</v>
      </c>
      <c r="G871" s="21">
        <f t="shared" ref="G871:I871" si="416">G872+G873+G874+G875+G876</f>
        <v>0</v>
      </c>
      <c r="H871" s="21">
        <f t="shared" si="416"/>
        <v>1000</v>
      </c>
      <c r="I871" s="95">
        <f t="shared" si="416"/>
        <v>0</v>
      </c>
      <c r="J871" s="93">
        <f>J872+J873+J874+J875+J876</f>
        <v>891.1</v>
      </c>
      <c r="K871" s="21">
        <f t="shared" ref="K871:M871" si="417">K872+K873+K874+K875+K876</f>
        <v>0</v>
      </c>
      <c r="L871" s="21">
        <f t="shared" si="417"/>
        <v>891.1</v>
      </c>
      <c r="M871" s="95">
        <f t="shared" si="417"/>
        <v>0</v>
      </c>
      <c r="N871" s="76">
        <f t="shared" si="402"/>
        <v>89.11</v>
      </c>
      <c r="O871" s="77">
        <v>0</v>
      </c>
      <c r="P871" s="77">
        <f t="shared" si="415"/>
        <v>89.11</v>
      </c>
      <c r="Q871" s="78">
        <v>0</v>
      </c>
    </row>
    <row r="872" spans="1:17" x14ac:dyDescent="0.25">
      <c r="A872" s="515"/>
      <c r="B872" s="517"/>
      <c r="C872" s="519"/>
      <c r="D872" s="521"/>
      <c r="E872" s="394" t="s">
        <v>793</v>
      </c>
      <c r="F872" s="94">
        <f>G872+H872+I872</f>
        <v>0</v>
      </c>
      <c r="G872" s="21">
        <v>0</v>
      </c>
      <c r="H872" s="21">
        <v>0</v>
      </c>
      <c r="I872" s="92">
        <v>0</v>
      </c>
      <c r="J872" s="91">
        <f t="shared" ref="J872:J880" si="418">K872+L872+M872</f>
        <v>0</v>
      </c>
      <c r="K872" s="21">
        <v>0</v>
      </c>
      <c r="L872" s="21">
        <v>0</v>
      </c>
      <c r="M872" s="92">
        <v>0</v>
      </c>
      <c r="N872" s="76"/>
      <c r="O872" s="77">
        <v>0</v>
      </c>
      <c r="P872" s="77"/>
      <c r="Q872" s="78">
        <v>0</v>
      </c>
    </row>
    <row r="873" spans="1:17" x14ac:dyDescent="0.25">
      <c r="A873" s="515"/>
      <c r="B873" s="517"/>
      <c r="C873" s="519"/>
      <c r="D873" s="521"/>
      <c r="E873" s="394" t="s">
        <v>789</v>
      </c>
      <c r="F873" s="94">
        <f t="shared" ref="F873:F874" si="419">G873+H873+I873</f>
        <v>0</v>
      </c>
      <c r="G873" s="21">
        <v>0</v>
      </c>
      <c r="H873" s="21">
        <v>0</v>
      </c>
      <c r="I873" s="92">
        <v>0</v>
      </c>
      <c r="J873" s="91">
        <f t="shared" si="418"/>
        <v>0</v>
      </c>
      <c r="K873" s="21">
        <v>0</v>
      </c>
      <c r="L873" s="21">
        <v>0</v>
      </c>
      <c r="M873" s="92">
        <v>0</v>
      </c>
      <c r="N873" s="76"/>
      <c r="O873" s="77">
        <v>0</v>
      </c>
      <c r="P873" s="77"/>
      <c r="Q873" s="78">
        <v>0</v>
      </c>
    </row>
    <row r="874" spans="1:17" x14ac:dyDescent="0.25">
      <c r="A874" s="515"/>
      <c r="B874" s="517"/>
      <c r="C874" s="519"/>
      <c r="D874" s="521"/>
      <c r="E874" s="394" t="s">
        <v>790</v>
      </c>
      <c r="F874" s="94">
        <f t="shared" si="419"/>
        <v>0</v>
      </c>
      <c r="G874" s="21">
        <v>0</v>
      </c>
      <c r="H874" s="21">
        <v>0</v>
      </c>
      <c r="I874" s="92">
        <v>0</v>
      </c>
      <c r="J874" s="91">
        <f t="shared" si="418"/>
        <v>0</v>
      </c>
      <c r="K874" s="21">
        <v>0</v>
      </c>
      <c r="L874" s="21">
        <v>0</v>
      </c>
      <c r="M874" s="92">
        <v>0</v>
      </c>
      <c r="N874" s="76"/>
      <c r="O874" s="77">
        <v>0</v>
      </c>
      <c r="P874" s="77"/>
      <c r="Q874" s="78">
        <v>0</v>
      </c>
    </row>
    <row r="875" spans="1:17" x14ac:dyDescent="0.25">
      <c r="A875" s="515"/>
      <c r="B875" s="517"/>
      <c r="C875" s="519"/>
      <c r="D875" s="521"/>
      <c r="E875" s="394" t="s">
        <v>791</v>
      </c>
      <c r="F875" s="94">
        <f>G875+H875+I875</f>
        <v>1000</v>
      </c>
      <c r="G875" s="21">
        <v>0</v>
      </c>
      <c r="H875" s="21">
        <v>1000</v>
      </c>
      <c r="I875" s="92">
        <v>0</v>
      </c>
      <c r="J875" s="91">
        <f>K875+L875+M875</f>
        <v>891.1</v>
      </c>
      <c r="K875" s="96">
        <v>0</v>
      </c>
      <c r="L875" s="96">
        <v>891.1</v>
      </c>
      <c r="M875" s="88">
        <v>0</v>
      </c>
      <c r="N875" s="76">
        <f t="shared" si="402"/>
        <v>89.11</v>
      </c>
      <c r="O875" s="77">
        <v>0</v>
      </c>
      <c r="P875" s="77">
        <f t="shared" si="415"/>
        <v>89.11</v>
      </c>
      <c r="Q875" s="78">
        <v>0</v>
      </c>
    </row>
    <row r="876" spans="1:17" x14ac:dyDescent="0.25">
      <c r="A876" s="515"/>
      <c r="B876" s="517"/>
      <c r="C876" s="519"/>
      <c r="D876" s="521"/>
      <c r="E876" s="394" t="s">
        <v>792</v>
      </c>
      <c r="F876" s="94">
        <f>G876+H876+I876</f>
        <v>0</v>
      </c>
      <c r="G876" s="21">
        <v>0</v>
      </c>
      <c r="H876" s="21">
        <v>0</v>
      </c>
      <c r="I876" s="92">
        <v>0</v>
      </c>
      <c r="J876" s="91">
        <f t="shared" si="418"/>
        <v>0</v>
      </c>
      <c r="K876" s="96">
        <v>0</v>
      </c>
      <c r="L876" s="96">
        <v>0</v>
      </c>
      <c r="M876" s="75">
        <v>0</v>
      </c>
      <c r="N876" s="76"/>
      <c r="O876" s="77">
        <v>0</v>
      </c>
      <c r="P876" s="77">
        <v>0</v>
      </c>
      <c r="Q876" s="78"/>
    </row>
    <row r="877" spans="1:17" x14ac:dyDescent="0.25">
      <c r="A877" s="515"/>
      <c r="B877" s="517"/>
      <c r="C877" s="519"/>
      <c r="D877" s="521"/>
      <c r="E877" s="394"/>
      <c r="F877" s="94">
        <f t="shared" ref="F877:F880" si="420">G877+H877+I877</f>
        <v>0</v>
      </c>
      <c r="G877" s="21"/>
      <c r="H877" s="21"/>
      <c r="I877" s="92"/>
      <c r="J877" s="91">
        <f t="shared" si="418"/>
        <v>0</v>
      </c>
      <c r="K877" s="96"/>
      <c r="L877" s="96"/>
      <c r="M877" s="88"/>
      <c r="N877" s="76"/>
      <c r="O877" s="77">
        <v>0</v>
      </c>
      <c r="P877" s="77"/>
      <c r="Q877" s="78">
        <v>0</v>
      </c>
    </row>
    <row r="878" spans="1:17" x14ac:dyDescent="0.25">
      <c r="A878" s="515"/>
      <c r="B878" s="517"/>
      <c r="C878" s="519"/>
      <c r="D878" s="521"/>
      <c r="E878" s="394"/>
      <c r="F878" s="94">
        <f t="shared" si="420"/>
        <v>0</v>
      </c>
      <c r="G878" s="21"/>
      <c r="H878" s="21"/>
      <c r="I878" s="92"/>
      <c r="J878" s="91">
        <f t="shared" si="418"/>
        <v>0</v>
      </c>
      <c r="K878" s="96"/>
      <c r="L878" s="96"/>
      <c r="M878" s="88"/>
      <c r="N878" s="76"/>
      <c r="O878" s="77">
        <v>0</v>
      </c>
      <c r="P878" s="77"/>
      <c r="Q878" s="78">
        <v>0</v>
      </c>
    </row>
    <row r="879" spans="1:17" x14ac:dyDescent="0.25">
      <c r="A879" s="515"/>
      <c r="B879" s="517"/>
      <c r="C879" s="519"/>
      <c r="D879" s="521"/>
      <c r="E879" s="394"/>
      <c r="F879" s="94">
        <f t="shared" si="420"/>
        <v>0</v>
      </c>
      <c r="G879" s="21"/>
      <c r="H879" s="21"/>
      <c r="I879" s="92"/>
      <c r="J879" s="91">
        <f t="shared" si="418"/>
        <v>0</v>
      </c>
      <c r="K879" s="96"/>
      <c r="L879" s="96"/>
      <c r="M879" s="88"/>
      <c r="N879" s="76"/>
      <c r="O879" s="77">
        <v>0</v>
      </c>
      <c r="P879" s="77"/>
      <c r="Q879" s="78">
        <v>0</v>
      </c>
    </row>
    <row r="880" spans="1:17" x14ac:dyDescent="0.25">
      <c r="A880" s="515"/>
      <c r="B880" s="517"/>
      <c r="C880" s="519"/>
      <c r="D880" s="521"/>
      <c r="E880" s="394"/>
      <c r="F880" s="94">
        <f t="shared" si="420"/>
        <v>0</v>
      </c>
      <c r="G880" s="21"/>
      <c r="H880" s="21"/>
      <c r="I880" s="92"/>
      <c r="J880" s="91">
        <f t="shared" si="418"/>
        <v>0</v>
      </c>
      <c r="K880" s="96"/>
      <c r="L880" s="96"/>
      <c r="M880" s="88"/>
      <c r="N880" s="76"/>
      <c r="O880" s="77">
        <v>0</v>
      </c>
      <c r="P880" s="77"/>
      <c r="Q880" s="78"/>
    </row>
    <row r="881" spans="1:17" ht="25.5" x14ac:dyDescent="0.25">
      <c r="A881" s="522" t="s">
        <v>56</v>
      </c>
      <c r="B881" s="516" t="s">
        <v>831</v>
      </c>
      <c r="C881" s="518" t="s">
        <v>832</v>
      </c>
      <c r="D881" s="11" t="s">
        <v>21</v>
      </c>
      <c r="E881" s="391"/>
      <c r="F881" s="81">
        <f>F882</f>
        <v>0</v>
      </c>
      <c r="G881" s="66">
        <f t="shared" ref="G881:I882" si="421">G882</f>
        <v>0</v>
      </c>
      <c r="H881" s="66">
        <f t="shared" si="421"/>
        <v>0</v>
      </c>
      <c r="I881" s="67">
        <f t="shared" si="421"/>
        <v>0</v>
      </c>
      <c r="J881" s="59">
        <f>J882</f>
        <v>0</v>
      </c>
      <c r="K881" s="60">
        <f t="shared" ref="K881:M883" si="422">K882</f>
        <v>0</v>
      </c>
      <c r="L881" s="60">
        <f t="shared" si="422"/>
        <v>0</v>
      </c>
      <c r="M881" s="61">
        <f t="shared" si="422"/>
        <v>0</v>
      </c>
      <c r="N881" s="76">
        <v>0</v>
      </c>
      <c r="O881" s="77">
        <v>0</v>
      </c>
      <c r="P881" s="77">
        <v>0</v>
      </c>
      <c r="Q881" s="78">
        <v>0</v>
      </c>
    </row>
    <row r="882" spans="1:17" x14ac:dyDescent="0.25">
      <c r="A882" s="523"/>
      <c r="B882" s="517"/>
      <c r="C882" s="519"/>
      <c r="D882" s="524" t="s">
        <v>199</v>
      </c>
      <c r="E882" s="391" t="s">
        <v>27</v>
      </c>
      <c r="F882" s="81">
        <f>G882+H882+I882</f>
        <v>0</v>
      </c>
      <c r="G882" s="66">
        <f>G883</f>
        <v>0</v>
      </c>
      <c r="H882" s="66">
        <f t="shared" si="421"/>
        <v>0</v>
      </c>
      <c r="I882" s="67">
        <f t="shared" si="421"/>
        <v>0</v>
      </c>
      <c r="J882" s="59">
        <f>J883</f>
        <v>0</v>
      </c>
      <c r="K882" s="60">
        <f t="shared" si="422"/>
        <v>0</v>
      </c>
      <c r="L882" s="60">
        <f t="shared" si="422"/>
        <v>0</v>
      </c>
      <c r="M882" s="61">
        <f t="shared" si="422"/>
        <v>0</v>
      </c>
      <c r="N882" s="76">
        <v>0</v>
      </c>
      <c r="O882" s="77">
        <v>0</v>
      </c>
      <c r="P882" s="77">
        <v>0</v>
      </c>
      <c r="Q882" s="78">
        <v>0</v>
      </c>
    </row>
    <row r="883" spans="1:17" x14ac:dyDescent="0.25">
      <c r="A883" s="523"/>
      <c r="B883" s="517"/>
      <c r="C883" s="519"/>
      <c r="D883" s="525"/>
      <c r="E883" s="392" t="s">
        <v>833</v>
      </c>
      <c r="F883" s="81">
        <f>G883+H883+I883</f>
        <v>0</v>
      </c>
      <c r="G883" s="66">
        <f>G884</f>
        <v>0</v>
      </c>
      <c r="H883" s="66">
        <f>H884</f>
        <v>0</v>
      </c>
      <c r="I883" s="67">
        <f>I884</f>
        <v>0</v>
      </c>
      <c r="J883" s="59">
        <f>K883+L883+M883</f>
        <v>0</v>
      </c>
      <c r="K883" s="60">
        <f>K884</f>
        <v>0</v>
      </c>
      <c r="L883" s="60">
        <f t="shared" si="422"/>
        <v>0</v>
      </c>
      <c r="M883" s="61">
        <f t="shared" si="422"/>
        <v>0</v>
      </c>
      <c r="N883" s="76">
        <v>0</v>
      </c>
      <c r="O883" s="77">
        <v>0</v>
      </c>
      <c r="P883" s="77">
        <v>0</v>
      </c>
      <c r="Q883" s="78">
        <v>0</v>
      </c>
    </row>
    <row r="884" spans="1:17" ht="25.5" x14ac:dyDescent="0.25">
      <c r="A884" s="514" t="s">
        <v>834</v>
      </c>
      <c r="B884" s="516" t="s">
        <v>835</v>
      </c>
      <c r="C884" s="518" t="s">
        <v>832</v>
      </c>
      <c r="D884" s="10" t="s">
        <v>21</v>
      </c>
      <c r="E884" s="393"/>
      <c r="F884" s="245">
        <f>F885</f>
        <v>0</v>
      </c>
      <c r="G884" s="24">
        <f t="shared" ref="G884:M885" si="423">G885</f>
        <v>0</v>
      </c>
      <c r="H884" s="24">
        <f t="shared" si="423"/>
        <v>0</v>
      </c>
      <c r="I884" s="72">
        <f t="shared" si="423"/>
        <v>0</v>
      </c>
      <c r="J884" s="73">
        <f>J885</f>
        <v>0</v>
      </c>
      <c r="K884" s="74">
        <f t="shared" si="423"/>
        <v>0</v>
      </c>
      <c r="L884" s="74">
        <f t="shared" si="423"/>
        <v>0</v>
      </c>
      <c r="M884" s="75">
        <f t="shared" si="423"/>
        <v>0</v>
      </c>
      <c r="N884" s="76">
        <v>0</v>
      </c>
      <c r="O884" s="77">
        <v>0</v>
      </c>
      <c r="P884" s="77">
        <v>0</v>
      </c>
      <c r="Q884" s="78">
        <v>0</v>
      </c>
    </row>
    <row r="885" spans="1:17" x14ac:dyDescent="0.25">
      <c r="A885" s="515"/>
      <c r="B885" s="517"/>
      <c r="C885" s="519"/>
      <c r="D885" s="520" t="s">
        <v>199</v>
      </c>
      <c r="E885" s="393" t="s">
        <v>27</v>
      </c>
      <c r="F885" s="245">
        <f>F886</f>
        <v>0</v>
      </c>
      <c r="G885" s="24">
        <f t="shared" si="423"/>
        <v>0</v>
      </c>
      <c r="H885" s="24">
        <f t="shared" si="423"/>
        <v>0</v>
      </c>
      <c r="I885" s="72">
        <f t="shared" si="423"/>
        <v>0</v>
      </c>
      <c r="J885" s="73">
        <f>J886</f>
        <v>0</v>
      </c>
      <c r="K885" s="74">
        <f t="shared" si="423"/>
        <v>0</v>
      </c>
      <c r="L885" s="74">
        <f t="shared" si="423"/>
        <v>0</v>
      </c>
      <c r="M885" s="75">
        <f t="shared" si="423"/>
        <v>0</v>
      </c>
      <c r="N885" s="76">
        <v>0</v>
      </c>
      <c r="O885" s="77">
        <v>0</v>
      </c>
      <c r="P885" s="77">
        <v>0</v>
      </c>
      <c r="Q885" s="78">
        <v>0</v>
      </c>
    </row>
    <row r="886" spans="1:17" x14ac:dyDescent="0.25">
      <c r="A886" s="515"/>
      <c r="B886" s="517"/>
      <c r="C886" s="519"/>
      <c r="D886" s="521"/>
      <c r="E886" s="394"/>
      <c r="F886" s="245">
        <f>G886+H886+I886</f>
        <v>0</v>
      </c>
      <c r="G886" s="24">
        <v>0</v>
      </c>
      <c r="H886" s="24">
        <v>0</v>
      </c>
      <c r="I886" s="72">
        <v>0</v>
      </c>
      <c r="J886" s="73">
        <v>0</v>
      </c>
      <c r="K886" s="86">
        <v>0</v>
      </c>
      <c r="L886" s="86">
        <v>0</v>
      </c>
      <c r="M886" s="97">
        <v>0</v>
      </c>
      <c r="N886" s="76">
        <v>0</v>
      </c>
      <c r="O886" s="77">
        <v>0</v>
      </c>
      <c r="P886" s="77">
        <v>0</v>
      </c>
      <c r="Q886" s="78">
        <v>0</v>
      </c>
    </row>
    <row r="887" spans="1:17" ht="25.5" x14ac:dyDescent="0.25">
      <c r="A887" s="522" t="s">
        <v>62</v>
      </c>
      <c r="B887" s="526" t="s">
        <v>495</v>
      </c>
      <c r="C887" s="528" t="s">
        <v>836</v>
      </c>
      <c r="D887" s="11" t="s">
        <v>21</v>
      </c>
      <c r="E887" s="391"/>
      <c r="F887" s="81">
        <f>F888</f>
        <v>2419</v>
      </c>
      <c r="G887" s="66">
        <f t="shared" ref="G887:I887" si="424">G888</f>
        <v>0</v>
      </c>
      <c r="H887" s="66">
        <f t="shared" si="424"/>
        <v>0</v>
      </c>
      <c r="I887" s="67">
        <f t="shared" si="424"/>
        <v>2419</v>
      </c>
      <c r="J887" s="65">
        <f>J888</f>
        <v>2094</v>
      </c>
      <c r="K887" s="66">
        <f t="shared" ref="K887:M887" si="425">K888</f>
        <v>0</v>
      </c>
      <c r="L887" s="66">
        <f t="shared" si="425"/>
        <v>0</v>
      </c>
      <c r="M887" s="67">
        <f t="shared" si="425"/>
        <v>2094</v>
      </c>
      <c r="N887" s="62">
        <f t="shared" si="402"/>
        <v>86.564696155436124</v>
      </c>
      <c r="O887" s="63">
        <v>0</v>
      </c>
      <c r="P887" s="63">
        <v>0</v>
      </c>
      <c r="Q887" s="64">
        <f t="shared" si="403"/>
        <v>86.564696155436124</v>
      </c>
    </row>
    <row r="888" spans="1:17" x14ac:dyDescent="0.25">
      <c r="A888" s="523"/>
      <c r="B888" s="527"/>
      <c r="C888" s="529"/>
      <c r="D888" s="524" t="s">
        <v>199</v>
      </c>
      <c r="E888" s="391" t="s">
        <v>27</v>
      </c>
      <c r="F888" s="81">
        <f>F893</f>
        <v>2419</v>
      </c>
      <c r="G888" s="66">
        <f t="shared" ref="G888:I890" si="426">G893</f>
        <v>0</v>
      </c>
      <c r="H888" s="66">
        <f t="shared" si="426"/>
        <v>0</v>
      </c>
      <c r="I888" s="67">
        <f t="shared" si="426"/>
        <v>2419</v>
      </c>
      <c r="J888" s="65">
        <f>J893</f>
        <v>2094</v>
      </c>
      <c r="K888" s="66">
        <f t="shared" ref="K888:M890" si="427">K893</f>
        <v>0</v>
      </c>
      <c r="L888" s="66">
        <f t="shared" si="427"/>
        <v>0</v>
      </c>
      <c r="M888" s="67">
        <f t="shared" si="427"/>
        <v>2094</v>
      </c>
      <c r="N888" s="62">
        <f t="shared" si="402"/>
        <v>86.564696155436124</v>
      </c>
      <c r="O888" s="63">
        <v>0</v>
      </c>
      <c r="P888" s="63">
        <v>0</v>
      </c>
      <c r="Q888" s="64">
        <f t="shared" si="403"/>
        <v>86.564696155436124</v>
      </c>
    </row>
    <row r="889" spans="1:17" x14ac:dyDescent="0.25">
      <c r="A889" s="523"/>
      <c r="B889" s="527"/>
      <c r="C889" s="529"/>
      <c r="D889" s="525"/>
      <c r="E889" s="392" t="s">
        <v>837</v>
      </c>
      <c r="F889" s="81">
        <f>F894</f>
        <v>1887.8</v>
      </c>
      <c r="G889" s="66">
        <f t="shared" si="426"/>
        <v>0</v>
      </c>
      <c r="H889" s="66">
        <f t="shared" si="426"/>
        <v>0</v>
      </c>
      <c r="I889" s="67">
        <f t="shared" si="426"/>
        <v>1887.8</v>
      </c>
      <c r="J889" s="65">
        <f>J894</f>
        <v>1692.7</v>
      </c>
      <c r="K889" s="66">
        <f t="shared" si="427"/>
        <v>0</v>
      </c>
      <c r="L889" s="66">
        <f t="shared" si="427"/>
        <v>0</v>
      </c>
      <c r="M889" s="67">
        <f t="shared" si="427"/>
        <v>1692.7</v>
      </c>
      <c r="N889" s="62">
        <f t="shared" si="402"/>
        <v>89.665218773175127</v>
      </c>
      <c r="O889" s="63">
        <v>0</v>
      </c>
      <c r="P889" s="63">
        <v>0</v>
      </c>
      <c r="Q889" s="64">
        <f t="shared" si="403"/>
        <v>89.665218773175127</v>
      </c>
    </row>
    <row r="890" spans="1:17" x14ac:dyDescent="0.25">
      <c r="A890" s="523"/>
      <c r="B890" s="527"/>
      <c r="C890" s="529"/>
      <c r="D890" s="525"/>
      <c r="E890" s="392" t="s">
        <v>838</v>
      </c>
      <c r="F890" s="81">
        <f>F895</f>
        <v>531.1</v>
      </c>
      <c r="G890" s="66">
        <f t="shared" si="426"/>
        <v>0</v>
      </c>
      <c r="H890" s="66">
        <f t="shared" si="426"/>
        <v>0</v>
      </c>
      <c r="I890" s="67">
        <f>I895</f>
        <v>531.1</v>
      </c>
      <c r="J890" s="65">
        <f>J895</f>
        <v>401.3</v>
      </c>
      <c r="K890" s="66">
        <f t="shared" si="427"/>
        <v>0</v>
      </c>
      <c r="L890" s="66">
        <f t="shared" si="427"/>
        <v>0</v>
      </c>
      <c r="M890" s="67">
        <f t="shared" si="427"/>
        <v>401.3</v>
      </c>
      <c r="N890" s="62">
        <f t="shared" si="402"/>
        <v>75.560158162304646</v>
      </c>
      <c r="O890" s="63">
        <v>0</v>
      </c>
      <c r="P890" s="63">
        <v>0</v>
      </c>
      <c r="Q890" s="64">
        <f t="shared" si="403"/>
        <v>75.560158162304646</v>
      </c>
    </row>
    <row r="891" spans="1:17" x14ac:dyDescent="0.25">
      <c r="A891" s="523"/>
      <c r="B891" s="527"/>
      <c r="C891" s="529"/>
      <c r="D891" s="525"/>
      <c r="E891" s="392" t="s">
        <v>839</v>
      </c>
      <c r="F891" s="81">
        <f>F896</f>
        <v>0.1</v>
      </c>
      <c r="G891" s="66">
        <v>0</v>
      </c>
      <c r="H891" s="66">
        <v>0</v>
      </c>
      <c r="I891" s="67">
        <f>I896</f>
        <v>0.1</v>
      </c>
      <c r="J891" s="65">
        <f>J896</f>
        <v>0</v>
      </c>
      <c r="K891" s="68">
        <v>0</v>
      </c>
      <c r="L891" s="68">
        <v>0</v>
      </c>
      <c r="M891" s="69">
        <f>M896</f>
        <v>0</v>
      </c>
      <c r="N891" s="62">
        <v>0</v>
      </c>
      <c r="O891" s="63">
        <v>0</v>
      </c>
      <c r="P891" s="63">
        <v>0</v>
      </c>
      <c r="Q891" s="64">
        <f t="shared" si="403"/>
        <v>0</v>
      </c>
    </row>
    <row r="892" spans="1:17" ht="25.5" x14ac:dyDescent="0.25">
      <c r="A892" s="522" t="s">
        <v>65</v>
      </c>
      <c r="B892" s="516" t="s">
        <v>840</v>
      </c>
      <c r="C892" s="518" t="s">
        <v>841</v>
      </c>
      <c r="D892" s="11" t="s">
        <v>21</v>
      </c>
      <c r="E892" s="391"/>
      <c r="F892" s="81">
        <f>F893</f>
        <v>2419</v>
      </c>
      <c r="G892" s="66">
        <f t="shared" ref="G892:I892" si="428">G893</f>
        <v>0</v>
      </c>
      <c r="H892" s="66">
        <f t="shared" si="428"/>
        <v>0</v>
      </c>
      <c r="I892" s="67">
        <f t="shared" si="428"/>
        <v>2419</v>
      </c>
      <c r="J892" s="65">
        <f>J893</f>
        <v>2094</v>
      </c>
      <c r="K892" s="66">
        <f t="shared" ref="K892:M892" si="429">K893</f>
        <v>0</v>
      </c>
      <c r="L892" s="66">
        <f t="shared" si="429"/>
        <v>0</v>
      </c>
      <c r="M892" s="67">
        <f t="shared" si="429"/>
        <v>2094</v>
      </c>
      <c r="N892" s="62">
        <f t="shared" si="402"/>
        <v>86.564696155436124</v>
      </c>
      <c r="O892" s="63">
        <v>0</v>
      </c>
      <c r="P892" s="63">
        <v>0</v>
      </c>
      <c r="Q892" s="64">
        <f t="shared" si="403"/>
        <v>86.564696155436124</v>
      </c>
    </row>
    <row r="893" spans="1:17" x14ac:dyDescent="0.25">
      <c r="A893" s="523"/>
      <c r="B893" s="517"/>
      <c r="C893" s="519"/>
      <c r="D893" s="524" t="s">
        <v>199</v>
      </c>
      <c r="E893" s="391" t="s">
        <v>27</v>
      </c>
      <c r="F893" s="81">
        <f>F894+F895+F896</f>
        <v>2419</v>
      </c>
      <c r="G893" s="66">
        <f t="shared" ref="G893:I893" si="430">G894+G895+G896</f>
        <v>0</v>
      </c>
      <c r="H893" s="66">
        <f t="shared" si="430"/>
        <v>0</v>
      </c>
      <c r="I893" s="67">
        <f t="shared" si="430"/>
        <v>2419</v>
      </c>
      <c r="J893" s="65">
        <f>J894+J895+J896</f>
        <v>2094</v>
      </c>
      <c r="K893" s="66">
        <f t="shared" ref="K893:M893" si="431">K894+K895+K896</f>
        <v>0</v>
      </c>
      <c r="L893" s="66">
        <f t="shared" si="431"/>
        <v>0</v>
      </c>
      <c r="M893" s="67">
        <f t="shared" si="431"/>
        <v>2094</v>
      </c>
      <c r="N893" s="62">
        <f t="shared" si="402"/>
        <v>86.564696155436124</v>
      </c>
      <c r="O893" s="63">
        <v>0</v>
      </c>
      <c r="P893" s="63">
        <v>0</v>
      </c>
      <c r="Q893" s="64">
        <f t="shared" si="403"/>
        <v>86.564696155436124</v>
      </c>
    </row>
    <row r="894" spans="1:17" x14ac:dyDescent="0.25">
      <c r="A894" s="523"/>
      <c r="B894" s="517"/>
      <c r="C894" s="519"/>
      <c r="D894" s="525"/>
      <c r="E894" s="394" t="s">
        <v>837</v>
      </c>
      <c r="F894" s="81">
        <f>G894+H894+I894</f>
        <v>1887.8</v>
      </c>
      <c r="G894" s="66">
        <f>G905</f>
        <v>0</v>
      </c>
      <c r="H894" s="66">
        <f t="shared" ref="H894:I895" si="432">H905</f>
        <v>0</v>
      </c>
      <c r="I894" s="67">
        <f t="shared" si="432"/>
        <v>1887.8</v>
      </c>
      <c r="J894" s="65">
        <f>K894+L894+M894</f>
        <v>1692.7</v>
      </c>
      <c r="K894" s="66">
        <f>K905</f>
        <v>0</v>
      </c>
      <c r="L894" s="66">
        <f t="shared" ref="L894:M895" si="433">L905</f>
        <v>0</v>
      </c>
      <c r="M894" s="67">
        <f t="shared" si="433"/>
        <v>1692.7</v>
      </c>
      <c r="N894" s="62">
        <f t="shared" si="402"/>
        <v>89.665218773175127</v>
      </c>
      <c r="O894" s="63">
        <v>0</v>
      </c>
      <c r="P894" s="63">
        <v>0</v>
      </c>
      <c r="Q894" s="64">
        <f t="shared" si="403"/>
        <v>89.665218773175127</v>
      </c>
    </row>
    <row r="895" spans="1:17" x14ac:dyDescent="0.25">
      <c r="A895" s="523"/>
      <c r="B895" s="517"/>
      <c r="C895" s="519"/>
      <c r="D895" s="525"/>
      <c r="E895" s="394" t="s">
        <v>838</v>
      </c>
      <c r="F895" s="81">
        <f t="shared" ref="F895:F896" si="434">G895+H895+I895</f>
        <v>531.1</v>
      </c>
      <c r="G895" s="66">
        <f>G906</f>
        <v>0</v>
      </c>
      <c r="H895" s="66">
        <f t="shared" si="432"/>
        <v>0</v>
      </c>
      <c r="I895" s="67">
        <f t="shared" si="432"/>
        <v>531.1</v>
      </c>
      <c r="J895" s="65">
        <f t="shared" ref="J895:J896" si="435">K895+L895+M895</f>
        <v>401.3</v>
      </c>
      <c r="K895" s="66">
        <f>K906</f>
        <v>0</v>
      </c>
      <c r="L895" s="66">
        <f t="shared" si="433"/>
        <v>0</v>
      </c>
      <c r="M895" s="67">
        <f t="shared" si="433"/>
        <v>401.3</v>
      </c>
      <c r="N895" s="62">
        <f t="shared" si="402"/>
        <v>75.560158162304646</v>
      </c>
      <c r="O895" s="63">
        <v>0</v>
      </c>
      <c r="P895" s="63">
        <v>0</v>
      </c>
      <c r="Q895" s="64">
        <f t="shared" si="403"/>
        <v>75.560158162304646</v>
      </c>
    </row>
    <row r="896" spans="1:17" x14ac:dyDescent="0.25">
      <c r="A896" s="523"/>
      <c r="B896" s="517"/>
      <c r="C896" s="519"/>
      <c r="D896" s="525"/>
      <c r="E896" s="394" t="s">
        <v>839</v>
      </c>
      <c r="F896" s="81">
        <f t="shared" si="434"/>
        <v>0.1</v>
      </c>
      <c r="G896" s="66">
        <v>0</v>
      </c>
      <c r="H896" s="66">
        <v>0</v>
      </c>
      <c r="I896" s="67">
        <f>I907</f>
        <v>0.1</v>
      </c>
      <c r="J896" s="65">
        <f t="shared" si="435"/>
        <v>0</v>
      </c>
      <c r="K896" s="68">
        <v>0</v>
      </c>
      <c r="L896" s="68">
        <v>0</v>
      </c>
      <c r="M896" s="69">
        <f>M907</f>
        <v>0</v>
      </c>
      <c r="N896" s="62">
        <v>0</v>
      </c>
      <c r="O896" s="63">
        <v>0</v>
      </c>
      <c r="P896" s="63">
        <v>0</v>
      </c>
      <c r="Q896" s="64">
        <f t="shared" si="403"/>
        <v>0</v>
      </c>
    </row>
    <row r="897" spans="1:17" ht="25.5" x14ac:dyDescent="0.25">
      <c r="A897" s="514" t="s">
        <v>842</v>
      </c>
      <c r="B897" s="516" t="s">
        <v>843</v>
      </c>
      <c r="C897" s="518" t="s">
        <v>841</v>
      </c>
      <c r="D897" s="10" t="s">
        <v>21</v>
      </c>
      <c r="E897" s="393"/>
      <c r="F897" s="245">
        <v>0</v>
      </c>
      <c r="G897" s="24">
        <v>0</v>
      </c>
      <c r="H897" s="24">
        <v>0</v>
      </c>
      <c r="I897" s="72">
        <v>0</v>
      </c>
      <c r="J897" s="71">
        <v>0</v>
      </c>
      <c r="K897" s="24">
        <v>0</v>
      </c>
      <c r="L897" s="24">
        <v>0</v>
      </c>
      <c r="M897" s="72">
        <v>0</v>
      </c>
      <c r="N897" s="71">
        <v>0</v>
      </c>
      <c r="O897" s="24">
        <v>0</v>
      </c>
      <c r="P897" s="24">
        <v>0</v>
      </c>
      <c r="Q897" s="72">
        <v>0</v>
      </c>
    </row>
    <row r="898" spans="1:17" x14ac:dyDescent="0.25">
      <c r="A898" s="515"/>
      <c r="B898" s="517"/>
      <c r="C898" s="519"/>
      <c r="D898" s="520" t="s">
        <v>199</v>
      </c>
      <c r="E898" s="393" t="s">
        <v>27</v>
      </c>
      <c r="F898" s="245">
        <v>0</v>
      </c>
      <c r="G898" s="24">
        <v>0</v>
      </c>
      <c r="H898" s="24">
        <v>0</v>
      </c>
      <c r="I898" s="72">
        <v>0</v>
      </c>
      <c r="J898" s="71">
        <v>0</v>
      </c>
      <c r="K898" s="24">
        <v>0</v>
      </c>
      <c r="L898" s="24">
        <v>0</v>
      </c>
      <c r="M898" s="72">
        <v>0</v>
      </c>
      <c r="N898" s="71">
        <v>0</v>
      </c>
      <c r="O898" s="24">
        <v>0</v>
      </c>
      <c r="P898" s="24">
        <v>0</v>
      </c>
      <c r="Q898" s="72">
        <v>0</v>
      </c>
    </row>
    <row r="899" spans="1:17" x14ac:dyDescent="0.25">
      <c r="A899" s="515"/>
      <c r="B899" s="517"/>
      <c r="C899" s="519"/>
      <c r="D899" s="521"/>
      <c r="E899" s="393" t="s">
        <v>28</v>
      </c>
      <c r="F899" s="245">
        <v>0</v>
      </c>
      <c r="G899" s="24">
        <v>0</v>
      </c>
      <c r="H899" s="24">
        <v>0</v>
      </c>
      <c r="I899" s="72">
        <v>0</v>
      </c>
      <c r="J899" s="71">
        <v>0</v>
      </c>
      <c r="K899" s="24">
        <v>0</v>
      </c>
      <c r="L899" s="24">
        <v>0</v>
      </c>
      <c r="M899" s="72">
        <v>0</v>
      </c>
      <c r="N899" s="71">
        <v>0</v>
      </c>
      <c r="O899" s="24">
        <v>0</v>
      </c>
      <c r="P899" s="24">
        <v>0</v>
      </c>
      <c r="Q899" s="72">
        <v>0</v>
      </c>
    </row>
    <row r="900" spans="1:17" ht="25.5" x14ac:dyDescent="0.25">
      <c r="A900" s="514" t="s">
        <v>844</v>
      </c>
      <c r="B900" s="516" t="s">
        <v>845</v>
      </c>
      <c r="C900" s="518" t="s">
        <v>846</v>
      </c>
      <c r="D900" s="10" t="s">
        <v>21</v>
      </c>
      <c r="E900" s="393"/>
      <c r="F900" s="245">
        <v>0</v>
      </c>
      <c r="G900" s="24">
        <v>0</v>
      </c>
      <c r="H900" s="24">
        <v>0</v>
      </c>
      <c r="I900" s="72">
        <v>0</v>
      </c>
      <c r="J900" s="71">
        <v>0</v>
      </c>
      <c r="K900" s="24">
        <v>0</v>
      </c>
      <c r="L900" s="24">
        <v>0</v>
      </c>
      <c r="M900" s="72">
        <v>0</v>
      </c>
      <c r="N900" s="71">
        <v>0</v>
      </c>
      <c r="O900" s="24">
        <v>0</v>
      </c>
      <c r="P900" s="24">
        <v>0</v>
      </c>
      <c r="Q900" s="72">
        <v>0</v>
      </c>
    </row>
    <row r="901" spans="1:17" x14ac:dyDescent="0.25">
      <c r="A901" s="515"/>
      <c r="B901" s="517"/>
      <c r="C901" s="519"/>
      <c r="D901" s="520" t="s">
        <v>199</v>
      </c>
      <c r="E901" s="393" t="s">
        <v>27</v>
      </c>
      <c r="F901" s="245">
        <v>0</v>
      </c>
      <c r="G901" s="24">
        <v>0</v>
      </c>
      <c r="H901" s="24">
        <v>0</v>
      </c>
      <c r="I901" s="72">
        <v>0</v>
      </c>
      <c r="J901" s="71">
        <v>0</v>
      </c>
      <c r="K901" s="24">
        <v>0</v>
      </c>
      <c r="L901" s="24">
        <v>0</v>
      </c>
      <c r="M901" s="72">
        <v>0</v>
      </c>
      <c r="N901" s="71">
        <v>0</v>
      </c>
      <c r="O901" s="24">
        <v>0</v>
      </c>
      <c r="P901" s="24">
        <v>0</v>
      </c>
      <c r="Q901" s="72">
        <v>0</v>
      </c>
    </row>
    <row r="902" spans="1:17" x14ac:dyDescent="0.25">
      <c r="A902" s="515"/>
      <c r="B902" s="517"/>
      <c r="C902" s="519"/>
      <c r="D902" s="521"/>
      <c r="E902" s="393" t="s">
        <v>28</v>
      </c>
      <c r="F902" s="245">
        <v>0</v>
      </c>
      <c r="G902" s="24">
        <v>0</v>
      </c>
      <c r="H902" s="24">
        <v>0</v>
      </c>
      <c r="I902" s="72">
        <v>0</v>
      </c>
      <c r="J902" s="71">
        <v>0</v>
      </c>
      <c r="K902" s="24">
        <v>0</v>
      </c>
      <c r="L902" s="24">
        <v>0</v>
      </c>
      <c r="M902" s="72">
        <v>0</v>
      </c>
      <c r="N902" s="71">
        <v>0</v>
      </c>
      <c r="O902" s="24">
        <v>0</v>
      </c>
      <c r="P902" s="24">
        <v>0</v>
      </c>
      <c r="Q902" s="72">
        <v>0</v>
      </c>
    </row>
    <row r="903" spans="1:17" ht="25.5" x14ac:dyDescent="0.25">
      <c r="A903" s="514" t="s">
        <v>847</v>
      </c>
      <c r="B903" s="516" t="s">
        <v>848</v>
      </c>
      <c r="C903" s="518" t="s">
        <v>849</v>
      </c>
      <c r="D903" s="10" t="s">
        <v>21</v>
      </c>
      <c r="E903" s="393"/>
      <c r="F903" s="245">
        <f>F904</f>
        <v>2419</v>
      </c>
      <c r="G903" s="24">
        <f t="shared" ref="G903:I903" si="436">G904</f>
        <v>0</v>
      </c>
      <c r="H903" s="24">
        <f t="shared" si="436"/>
        <v>0</v>
      </c>
      <c r="I903" s="72">
        <f t="shared" si="436"/>
        <v>2419</v>
      </c>
      <c r="J903" s="71">
        <f>J904</f>
        <v>2094</v>
      </c>
      <c r="K903" s="24">
        <f t="shared" ref="K903:M903" si="437">K904</f>
        <v>0</v>
      </c>
      <c r="L903" s="24">
        <f t="shared" si="437"/>
        <v>0</v>
      </c>
      <c r="M903" s="72">
        <f t="shared" si="437"/>
        <v>2094</v>
      </c>
      <c r="N903" s="76">
        <f t="shared" ref="N903:N907" si="438">J903/F903*100</f>
        <v>86.564696155436124</v>
      </c>
      <c r="O903" s="77">
        <v>0</v>
      </c>
      <c r="P903" s="77">
        <v>0</v>
      </c>
      <c r="Q903" s="78">
        <f t="shared" ref="Q903:Q907" si="439">M903/I903*100</f>
        <v>86.564696155436124</v>
      </c>
    </row>
    <row r="904" spans="1:17" x14ac:dyDescent="0.25">
      <c r="A904" s="515"/>
      <c r="B904" s="517"/>
      <c r="C904" s="519"/>
      <c r="D904" s="520" t="s">
        <v>199</v>
      </c>
      <c r="E904" s="393" t="s">
        <v>27</v>
      </c>
      <c r="F904" s="245">
        <f>G904+H904+I904</f>
        <v>2419</v>
      </c>
      <c r="G904" s="24">
        <f>G905+G906+G907</f>
        <v>0</v>
      </c>
      <c r="H904" s="24">
        <f t="shared" ref="H904:I904" si="440">H905+H906+H907</f>
        <v>0</v>
      </c>
      <c r="I904" s="72">
        <f t="shared" si="440"/>
        <v>2419</v>
      </c>
      <c r="J904" s="71">
        <f>J905+J906+J907</f>
        <v>2094</v>
      </c>
      <c r="K904" s="24">
        <f t="shared" ref="K904:L904" si="441">K905+K906</f>
        <v>0</v>
      </c>
      <c r="L904" s="24">
        <f t="shared" si="441"/>
        <v>0</v>
      </c>
      <c r="M904" s="72">
        <f>M905+M906+M907</f>
        <v>2094</v>
      </c>
      <c r="N904" s="76">
        <f t="shared" si="438"/>
        <v>86.564696155436124</v>
      </c>
      <c r="O904" s="77">
        <v>0</v>
      </c>
      <c r="P904" s="77">
        <v>0</v>
      </c>
      <c r="Q904" s="78">
        <f t="shared" si="439"/>
        <v>86.564696155436124</v>
      </c>
    </row>
    <row r="905" spans="1:17" x14ac:dyDescent="0.25">
      <c r="A905" s="515"/>
      <c r="B905" s="517"/>
      <c r="C905" s="519"/>
      <c r="D905" s="521"/>
      <c r="E905" s="394" t="s">
        <v>837</v>
      </c>
      <c r="F905" s="245">
        <f>G905+H905+I905</f>
        <v>1887.8</v>
      </c>
      <c r="G905" s="24">
        <v>0</v>
      </c>
      <c r="H905" s="24">
        <v>0</v>
      </c>
      <c r="I905" s="72">
        <v>1887.8</v>
      </c>
      <c r="J905" s="71">
        <f>K905+L905+M905</f>
        <v>1692.7</v>
      </c>
      <c r="K905" s="98">
        <v>0</v>
      </c>
      <c r="L905" s="98">
        <v>0</v>
      </c>
      <c r="M905" s="88">
        <v>1692.7</v>
      </c>
      <c r="N905" s="76">
        <f t="shared" si="438"/>
        <v>89.665218773175127</v>
      </c>
      <c r="O905" s="77">
        <v>0</v>
      </c>
      <c r="P905" s="77">
        <v>0</v>
      </c>
      <c r="Q905" s="78">
        <f t="shared" si="439"/>
        <v>89.665218773175127</v>
      </c>
    </row>
    <row r="906" spans="1:17" x14ac:dyDescent="0.25">
      <c r="A906" s="515"/>
      <c r="B906" s="517"/>
      <c r="C906" s="519"/>
      <c r="D906" s="521"/>
      <c r="E906" s="394" t="s">
        <v>838</v>
      </c>
      <c r="F906" s="245">
        <f t="shared" ref="F906:F907" si="442">G906+H906+I906</f>
        <v>531.1</v>
      </c>
      <c r="G906" s="24">
        <v>0</v>
      </c>
      <c r="H906" s="24">
        <v>0</v>
      </c>
      <c r="I906" s="72">
        <v>531.1</v>
      </c>
      <c r="J906" s="71">
        <f t="shared" ref="J906:J907" si="443">K906+L906+M906</f>
        <v>401.3</v>
      </c>
      <c r="K906" s="98">
        <v>0</v>
      </c>
      <c r="L906" s="98">
        <v>0</v>
      </c>
      <c r="M906" s="88">
        <v>401.3</v>
      </c>
      <c r="N906" s="76">
        <f t="shared" si="438"/>
        <v>75.560158162304646</v>
      </c>
      <c r="O906" s="77">
        <v>0</v>
      </c>
      <c r="P906" s="77">
        <v>0</v>
      </c>
      <c r="Q906" s="78">
        <f t="shared" si="439"/>
        <v>75.560158162304646</v>
      </c>
    </row>
    <row r="907" spans="1:17" x14ac:dyDescent="0.25">
      <c r="A907" s="515"/>
      <c r="B907" s="517"/>
      <c r="C907" s="519"/>
      <c r="D907" s="521"/>
      <c r="E907" s="394" t="s">
        <v>839</v>
      </c>
      <c r="F907" s="245">
        <f t="shared" si="442"/>
        <v>0.1</v>
      </c>
      <c r="G907" s="24">
        <v>0</v>
      </c>
      <c r="H907" s="24">
        <v>0</v>
      </c>
      <c r="I907" s="72">
        <v>0.1</v>
      </c>
      <c r="J907" s="71">
        <f t="shared" si="443"/>
        <v>0</v>
      </c>
      <c r="K907" s="87">
        <v>0</v>
      </c>
      <c r="L907" s="87">
        <v>0</v>
      </c>
      <c r="M907" s="99">
        <v>0</v>
      </c>
      <c r="N907" s="76">
        <f t="shared" si="438"/>
        <v>0</v>
      </c>
      <c r="O907" s="87">
        <v>0</v>
      </c>
      <c r="P907" s="87">
        <v>0</v>
      </c>
      <c r="Q907" s="78">
        <f t="shared" si="439"/>
        <v>0</v>
      </c>
    </row>
    <row r="908" spans="1:17" ht="25.5" x14ac:dyDescent="0.25">
      <c r="A908" s="514" t="s">
        <v>850</v>
      </c>
      <c r="B908" s="516" t="s">
        <v>851</v>
      </c>
      <c r="C908" s="518" t="s">
        <v>852</v>
      </c>
      <c r="D908" s="10" t="s">
        <v>21</v>
      </c>
      <c r="E908" s="393"/>
      <c r="F908" s="245">
        <v>0</v>
      </c>
      <c r="G908" s="24">
        <v>0</v>
      </c>
      <c r="H908" s="24">
        <v>0</v>
      </c>
      <c r="I908" s="72">
        <v>0</v>
      </c>
      <c r="J908" s="100">
        <v>0</v>
      </c>
      <c r="K908" s="98">
        <v>0</v>
      </c>
      <c r="L908" s="98">
        <v>0</v>
      </c>
      <c r="M908" s="101">
        <v>0</v>
      </c>
      <c r="N908" s="100">
        <v>0</v>
      </c>
      <c r="O908" s="98">
        <v>0</v>
      </c>
      <c r="P908" s="98">
        <v>0</v>
      </c>
      <c r="Q908" s="101">
        <v>0</v>
      </c>
    </row>
    <row r="909" spans="1:17" x14ac:dyDescent="0.25">
      <c r="A909" s="515"/>
      <c r="B909" s="517"/>
      <c r="C909" s="519"/>
      <c r="D909" s="520" t="s">
        <v>199</v>
      </c>
      <c r="E909" s="393" t="s">
        <v>27</v>
      </c>
      <c r="F909" s="245">
        <v>0</v>
      </c>
      <c r="G909" s="24">
        <v>0</v>
      </c>
      <c r="H909" s="24">
        <v>0</v>
      </c>
      <c r="I909" s="72">
        <v>0</v>
      </c>
      <c r="J909" s="100">
        <v>0</v>
      </c>
      <c r="K909" s="98">
        <v>0</v>
      </c>
      <c r="L909" s="98">
        <v>0</v>
      </c>
      <c r="M909" s="101">
        <v>0</v>
      </c>
      <c r="N909" s="100">
        <v>0</v>
      </c>
      <c r="O909" s="98">
        <v>0</v>
      </c>
      <c r="P909" s="98">
        <v>0</v>
      </c>
      <c r="Q909" s="101">
        <v>0</v>
      </c>
    </row>
    <row r="910" spans="1:17" x14ac:dyDescent="0.25">
      <c r="A910" s="515"/>
      <c r="B910" s="517"/>
      <c r="C910" s="519"/>
      <c r="D910" s="521"/>
      <c r="E910" s="393" t="s">
        <v>28</v>
      </c>
      <c r="F910" s="245">
        <v>0</v>
      </c>
      <c r="G910" s="24">
        <v>0</v>
      </c>
      <c r="H910" s="24">
        <v>0</v>
      </c>
      <c r="I910" s="72">
        <v>0</v>
      </c>
      <c r="J910" s="100">
        <v>0</v>
      </c>
      <c r="K910" s="98">
        <v>0</v>
      </c>
      <c r="L910" s="98">
        <v>0</v>
      </c>
      <c r="M910" s="101">
        <v>0</v>
      </c>
      <c r="N910" s="100">
        <v>0</v>
      </c>
      <c r="O910" s="98">
        <v>0</v>
      </c>
      <c r="P910" s="98">
        <v>0</v>
      </c>
      <c r="Q910" s="101">
        <v>0</v>
      </c>
    </row>
    <row r="911" spans="1:17" ht="25.5" x14ac:dyDescent="0.25">
      <c r="A911" s="514" t="s">
        <v>68</v>
      </c>
      <c r="B911" s="516" t="s">
        <v>853</v>
      </c>
      <c r="C911" s="518" t="s">
        <v>854</v>
      </c>
      <c r="D911" s="10" t="s">
        <v>21</v>
      </c>
      <c r="E911" s="393"/>
      <c r="F911" s="245">
        <v>0</v>
      </c>
      <c r="G911" s="24">
        <v>0</v>
      </c>
      <c r="H911" s="24">
        <v>0</v>
      </c>
      <c r="I911" s="72">
        <v>0</v>
      </c>
      <c r="J911" s="100">
        <v>0</v>
      </c>
      <c r="K911" s="98">
        <v>0</v>
      </c>
      <c r="L911" s="98">
        <v>0</v>
      </c>
      <c r="M911" s="101">
        <v>0</v>
      </c>
      <c r="N911" s="100">
        <v>0</v>
      </c>
      <c r="O911" s="98">
        <v>0</v>
      </c>
      <c r="P911" s="98">
        <v>0</v>
      </c>
      <c r="Q911" s="101">
        <v>0</v>
      </c>
    </row>
    <row r="912" spans="1:17" x14ac:dyDescent="0.25">
      <c r="A912" s="515"/>
      <c r="B912" s="517"/>
      <c r="C912" s="519"/>
      <c r="D912" s="520" t="s">
        <v>199</v>
      </c>
      <c r="E912" s="393" t="s">
        <v>27</v>
      </c>
      <c r="F912" s="245">
        <v>0</v>
      </c>
      <c r="G912" s="24">
        <v>0</v>
      </c>
      <c r="H912" s="24">
        <v>0</v>
      </c>
      <c r="I912" s="72">
        <v>0</v>
      </c>
      <c r="J912" s="100">
        <v>0</v>
      </c>
      <c r="K912" s="98">
        <v>0</v>
      </c>
      <c r="L912" s="98">
        <v>0</v>
      </c>
      <c r="M912" s="101">
        <v>0</v>
      </c>
      <c r="N912" s="100">
        <v>0</v>
      </c>
      <c r="O912" s="98">
        <v>0</v>
      </c>
      <c r="P912" s="98">
        <v>0</v>
      </c>
      <c r="Q912" s="101">
        <v>0</v>
      </c>
    </row>
    <row r="913" spans="1:18" x14ac:dyDescent="0.25">
      <c r="A913" s="515"/>
      <c r="B913" s="517"/>
      <c r="C913" s="519"/>
      <c r="D913" s="521"/>
      <c r="E913" s="393" t="s">
        <v>28</v>
      </c>
      <c r="F913" s="245">
        <v>0</v>
      </c>
      <c r="G913" s="24">
        <v>0</v>
      </c>
      <c r="H913" s="24">
        <v>0</v>
      </c>
      <c r="I913" s="72">
        <v>0</v>
      </c>
      <c r="J913" s="100">
        <v>0</v>
      </c>
      <c r="K913" s="98">
        <v>0</v>
      </c>
      <c r="L913" s="98">
        <v>0</v>
      </c>
      <c r="M913" s="101">
        <v>0</v>
      </c>
      <c r="N913" s="100">
        <v>0</v>
      </c>
      <c r="O913" s="98">
        <v>0</v>
      </c>
      <c r="P913" s="98">
        <v>0</v>
      </c>
      <c r="Q913" s="101">
        <v>0</v>
      </c>
    </row>
    <row r="914" spans="1:18" ht="25.5" x14ac:dyDescent="0.25">
      <c r="A914" s="507" t="s">
        <v>855</v>
      </c>
      <c r="B914" s="508" t="s">
        <v>856</v>
      </c>
      <c r="C914" s="509" t="s">
        <v>854</v>
      </c>
      <c r="D914" s="10" t="s">
        <v>21</v>
      </c>
      <c r="E914" s="393"/>
      <c r="F914" s="245">
        <v>0</v>
      </c>
      <c r="G914" s="24">
        <v>0</v>
      </c>
      <c r="H914" s="24">
        <v>0</v>
      </c>
      <c r="I914" s="72">
        <v>0</v>
      </c>
      <c r="J914" s="100">
        <v>0</v>
      </c>
      <c r="K914" s="98">
        <v>0</v>
      </c>
      <c r="L914" s="98">
        <v>0</v>
      </c>
      <c r="M914" s="101">
        <v>0</v>
      </c>
      <c r="N914" s="100">
        <v>0</v>
      </c>
      <c r="O914" s="98">
        <v>0</v>
      </c>
      <c r="P914" s="98">
        <v>0</v>
      </c>
      <c r="Q914" s="101">
        <v>0</v>
      </c>
    </row>
    <row r="915" spans="1:18" x14ac:dyDescent="0.25">
      <c r="A915" s="507"/>
      <c r="B915" s="508"/>
      <c r="C915" s="509"/>
      <c r="D915" s="510" t="s">
        <v>199</v>
      </c>
      <c r="E915" s="393" t="s">
        <v>27</v>
      </c>
      <c r="F915" s="245">
        <v>0</v>
      </c>
      <c r="G915" s="24">
        <v>0</v>
      </c>
      <c r="H915" s="24">
        <v>0</v>
      </c>
      <c r="I915" s="72">
        <v>0</v>
      </c>
      <c r="J915" s="100">
        <v>0</v>
      </c>
      <c r="K915" s="98">
        <v>0</v>
      </c>
      <c r="L915" s="98">
        <v>0</v>
      </c>
      <c r="M915" s="101">
        <v>0</v>
      </c>
      <c r="N915" s="100">
        <v>0</v>
      </c>
      <c r="O915" s="98">
        <v>0</v>
      </c>
      <c r="P915" s="98">
        <v>0</v>
      </c>
      <c r="Q915" s="101">
        <v>0</v>
      </c>
    </row>
    <row r="916" spans="1:18" ht="34.5" customHeight="1" thickBot="1" x14ac:dyDescent="0.3">
      <c r="A916" s="507"/>
      <c r="B916" s="508"/>
      <c r="C916" s="509"/>
      <c r="D916" s="510"/>
      <c r="E916" s="393" t="s">
        <v>28</v>
      </c>
      <c r="F916" s="387">
        <v>0</v>
      </c>
      <c r="G916" s="102">
        <v>0</v>
      </c>
      <c r="H916" s="102">
        <v>0</v>
      </c>
      <c r="I916" s="347">
        <v>0</v>
      </c>
      <c r="J916" s="103">
        <v>0</v>
      </c>
      <c r="K916" s="104">
        <v>0</v>
      </c>
      <c r="L916" s="104">
        <v>0</v>
      </c>
      <c r="M916" s="105">
        <v>0</v>
      </c>
      <c r="N916" s="103">
        <v>0</v>
      </c>
      <c r="O916" s="104">
        <v>0</v>
      </c>
      <c r="P916" s="194">
        <v>0</v>
      </c>
      <c r="Q916" s="195">
        <v>0</v>
      </c>
    </row>
    <row r="917" spans="1:18" ht="31.5" x14ac:dyDescent="0.25">
      <c r="A917" s="504" t="s">
        <v>18</v>
      </c>
      <c r="B917" s="506" t="s">
        <v>474</v>
      </c>
      <c r="C917" s="506" t="s">
        <v>475</v>
      </c>
      <c r="D917" s="20" t="s">
        <v>254</v>
      </c>
      <c r="E917" s="349"/>
      <c r="F917" s="248">
        <v>3678.7</v>
      </c>
      <c r="G917" s="20"/>
      <c r="H917" s="20"/>
      <c r="I917" s="349">
        <v>3678.7</v>
      </c>
      <c r="J917" s="348">
        <v>1917.6</v>
      </c>
      <c r="K917" s="20"/>
      <c r="L917" s="20"/>
      <c r="M917" s="349">
        <v>1917.6</v>
      </c>
      <c r="N917" s="348">
        <v>52</v>
      </c>
      <c r="O917" s="20"/>
      <c r="P917" s="196"/>
      <c r="Q917" s="481"/>
      <c r="R917" s="193"/>
    </row>
    <row r="918" spans="1:18" ht="63" x14ac:dyDescent="0.25">
      <c r="A918" s="505"/>
      <c r="B918" s="506"/>
      <c r="C918" s="506"/>
      <c r="D918" s="20" t="s">
        <v>204</v>
      </c>
      <c r="E918" s="349"/>
      <c r="F918" s="248"/>
      <c r="G918" s="20"/>
      <c r="H918" s="20"/>
      <c r="I918" s="349"/>
      <c r="J918" s="348"/>
      <c r="K918" s="20"/>
      <c r="L918" s="20"/>
      <c r="M918" s="349"/>
      <c r="N918" s="348"/>
      <c r="O918" s="20"/>
      <c r="P918" s="196"/>
      <c r="Q918" s="481"/>
      <c r="R918" s="193"/>
    </row>
    <row r="919" spans="1:18" ht="15.75" x14ac:dyDescent="0.25">
      <c r="A919" s="505"/>
      <c r="B919" s="506"/>
      <c r="C919" s="506"/>
      <c r="D919" s="20" t="s">
        <v>476</v>
      </c>
      <c r="E919" s="349"/>
      <c r="F919" s="248"/>
      <c r="G919" s="20"/>
      <c r="H919" s="20"/>
      <c r="I919" s="349"/>
      <c r="J919" s="348"/>
      <c r="K919" s="20"/>
      <c r="L919" s="20"/>
      <c r="M919" s="349"/>
      <c r="N919" s="348"/>
      <c r="O919" s="20"/>
      <c r="P919" s="196"/>
      <c r="Q919" s="481"/>
      <c r="R919" s="193"/>
    </row>
    <row r="920" spans="1:18" ht="31.5" x14ac:dyDescent="0.25">
      <c r="A920" s="498" t="s">
        <v>24</v>
      </c>
      <c r="B920" s="485" t="s">
        <v>477</v>
      </c>
      <c r="C920" s="485" t="s">
        <v>478</v>
      </c>
      <c r="D920" s="16" t="s">
        <v>21</v>
      </c>
      <c r="E920" s="351"/>
      <c r="F920" s="249"/>
      <c r="G920" s="16"/>
      <c r="H920" s="16"/>
      <c r="I920" s="351"/>
      <c r="J920" s="350"/>
      <c r="K920" s="16"/>
      <c r="L920" s="16"/>
      <c r="M920" s="351"/>
      <c r="N920" s="350"/>
      <c r="O920" s="16"/>
      <c r="P920" s="197"/>
      <c r="Q920" s="482"/>
      <c r="R920" s="193"/>
    </row>
    <row r="921" spans="1:18" ht="15.75" x14ac:dyDescent="0.25">
      <c r="A921" s="498"/>
      <c r="B921" s="485"/>
      <c r="C921" s="485"/>
      <c r="D921" s="485" t="s">
        <v>204</v>
      </c>
      <c r="E921" s="351" t="s">
        <v>258</v>
      </c>
      <c r="F921" s="249">
        <v>2191</v>
      </c>
      <c r="G921" s="16"/>
      <c r="H921" s="16"/>
      <c r="I921" s="351">
        <v>2191</v>
      </c>
      <c r="J921" s="350">
        <v>679.3</v>
      </c>
      <c r="K921" s="16"/>
      <c r="L921" s="16"/>
      <c r="M921" s="351">
        <v>679.3</v>
      </c>
      <c r="N921" s="350">
        <v>31</v>
      </c>
      <c r="O921" s="16"/>
      <c r="P921" s="197"/>
      <c r="Q921" s="482"/>
      <c r="R921" s="193"/>
    </row>
    <row r="922" spans="1:18" ht="15.75" x14ac:dyDescent="0.25">
      <c r="A922" s="498"/>
      <c r="B922" s="485"/>
      <c r="C922" s="485"/>
      <c r="D922" s="485"/>
      <c r="E922" s="444" t="s">
        <v>479</v>
      </c>
      <c r="F922" s="249">
        <v>2191</v>
      </c>
      <c r="G922" s="16"/>
      <c r="H922" s="16"/>
      <c r="I922" s="351">
        <v>2191</v>
      </c>
      <c r="J922" s="350">
        <v>679.3</v>
      </c>
      <c r="K922" s="16"/>
      <c r="L922" s="16"/>
      <c r="M922" s="351">
        <v>679.3</v>
      </c>
      <c r="N922" s="350">
        <v>31</v>
      </c>
      <c r="O922" s="16"/>
      <c r="P922" s="197"/>
      <c r="Q922" s="482"/>
      <c r="R922" s="193"/>
    </row>
    <row r="923" spans="1:18" ht="15.75" x14ac:dyDescent="0.25">
      <c r="A923" s="498"/>
      <c r="B923" s="485"/>
      <c r="C923" s="485"/>
      <c r="D923" s="485"/>
      <c r="E923" s="351" t="s">
        <v>480</v>
      </c>
      <c r="F923" s="249"/>
      <c r="G923" s="16"/>
      <c r="H923" s="16"/>
      <c r="I923" s="351"/>
      <c r="J923" s="350"/>
      <c r="K923" s="16"/>
      <c r="L923" s="16"/>
      <c r="M923" s="351"/>
      <c r="N923" s="350"/>
      <c r="O923" s="16"/>
      <c r="P923" s="197"/>
      <c r="Q923" s="482"/>
      <c r="R923" s="193"/>
    </row>
    <row r="924" spans="1:18" ht="78.75" x14ac:dyDescent="0.25">
      <c r="A924" s="486" t="s">
        <v>261</v>
      </c>
      <c r="B924" s="493" t="s">
        <v>481</v>
      </c>
      <c r="C924" s="19" t="s">
        <v>482</v>
      </c>
      <c r="D924" s="17" t="s">
        <v>21</v>
      </c>
      <c r="E924" s="353"/>
      <c r="F924" s="250"/>
      <c r="G924" s="17"/>
      <c r="H924" s="17"/>
      <c r="I924" s="353"/>
      <c r="J924" s="350"/>
      <c r="K924" s="16"/>
      <c r="L924" s="16"/>
      <c r="M924" s="351"/>
      <c r="N924" s="352"/>
      <c r="O924" s="17"/>
      <c r="P924" s="197"/>
      <c r="Q924" s="482"/>
      <c r="R924" s="193"/>
    </row>
    <row r="925" spans="1:18" ht="15.75" x14ac:dyDescent="0.25">
      <c r="A925" s="486"/>
      <c r="B925" s="493"/>
      <c r="C925" s="490" t="s">
        <v>483</v>
      </c>
      <c r="D925" s="493" t="s">
        <v>204</v>
      </c>
      <c r="E925" s="353" t="s">
        <v>258</v>
      </c>
      <c r="F925" s="249">
        <f>F921</f>
        <v>2191</v>
      </c>
      <c r="G925" s="17"/>
      <c r="H925" s="17"/>
      <c r="I925" s="351">
        <f>I921</f>
        <v>2191</v>
      </c>
      <c r="J925" s="350">
        <f>J921</f>
        <v>679.3</v>
      </c>
      <c r="K925" s="16"/>
      <c r="L925" s="16"/>
      <c r="M925" s="351">
        <f>M921</f>
        <v>679.3</v>
      </c>
      <c r="N925" s="352">
        <v>31</v>
      </c>
      <c r="O925" s="17"/>
      <c r="P925" s="197"/>
      <c r="Q925" s="482"/>
      <c r="R925" s="193"/>
    </row>
    <row r="926" spans="1:18" ht="15.75" x14ac:dyDescent="0.25">
      <c r="A926" s="486"/>
      <c r="B926" s="493"/>
      <c r="C926" s="491"/>
      <c r="D926" s="493"/>
      <c r="E926" s="445" t="s">
        <v>479</v>
      </c>
      <c r="F926" s="249">
        <f>F925</f>
        <v>2191</v>
      </c>
      <c r="G926" s="17"/>
      <c r="H926" s="17"/>
      <c r="I926" s="351">
        <f>I925</f>
        <v>2191</v>
      </c>
      <c r="J926" s="350">
        <f>J925</f>
        <v>679.3</v>
      </c>
      <c r="K926" s="16"/>
      <c r="L926" s="16"/>
      <c r="M926" s="351">
        <f>M925</f>
        <v>679.3</v>
      </c>
      <c r="N926" s="352">
        <v>31</v>
      </c>
      <c r="O926" s="17"/>
      <c r="P926" s="197"/>
      <c r="Q926" s="482"/>
      <c r="R926" s="193"/>
    </row>
    <row r="927" spans="1:18" ht="15.75" x14ac:dyDescent="0.25">
      <c r="A927" s="486"/>
      <c r="B927" s="493"/>
      <c r="C927" s="491"/>
      <c r="D927" s="493"/>
      <c r="E927" s="353" t="s">
        <v>480</v>
      </c>
      <c r="F927" s="250"/>
      <c r="G927" s="17"/>
      <c r="H927" s="17"/>
      <c r="I927" s="353"/>
      <c r="J927" s="352"/>
      <c r="K927" s="17"/>
      <c r="L927" s="17"/>
      <c r="M927" s="353"/>
      <c r="N927" s="352"/>
      <c r="O927" s="17"/>
      <c r="P927" s="197"/>
      <c r="Q927" s="482"/>
      <c r="R927" s="193"/>
    </row>
    <row r="928" spans="1:18" ht="15.75" x14ac:dyDescent="0.25">
      <c r="A928" s="486"/>
      <c r="B928" s="493"/>
      <c r="C928" s="503"/>
      <c r="D928" s="17" t="s">
        <v>476</v>
      </c>
      <c r="E928" s="353"/>
      <c r="F928" s="250"/>
      <c r="G928" s="17"/>
      <c r="H928" s="17"/>
      <c r="I928" s="353"/>
      <c r="J928" s="352"/>
      <c r="K928" s="17"/>
      <c r="L928" s="17"/>
      <c r="M928" s="353"/>
      <c r="N928" s="352"/>
      <c r="O928" s="17"/>
      <c r="P928" s="197"/>
      <c r="Q928" s="482"/>
      <c r="R928" s="193"/>
    </row>
    <row r="929" spans="1:18" ht="31.5" x14ac:dyDescent="0.25">
      <c r="A929" s="486" t="s">
        <v>269</v>
      </c>
      <c r="B929" s="493" t="s">
        <v>484</v>
      </c>
      <c r="C929" s="493" t="s">
        <v>485</v>
      </c>
      <c r="D929" s="17" t="s">
        <v>21</v>
      </c>
      <c r="E929" s="353"/>
      <c r="F929" s="250"/>
      <c r="G929" s="17"/>
      <c r="H929" s="17"/>
      <c r="I929" s="353"/>
      <c r="J929" s="352"/>
      <c r="K929" s="17"/>
      <c r="L929" s="17"/>
      <c r="M929" s="353"/>
      <c r="N929" s="352"/>
      <c r="O929" s="17"/>
      <c r="P929" s="197"/>
      <c r="Q929" s="482"/>
      <c r="R929" s="193"/>
    </row>
    <row r="930" spans="1:18" ht="15.75" x14ac:dyDescent="0.25">
      <c r="A930" s="486"/>
      <c r="B930" s="493"/>
      <c r="C930" s="485"/>
      <c r="D930" s="493" t="s">
        <v>204</v>
      </c>
      <c r="E930" s="353" t="s">
        <v>258</v>
      </c>
      <c r="F930" s="250"/>
      <c r="G930" s="17"/>
      <c r="H930" s="17"/>
      <c r="I930" s="353"/>
      <c r="J930" s="352"/>
      <c r="K930" s="17"/>
      <c r="L930" s="17"/>
      <c r="M930" s="353"/>
      <c r="N930" s="352"/>
      <c r="O930" s="17"/>
      <c r="P930" s="197"/>
      <c r="Q930" s="482"/>
      <c r="R930" s="193"/>
    </row>
    <row r="931" spans="1:18" ht="15.75" x14ac:dyDescent="0.25">
      <c r="A931" s="486"/>
      <c r="B931" s="493"/>
      <c r="C931" s="485"/>
      <c r="D931" s="493"/>
      <c r="E931" s="353" t="s">
        <v>28</v>
      </c>
      <c r="F931" s="250"/>
      <c r="G931" s="17"/>
      <c r="H931" s="17"/>
      <c r="I931" s="353"/>
      <c r="J931" s="352"/>
      <c r="K931" s="17"/>
      <c r="L931" s="17"/>
      <c r="M931" s="353"/>
      <c r="N931" s="352"/>
      <c r="O931" s="17"/>
      <c r="P931" s="197"/>
      <c r="Q931" s="482"/>
      <c r="R931" s="193"/>
    </row>
    <row r="932" spans="1:18" ht="15.75" x14ac:dyDescent="0.25">
      <c r="A932" s="486"/>
      <c r="B932" s="493"/>
      <c r="C932" s="485"/>
      <c r="D932" s="493"/>
      <c r="E932" s="353" t="s">
        <v>480</v>
      </c>
      <c r="F932" s="250"/>
      <c r="G932" s="17"/>
      <c r="H932" s="17"/>
      <c r="I932" s="353"/>
      <c r="J932" s="352"/>
      <c r="K932" s="17"/>
      <c r="L932" s="17"/>
      <c r="M932" s="353"/>
      <c r="N932" s="352"/>
      <c r="O932" s="17"/>
      <c r="P932" s="197"/>
      <c r="Q932" s="482"/>
      <c r="R932" s="193"/>
    </row>
    <row r="933" spans="1:18" ht="31.5" x14ac:dyDescent="0.25">
      <c r="A933" s="486" t="s">
        <v>276</v>
      </c>
      <c r="B933" s="493" t="s">
        <v>486</v>
      </c>
      <c r="C933" s="493" t="s">
        <v>487</v>
      </c>
      <c r="D933" s="17" t="s">
        <v>21</v>
      </c>
      <c r="E933" s="353"/>
      <c r="F933" s="250"/>
      <c r="G933" s="17"/>
      <c r="H933" s="17"/>
      <c r="I933" s="353"/>
      <c r="J933" s="352"/>
      <c r="K933" s="17"/>
      <c r="L933" s="17"/>
      <c r="M933" s="353"/>
      <c r="N933" s="352"/>
      <c r="O933" s="17"/>
      <c r="P933" s="197"/>
      <c r="Q933" s="482"/>
      <c r="R933" s="193"/>
    </row>
    <row r="934" spans="1:18" ht="15.75" x14ac:dyDescent="0.25">
      <c r="A934" s="486"/>
      <c r="B934" s="493"/>
      <c r="C934" s="493"/>
      <c r="D934" s="493" t="s">
        <v>204</v>
      </c>
      <c r="E934" s="353" t="s">
        <v>258</v>
      </c>
      <c r="F934" s="250"/>
      <c r="G934" s="17"/>
      <c r="H934" s="17"/>
      <c r="I934" s="353"/>
      <c r="J934" s="352"/>
      <c r="K934" s="17"/>
      <c r="L934" s="17"/>
      <c r="M934" s="353"/>
      <c r="N934" s="352"/>
      <c r="O934" s="17"/>
      <c r="P934" s="197"/>
      <c r="Q934" s="482"/>
      <c r="R934" s="193"/>
    </row>
    <row r="935" spans="1:18" ht="15.75" x14ac:dyDescent="0.25">
      <c r="A935" s="486"/>
      <c r="B935" s="493"/>
      <c r="C935" s="493"/>
      <c r="D935" s="493"/>
      <c r="E935" s="353" t="s">
        <v>28</v>
      </c>
      <c r="F935" s="250"/>
      <c r="G935" s="17"/>
      <c r="H935" s="17"/>
      <c r="I935" s="353"/>
      <c r="J935" s="352"/>
      <c r="K935" s="17"/>
      <c r="L935" s="17"/>
      <c r="M935" s="353"/>
      <c r="N935" s="352"/>
      <c r="O935" s="17"/>
      <c r="P935" s="197"/>
      <c r="Q935" s="482"/>
      <c r="R935" s="193"/>
    </row>
    <row r="936" spans="1:18" ht="15.75" x14ac:dyDescent="0.25">
      <c r="A936" s="486"/>
      <c r="B936" s="493"/>
      <c r="C936" s="493"/>
      <c r="D936" s="493"/>
      <c r="E936" s="353" t="s">
        <v>480</v>
      </c>
      <c r="F936" s="250"/>
      <c r="G936" s="17"/>
      <c r="H936" s="17"/>
      <c r="I936" s="353"/>
      <c r="J936" s="352"/>
      <c r="K936" s="17"/>
      <c r="L936" s="17"/>
      <c r="M936" s="353"/>
      <c r="N936" s="352"/>
      <c r="O936" s="17"/>
      <c r="P936" s="197"/>
      <c r="Q936" s="482"/>
      <c r="R936" s="193"/>
    </row>
    <row r="937" spans="1:18" ht="94.5" x14ac:dyDescent="0.25">
      <c r="A937" s="498" t="s">
        <v>35</v>
      </c>
      <c r="B937" s="485" t="s">
        <v>488</v>
      </c>
      <c r="C937" s="16" t="s">
        <v>489</v>
      </c>
      <c r="D937" s="16" t="s">
        <v>21</v>
      </c>
      <c r="E937" s="351"/>
      <c r="F937" s="249"/>
      <c r="G937" s="16"/>
      <c r="H937" s="16"/>
      <c r="I937" s="351"/>
      <c r="J937" s="350"/>
      <c r="K937" s="16"/>
      <c r="L937" s="16"/>
      <c r="M937" s="351"/>
      <c r="N937" s="350"/>
      <c r="O937" s="16"/>
      <c r="P937" s="197"/>
      <c r="Q937" s="482"/>
      <c r="R937" s="193"/>
    </row>
    <row r="938" spans="1:18" ht="15.75" x14ac:dyDescent="0.25">
      <c r="A938" s="498"/>
      <c r="B938" s="485"/>
      <c r="C938" s="500" t="s">
        <v>490</v>
      </c>
      <c r="D938" s="485" t="s">
        <v>204</v>
      </c>
      <c r="E938" s="351" t="s">
        <v>258</v>
      </c>
      <c r="F938" s="249"/>
      <c r="G938" s="16"/>
      <c r="H938" s="16"/>
      <c r="I938" s="351"/>
      <c r="J938" s="350"/>
      <c r="K938" s="16"/>
      <c r="L938" s="16"/>
      <c r="M938" s="351"/>
      <c r="N938" s="350"/>
      <c r="O938" s="16"/>
      <c r="P938" s="197"/>
      <c r="Q938" s="482"/>
      <c r="R938" s="193"/>
    </row>
    <row r="939" spans="1:18" ht="15.75" x14ac:dyDescent="0.25">
      <c r="A939" s="498"/>
      <c r="B939" s="485"/>
      <c r="C939" s="501"/>
      <c r="D939" s="485"/>
      <c r="E939" s="351" t="s">
        <v>28</v>
      </c>
      <c r="F939" s="249"/>
      <c r="G939" s="16"/>
      <c r="H939" s="16"/>
      <c r="I939" s="351"/>
      <c r="J939" s="350"/>
      <c r="K939" s="16"/>
      <c r="L939" s="16"/>
      <c r="M939" s="351"/>
      <c r="N939" s="350"/>
      <c r="O939" s="16"/>
      <c r="P939" s="197"/>
      <c r="Q939" s="482"/>
      <c r="R939" s="193"/>
    </row>
    <row r="940" spans="1:18" ht="15.75" x14ac:dyDescent="0.25">
      <c r="A940" s="498"/>
      <c r="B940" s="485"/>
      <c r="C940" s="502"/>
      <c r="D940" s="485"/>
      <c r="E940" s="351" t="s">
        <v>480</v>
      </c>
      <c r="F940" s="249"/>
      <c r="G940" s="16"/>
      <c r="H940" s="16"/>
      <c r="I940" s="351"/>
      <c r="J940" s="350"/>
      <c r="K940" s="16"/>
      <c r="L940" s="16"/>
      <c r="M940" s="351"/>
      <c r="N940" s="350"/>
      <c r="O940" s="16"/>
      <c r="P940" s="197"/>
      <c r="Q940" s="482"/>
      <c r="R940" s="193"/>
    </row>
    <row r="941" spans="1:18" ht="15.75" x14ac:dyDescent="0.25">
      <c r="A941" s="498"/>
      <c r="B941" s="485"/>
      <c r="C941" s="18"/>
      <c r="D941" s="16" t="s">
        <v>476</v>
      </c>
      <c r="E941" s="351"/>
      <c r="F941" s="249"/>
      <c r="G941" s="16"/>
      <c r="H941" s="16"/>
      <c r="I941" s="351"/>
      <c r="J941" s="350"/>
      <c r="K941" s="16"/>
      <c r="L941" s="16"/>
      <c r="M941" s="351"/>
      <c r="N941" s="350"/>
      <c r="O941" s="16"/>
      <c r="P941" s="197"/>
      <c r="Q941" s="482"/>
      <c r="R941" s="193"/>
    </row>
    <row r="942" spans="1:18" ht="31.5" x14ac:dyDescent="0.25">
      <c r="A942" s="486" t="s">
        <v>295</v>
      </c>
      <c r="B942" s="493" t="s">
        <v>491</v>
      </c>
      <c r="C942" s="493" t="s">
        <v>492</v>
      </c>
      <c r="D942" s="17" t="s">
        <v>21</v>
      </c>
      <c r="E942" s="353"/>
      <c r="F942" s="250"/>
      <c r="G942" s="17"/>
      <c r="H942" s="17"/>
      <c r="I942" s="353"/>
      <c r="J942" s="352"/>
      <c r="K942" s="17"/>
      <c r="L942" s="17"/>
      <c r="M942" s="353"/>
      <c r="N942" s="352"/>
      <c r="O942" s="17"/>
      <c r="P942" s="197"/>
      <c r="Q942" s="482"/>
      <c r="R942" s="193"/>
    </row>
    <row r="943" spans="1:18" ht="15.75" x14ac:dyDescent="0.25">
      <c r="A943" s="486"/>
      <c r="B943" s="493"/>
      <c r="C943" s="493"/>
      <c r="D943" s="493" t="s">
        <v>204</v>
      </c>
      <c r="E943" s="353" t="s">
        <v>258</v>
      </c>
      <c r="F943" s="250"/>
      <c r="G943" s="17"/>
      <c r="H943" s="17"/>
      <c r="I943" s="353"/>
      <c r="J943" s="352"/>
      <c r="K943" s="17"/>
      <c r="L943" s="17"/>
      <c r="M943" s="353"/>
      <c r="N943" s="352"/>
      <c r="O943" s="17"/>
      <c r="P943" s="197"/>
      <c r="Q943" s="482"/>
      <c r="R943" s="193"/>
    </row>
    <row r="944" spans="1:18" ht="15.75" x14ac:dyDescent="0.25">
      <c r="A944" s="486"/>
      <c r="B944" s="493"/>
      <c r="C944" s="493"/>
      <c r="D944" s="493"/>
      <c r="E944" s="353" t="s">
        <v>28</v>
      </c>
      <c r="F944" s="250"/>
      <c r="G944" s="17"/>
      <c r="H944" s="17"/>
      <c r="I944" s="353"/>
      <c r="J944" s="352"/>
      <c r="K944" s="17"/>
      <c r="L944" s="17"/>
      <c r="M944" s="353"/>
      <c r="N944" s="352"/>
      <c r="O944" s="17"/>
      <c r="P944" s="197"/>
      <c r="Q944" s="482"/>
      <c r="R944" s="193"/>
    </row>
    <row r="945" spans="1:18" ht="15.75" x14ac:dyDescent="0.25">
      <c r="A945" s="486"/>
      <c r="B945" s="493"/>
      <c r="C945" s="493"/>
      <c r="D945" s="493"/>
      <c r="E945" s="353" t="s">
        <v>480</v>
      </c>
      <c r="F945" s="250"/>
      <c r="G945" s="17"/>
      <c r="H945" s="17"/>
      <c r="I945" s="353"/>
      <c r="J945" s="352"/>
      <c r="K945" s="17"/>
      <c r="L945" s="17"/>
      <c r="M945" s="353"/>
      <c r="N945" s="352"/>
      <c r="O945" s="17"/>
      <c r="P945" s="197"/>
      <c r="Q945" s="482"/>
      <c r="R945" s="193"/>
    </row>
    <row r="946" spans="1:18" ht="15.75" x14ac:dyDescent="0.25">
      <c r="A946" s="486"/>
      <c r="B946" s="493"/>
      <c r="C946" s="493"/>
      <c r="D946" s="17" t="s">
        <v>476</v>
      </c>
      <c r="E946" s="353"/>
      <c r="F946" s="250"/>
      <c r="G946" s="17"/>
      <c r="H946" s="17"/>
      <c r="I946" s="353"/>
      <c r="J946" s="352"/>
      <c r="K946" s="17"/>
      <c r="L946" s="17"/>
      <c r="M946" s="353"/>
      <c r="N946" s="352"/>
      <c r="O946" s="17"/>
      <c r="P946" s="197"/>
      <c r="Q946" s="482"/>
      <c r="R946" s="193"/>
    </row>
    <row r="947" spans="1:18" ht="31.5" x14ac:dyDescent="0.25">
      <c r="A947" s="486" t="s">
        <v>299</v>
      </c>
      <c r="B947" s="493" t="s">
        <v>493</v>
      </c>
      <c r="C947" s="493" t="s">
        <v>494</v>
      </c>
      <c r="D947" s="17" t="s">
        <v>21</v>
      </c>
      <c r="E947" s="353"/>
      <c r="F947" s="250"/>
      <c r="G947" s="17"/>
      <c r="H947" s="17"/>
      <c r="I947" s="353"/>
      <c r="J947" s="352"/>
      <c r="K947" s="17"/>
      <c r="L947" s="17"/>
      <c r="M947" s="353"/>
      <c r="N947" s="352"/>
      <c r="O947" s="17"/>
      <c r="P947" s="197"/>
      <c r="Q947" s="482"/>
      <c r="R947" s="193"/>
    </row>
    <row r="948" spans="1:18" ht="15.75" x14ac:dyDescent="0.25">
      <c r="A948" s="486"/>
      <c r="B948" s="493"/>
      <c r="C948" s="493"/>
      <c r="D948" s="493" t="s">
        <v>204</v>
      </c>
      <c r="E948" s="353" t="s">
        <v>258</v>
      </c>
      <c r="F948" s="250"/>
      <c r="G948" s="17"/>
      <c r="H948" s="17"/>
      <c r="I948" s="353"/>
      <c r="J948" s="352"/>
      <c r="K948" s="17"/>
      <c r="L948" s="17"/>
      <c r="M948" s="353"/>
      <c r="N948" s="352"/>
      <c r="O948" s="17"/>
      <c r="P948" s="197"/>
      <c r="Q948" s="482"/>
      <c r="R948" s="193"/>
    </row>
    <row r="949" spans="1:18" ht="15.75" x14ac:dyDescent="0.25">
      <c r="A949" s="486"/>
      <c r="B949" s="493"/>
      <c r="C949" s="493"/>
      <c r="D949" s="493"/>
      <c r="E949" s="353" t="s">
        <v>28</v>
      </c>
      <c r="F949" s="250"/>
      <c r="G949" s="17"/>
      <c r="H949" s="17"/>
      <c r="I949" s="353"/>
      <c r="J949" s="352"/>
      <c r="K949" s="17"/>
      <c r="L949" s="17"/>
      <c r="M949" s="353"/>
      <c r="N949" s="352"/>
      <c r="O949" s="17"/>
      <c r="P949" s="197"/>
      <c r="Q949" s="482"/>
      <c r="R949" s="193"/>
    </row>
    <row r="950" spans="1:18" ht="15.75" x14ac:dyDescent="0.25">
      <c r="A950" s="486"/>
      <c r="B950" s="493"/>
      <c r="C950" s="493"/>
      <c r="D950" s="493"/>
      <c r="E950" s="353" t="s">
        <v>480</v>
      </c>
      <c r="F950" s="250"/>
      <c r="G950" s="17"/>
      <c r="H950" s="17"/>
      <c r="I950" s="353"/>
      <c r="J950" s="352"/>
      <c r="K950" s="17"/>
      <c r="L950" s="17"/>
      <c r="M950" s="353"/>
      <c r="N950" s="352"/>
      <c r="O950" s="17"/>
      <c r="P950" s="197"/>
      <c r="Q950" s="482"/>
      <c r="R950" s="193"/>
    </row>
    <row r="951" spans="1:18" ht="31.5" x14ac:dyDescent="0.25">
      <c r="A951" s="498" t="s">
        <v>62</v>
      </c>
      <c r="B951" s="485" t="s">
        <v>495</v>
      </c>
      <c r="C951" s="485" t="s">
        <v>496</v>
      </c>
      <c r="D951" s="16" t="s">
        <v>21</v>
      </c>
      <c r="E951" s="351"/>
      <c r="F951" s="249"/>
      <c r="G951" s="16"/>
      <c r="H951" s="16"/>
      <c r="I951" s="351"/>
      <c r="J951" s="350"/>
      <c r="K951" s="16"/>
      <c r="L951" s="16"/>
      <c r="M951" s="351"/>
      <c r="N951" s="350"/>
      <c r="O951" s="16"/>
      <c r="P951" s="197"/>
      <c r="Q951" s="482"/>
      <c r="R951" s="193"/>
    </row>
    <row r="952" spans="1:18" ht="15.75" x14ac:dyDescent="0.25">
      <c r="A952" s="498"/>
      <c r="B952" s="485"/>
      <c r="C952" s="485"/>
      <c r="D952" s="485" t="s">
        <v>204</v>
      </c>
      <c r="E952" s="351" t="s">
        <v>258</v>
      </c>
      <c r="F952" s="249">
        <v>1487.7</v>
      </c>
      <c r="G952" s="16"/>
      <c r="H952" s="16"/>
      <c r="I952" s="351">
        <v>1487.7</v>
      </c>
      <c r="J952" s="350">
        <f>J953+J954</f>
        <v>1238.3</v>
      </c>
      <c r="K952" s="16"/>
      <c r="L952" s="16"/>
      <c r="M952" s="351">
        <f>J952</f>
        <v>1238.3</v>
      </c>
      <c r="N952" s="350">
        <v>89</v>
      </c>
      <c r="O952" s="16"/>
      <c r="P952" s="197"/>
      <c r="Q952" s="482"/>
      <c r="R952" s="193"/>
    </row>
    <row r="953" spans="1:18" ht="15.75" x14ac:dyDescent="0.25">
      <c r="A953" s="498"/>
      <c r="B953" s="485"/>
      <c r="C953" s="485"/>
      <c r="D953" s="485"/>
      <c r="E953" s="444" t="s">
        <v>497</v>
      </c>
      <c r="F953" s="249">
        <v>1273.8</v>
      </c>
      <c r="G953" s="16"/>
      <c r="H953" s="16"/>
      <c r="I953" s="351">
        <v>1273.8</v>
      </c>
      <c r="J953" s="350">
        <v>1161.3</v>
      </c>
      <c r="K953" s="16"/>
      <c r="L953" s="16"/>
      <c r="M953" s="351">
        <f>J953</f>
        <v>1161.3</v>
      </c>
      <c r="N953" s="350">
        <v>92</v>
      </c>
      <c r="O953" s="16"/>
      <c r="P953" s="197"/>
      <c r="Q953" s="482"/>
      <c r="R953" s="193"/>
    </row>
    <row r="954" spans="1:18" x14ac:dyDescent="0.25">
      <c r="A954" s="498"/>
      <c r="B954" s="485"/>
      <c r="C954" s="485"/>
      <c r="D954" s="485"/>
      <c r="E954" s="499" t="s">
        <v>498</v>
      </c>
      <c r="F954" s="496">
        <v>213.9</v>
      </c>
      <c r="G954" s="485"/>
      <c r="H954" s="485"/>
      <c r="I954" s="497">
        <f>F954</f>
        <v>213.9</v>
      </c>
      <c r="J954" s="498">
        <v>77</v>
      </c>
      <c r="K954" s="485"/>
      <c r="L954" s="485"/>
      <c r="M954" s="497">
        <f>J954</f>
        <v>77</v>
      </c>
      <c r="N954" s="498">
        <v>36</v>
      </c>
      <c r="O954" s="485"/>
      <c r="P954" s="197"/>
      <c r="Q954" s="482"/>
      <c r="R954" s="193"/>
    </row>
    <row r="955" spans="1:18" x14ac:dyDescent="0.25">
      <c r="A955" s="498"/>
      <c r="B955" s="485"/>
      <c r="C955" s="485"/>
      <c r="D955" s="485"/>
      <c r="E955" s="499"/>
      <c r="F955" s="496"/>
      <c r="G955" s="485"/>
      <c r="H955" s="485"/>
      <c r="I955" s="497"/>
      <c r="J955" s="498"/>
      <c r="K955" s="485"/>
      <c r="L955" s="485"/>
      <c r="M955" s="497"/>
      <c r="N955" s="498"/>
      <c r="O955" s="485"/>
      <c r="P955" s="197"/>
      <c r="Q955" s="482"/>
      <c r="R955" s="193"/>
    </row>
    <row r="956" spans="1:18" ht="94.5" x14ac:dyDescent="0.25">
      <c r="A956" s="486" t="s">
        <v>310</v>
      </c>
      <c r="B956" s="488" t="s">
        <v>499</v>
      </c>
      <c r="C956" s="17" t="s">
        <v>500</v>
      </c>
      <c r="D956" s="17" t="s">
        <v>21</v>
      </c>
      <c r="E956" s="353" t="s">
        <v>258</v>
      </c>
      <c r="F956" s="249">
        <v>1487.7</v>
      </c>
      <c r="G956" s="17"/>
      <c r="H956" s="17"/>
      <c r="I956" s="351">
        <v>1487.7</v>
      </c>
      <c r="J956" s="350">
        <f>J952</f>
        <v>1238.3</v>
      </c>
      <c r="K956" s="17"/>
      <c r="L956" s="17"/>
      <c r="M956" s="351">
        <f>J956</f>
        <v>1238.3</v>
      </c>
      <c r="N956" s="352">
        <v>89</v>
      </c>
      <c r="O956" s="17"/>
      <c r="P956" s="197"/>
      <c r="Q956" s="482"/>
      <c r="R956" s="193"/>
    </row>
    <row r="957" spans="1:18" ht="15.75" x14ac:dyDescent="0.25">
      <c r="A957" s="486"/>
      <c r="B957" s="488"/>
      <c r="C957" s="490" t="s">
        <v>501</v>
      </c>
      <c r="D957" s="493" t="s">
        <v>204</v>
      </c>
      <c r="E957" s="445" t="s">
        <v>497</v>
      </c>
      <c r="F957" s="249">
        <v>1273.8</v>
      </c>
      <c r="G957" s="17"/>
      <c r="H957" s="17"/>
      <c r="I957" s="351">
        <v>1273.8</v>
      </c>
      <c r="J957" s="350">
        <f>J953</f>
        <v>1161.3</v>
      </c>
      <c r="K957" s="17"/>
      <c r="L957" s="17"/>
      <c r="M957" s="351">
        <f>J957</f>
        <v>1161.3</v>
      </c>
      <c r="N957" s="352">
        <v>92</v>
      </c>
      <c r="O957" s="17"/>
      <c r="P957" s="197"/>
      <c r="Q957" s="482"/>
      <c r="R957" s="193"/>
    </row>
    <row r="958" spans="1:18" x14ac:dyDescent="0.25">
      <c r="A958" s="486"/>
      <c r="B958" s="488"/>
      <c r="C958" s="491"/>
      <c r="D958" s="493"/>
      <c r="E958" s="495" t="s">
        <v>498</v>
      </c>
      <c r="F958" s="496">
        <v>213.9</v>
      </c>
      <c r="G958" s="493"/>
      <c r="H958" s="493"/>
      <c r="I958" s="497">
        <f>F958</f>
        <v>213.9</v>
      </c>
      <c r="J958" s="498">
        <f>J954</f>
        <v>77</v>
      </c>
      <c r="K958" s="493"/>
      <c r="L958" s="493"/>
      <c r="M958" s="497">
        <f>J958</f>
        <v>77</v>
      </c>
      <c r="N958" s="486">
        <v>36</v>
      </c>
      <c r="O958" s="493"/>
      <c r="P958" s="197"/>
      <c r="Q958" s="482"/>
      <c r="R958" s="193"/>
    </row>
    <row r="959" spans="1:18" x14ac:dyDescent="0.25">
      <c r="A959" s="486"/>
      <c r="B959" s="488"/>
      <c r="C959" s="491"/>
      <c r="D959" s="493"/>
      <c r="E959" s="495"/>
      <c r="F959" s="496"/>
      <c r="G959" s="493"/>
      <c r="H959" s="493"/>
      <c r="I959" s="497"/>
      <c r="J959" s="498"/>
      <c r="K959" s="493"/>
      <c r="L959" s="493"/>
      <c r="M959" s="497"/>
      <c r="N959" s="486"/>
      <c r="O959" s="493"/>
      <c r="P959" s="197"/>
      <c r="Q959" s="482"/>
      <c r="R959" s="193"/>
    </row>
    <row r="960" spans="1:18" ht="16.5" thickBot="1" x14ac:dyDescent="0.3">
      <c r="A960" s="487"/>
      <c r="B960" s="489"/>
      <c r="C960" s="492"/>
      <c r="D960" s="494"/>
      <c r="E960" s="356"/>
      <c r="F960" s="388"/>
      <c r="G960" s="355"/>
      <c r="H960" s="355"/>
      <c r="I960" s="356"/>
      <c r="J960" s="354"/>
      <c r="K960" s="355"/>
      <c r="L960" s="355"/>
      <c r="M960" s="356"/>
      <c r="N960" s="354"/>
      <c r="O960" s="355"/>
      <c r="P960" s="483"/>
      <c r="Q960" s="484"/>
      <c r="R960" s="193"/>
    </row>
  </sheetData>
  <mergeCells count="1321">
    <mergeCell ref="D15:D16"/>
    <mergeCell ref="A17:A19"/>
    <mergeCell ref="B17:B19"/>
    <mergeCell ref="C17:C19"/>
    <mergeCell ref="D18:D19"/>
    <mergeCell ref="A12:A13"/>
    <mergeCell ref="B12:B13"/>
    <mergeCell ref="C12:C13"/>
    <mergeCell ref="A14:A16"/>
    <mergeCell ref="B14:B16"/>
    <mergeCell ref="C14:C16"/>
    <mergeCell ref="O8:Q8"/>
    <mergeCell ref="A3:P3"/>
    <mergeCell ref="A4:P4"/>
    <mergeCell ref="A5:P5"/>
    <mergeCell ref="A6:A9"/>
    <mergeCell ref="B6:B9"/>
    <mergeCell ref="C6:C9"/>
    <mergeCell ref="D6:D9"/>
    <mergeCell ref="E6:E9"/>
    <mergeCell ref="F6:M6"/>
    <mergeCell ref="N6:Q7"/>
    <mergeCell ref="F7:I7"/>
    <mergeCell ref="J7:M7"/>
    <mergeCell ref="G8:I8"/>
    <mergeCell ref="K8:M8"/>
    <mergeCell ref="N8:N9"/>
    <mergeCell ref="A32:A34"/>
    <mergeCell ref="B32:B34"/>
    <mergeCell ref="C32:C34"/>
    <mergeCell ref="D33:D34"/>
    <mergeCell ref="A35:A37"/>
    <mergeCell ref="B35:B37"/>
    <mergeCell ref="C35:C37"/>
    <mergeCell ref="D36:D37"/>
    <mergeCell ref="A26:A28"/>
    <mergeCell ref="B26:B28"/>
    <mergeCell ref="C26:C28"/>
    <mergeCell ref="D27:D28"/>
    <mergeCell ref="A29:A31"/>
    <mergeCell ref="B29:B31"/>
    <mergeCell ref="C29:C31"/>
    <mergeCell ref="D30:D31"/>
    <mergeCell ref="A20:A22"/>
    <mergeCell ref="B20:B22"/>
    <mergeCell ref="C20:C22"/>
    <mergeCell ref="D21:D22"/>
    <mergeCell ref="A23:A25"/>
    <mergeCell ref="B23:B25"/>
    <mergeCell ref="C23:C25"/>
    <mergeCell ref="D24:D25"/>
    <mergeCell ref="A50:A52"/>
    <mergeCell ref="B50:B52"/>
    <mergeCell ref="C50:C52"/>
    <mergeCell ref="D51:D52"/>
    <mergeCell ref="A53:A55"/>
    <mergeCell ref="B53:B55"/>
    <mergeCell ref="C53:C55"/>
    <mergeCell ref="D54:D55"/>
    <mergeCell ref="A44:A46"/>
    <mergeCell ref="B44:B46"/>
    <mergeCell ref="C44:C46"/>
    <mergeCell ref="D45:D46"/>
    <mergeCell ref="A47:A49"/>
    <mergeCell ref="B47:B49"/>
    <mergeCell ref="C47:C49"/>
    <mergeCell ref="D48:D49"/>
    <mergeCell ref="A38:A40"/>
    <mergeCell ref="B38:B40"/>
    <mergeCell ref="C38:C40"/>
    <mergeCell ref="D39:D40"/>
    <mergeCell ref="A41:A43"/>
    <mergeCell ref="B41:B43"/>
    <mergeCell ref="C41:C43"/>
    <mergeCell ref="D42:D43"/>
    <mergeCell ref="A68:A70"/>
    <mergeCell ref="B68:B70"/>
    <mergeCell ref="C68:C70"/>
    <mergeCell ref="D69:D70"/>
    <mergeCell ref="A71:A73"/>
    <mergeCell ref="B71:B73"/>
    <mergeCell ref="C71:C73"/>
    <mergeCell ref="D72:D73"/>
    <mergeCell ref="A62:A64"/>
    <mergeCell ref="B62:B64"/>
    <mergeCell ref="C62:C64"/>
    <mergeCell ref="D63:D64"/>
    <mergeCell ref="A65:A67"/>
    <mergeCell ref="B65:B67"/>
    <mergeCell ref="C65:C67"/>
    <mergeCell ref="D66:D67"/>
    <mergeCell ref="A56:A58"/>
    <mergeCell ref="B56:B58"/>
    <mergeCell ref="C56:C58"/>
    <mergeCell ref="D57:D58"/>
    <mergeCell ref="A59:A61"/>
    <mergeCell ref="B59:B61"/>
    <mergeCell ref="C59:C61"/>
    <mergeCell ref="D60:D61"/>
    <mergeCell ref="A86:A88"/>
    <mergeCell ref="B86:B88"/>
    <mergeCell ref="C86:C88"/>
    <mergeCell ref="D87:D88"/>
    <mergeCell ref="A89:A91"/>
    <mergeCell ref="B89:B91"/>
    <mergeCell ref="C89:C91"/>
    <mergeCell ref="D90:D91"/>
    <mergeCell ref="A80:A82"/>
    <mergeCell ref="B80:B82"/>
    <mergeCell ref="C80:C82"/>
    <mergeCell ref="D81:D82"/>
    <mergeCell ref="A83:A85"/>
    <mergeCell ref="B83:B85"/>
    <mergeCell ref="C83:C85"/>
    <mergeCell ref="D84:D85"/>
    <mergeCell ref="A74:A76"/>
    <mergeCell ref="B74:B76"/>
    <mergeCell ref="C74:C76"/>
    <mergeCell ref="D75:D76"/>
    <mergeCell ref="A77:A79"/>
    <mergeCell ref="B77:B79"/>
    <mergeCell ref="C77:C79"/>
    <mergeCell ref="D78:D79"/>
    <mergeCell ref="A104:A106"/>
    <mergeCell ref="B104:B106"/>
    <mergeCell ref="C104:C106"/>
    <mergeCell ref="D105:D106"/>
    <mergeCell ref="A107:A109"/>
    <mergeCell ref="B107:B109"/>
    <mergeCell ref="C107:C109"/>
    <mergeCell ref="D108:D109"/>
    <mergeCell ref="A98:A100"/>
    <mergeCell ref="B98:B100"/>
    <mergeCell ref="C98:C100"/>
    <mergeCell ref="D99:D100"/>
    <mergeCell ref="A101:A103"/>
    <mergeCell ref="B101:B103"/>
    <mergeCell ref="C101:C103"/>
    <mergeCell ref="D102:D103"/>
    <mergeCell ref="A92:A94"/>
    <mergeCell ref="B92:B94"/>
    <mergeCell ref="C92:C94"/>
    <mergeCell ref="D93:D94"/>
    <mergeCell ref="A95:A97"/>
    <mergeCell ref="B95:B97"/>
    <mergeCell ref="C95:C97"/>
    <mergeCell ref="D96:D97"/>
    <mergeCell ref="A129:A131"/>
    <mergeCell ref="B129:B131"/>
    <mergeCell ref="C129:C131"/>
    <mergeCell ref="D130:D131"/>
    <mergeCell ref="A132:A134"/>
    <mergeCell ref="B132:B134"/>
    <mergeCell ref="C132:C134"/>
    <mergeCell ref="D133:D134"/>
    <mergeCell ref="A123:A125"/>
    <mergeCell ref="B123:B125"/>
    <mergeCell ref="C123:C125"/>
    <mergeCell ref="D124:D125"/>
    <mergeCell ref="A126:A128"/>
    <mergeCell ref="B126:B128"/>
    <mergeCell ref="C126:C128"/>
    <mergeCell ref="D127:D128"/>
    <mergeCell ref="A110:A112"/>
    <mergeCell ref="B110:B112"/>
    <mergeCell ref="C110:C112"/>
    <mergeCell ref="D111:D112"/>
    <mergeCell ref="A113:A122"/>
    <mergeCell ref="B113:B122"/>
    <mergeCell ref="C113:C122"/>
    <mergeCell ref="D114:D122"/>
    <mergeCell ref="A151:A153"/>
    <mergeCell ref="B151:B153"/>
    <mergeCell ref="C151:C153"/>
    <mergeCell ref="D152:D153"/>
    <mergeCell ref="A154:A156"/>
    <mergeCell ref="B154:B156"/>
    <mergeCell ref="C154:C156"/>
    <mergeCell ref="D155:D156"/>
    <mergeCell ref="A145:A147"/>
    <mergeCell ref="B145:B147"/>
    <mergeCell ref="C145:C147"/>
    <mergeCell ref="D146:D147"/>
    <mergeCell ref="A148:A150"/>
    <mergeCell ref="B148:B150"/>
    <mergeCell ref="C148:C150"/>
    <mergeCell ref="D149:D150"/>
    <mergeCell ref="A135:A137"/>
    <mergeCell ref="B135:B137"/>
    <mergeCell ref="C135:C137"/>
    <mergeCell ref="D136:D137"/>
    <mergeCell ref="A140:A142"/>
    <mergeCell ref="B140:B142"/>
    <mergeCell ref="C140:C142"/>
    <mergeCell ref="D141:D142"/>
    <mergeCell ref="O155:O156"/>
    <mergeCell ref="P155:P156"/>
    <mergeCell ref="Q155:Q156"/>
    <mergeCell ref="A157:A160"/>
    <mergeCell ref="B157:B160"/>
    <mergeCell ref="C157:C160"/>
    <mergeCell ref="D158:D160"/>
    <mergeCell ref="J155:J156"/>
    <mergeCell ref="K155:K156"/>
    <mergeCell ref="L155:L156"/>
    <mergeCell ref="M155:M156"/>
    <mergeCell ref="N155:N156"/>
    <mergeCell ref="E155:E156"/>
    <mergeCell ref="F155:F156"/>
    <mergeCell ref="G155:G156"/>
    <mergeCell ref="H155:H156"/>
    <mergeCell ref="I155:I156"/>
    <mergeCell ref="A182:A184"/>
    <mergeCell ref="B182:B184"/>
    <mergeCell ref="C182:C184"/>
    <mergeCell ref="D183:D184"/>
    <mergeCell ref="A185:A193"/>
    <mergeCell ref="B185:B193"/>
    <mergeCell ref="C185:C193"/>
    <mergeCell ref="D186:D193"/>
    <mergeCell ref="A167:A178"/>
    <mergeCell ref="B167:B178"/>
    <mergeCell ref="C167:C178"/>
    <mergeCell ref="D168:D178"/>
    <mergeCell ref="A179:A181"/>
    <mergeCell ref="B179:B181"/>
    <mergeCell ref="C179:C181"/>
    <mergeCell ref="D180:D181"/>
    <mergeCell ref="A161:A163"/>
    <mergeCell ref="B161:B163"/>
    <mergeCell ref="C161:C163"/>
    <mergeCell ref="D162:D163"/>
    <mergeCell ref="A164:A166"/>
    <mergeCell ref="B164:B166"/>
    <mergeCell ref="C164:C166"/>
    <mergeCell ref="D165:D166"/>
    <mergeCell ref="A207:A210"/>
    <mergeCell ref="B207:B210"/>
    <mergeCell ref="C207:C210"/>
    <mergeCell ref="D208:D210"/>
    <mergeCell ref="A211:A214"/>
    <mergeCell ref="B211:B214"/>
    <mergeCell ref="C211:C214"/>
    <mergeCell ref="D212:D214"/>
    <mergeCell ref="A201:A203"/>
    <mergeCell ref="B201:B203"/>
    <mergeCell ref="C201:C203"/>
    <mergeCell ref="D202:D203"/>
    <mergeCell ref="A204:A206"/>
    <mergeCell ref="B204:B206"/>
    <mergeCell ref="C204:C206"/>
    <mergeCell ref="D205:D206"/>
    <mergeCell ref="A194:A196"/>
    <mergeCell ref="B194:B196"/>
    <mergeCell ref="C194:C196"/>
    <mergeCell ref="D195:D196"/>
    <mergeCell ref="A197:A200"/>
    <mergeCell ref="B197:B200"/>
    <mergeCell ref="C197:C200"/>
    <mergeCell ref="D198:D200"/>
    <mergeCell ref="A233:A235"/>
    <mergeCell ref="B233:B235"/>
    <mergeCell ref="C233:C235"/>
    <mergeCell ref="D234:D235"/>
    <mergeCell ref="A236:A238"/>
    <mergeCell ref="B236:B238"/>
    <mergeCell ref="C236:C238"/>
    <mergeCell ref="D237:D238"/>
    <mergeCell ref="A227:A229"/>
    <mergeCell ref="B227:B229"/>
    <mergeCell ref="C227:C229"/>
    <mergeCell ref="D228:D229"/>
    <mergeCell ref="A230:A232"/>
    <mergeCell ref="B230:B232"/>
    <mergeCell ref="C230:C232"/>
    <mergeCell ref="D231:D232"/>
    <mergeCell ref="A215:A223"/>
    <mergeCell ref="B215:B223"/>
    <mergeCell ref="C215:C223"/>
    <mergeCell ref="D216:D223"/>
    <mergeCell ref="A224:A226"/>
    <mergeCell ref="B224:B226"/>
    <mergeCell ref="C224:C226"/>
    <mergeCell ref="D225:D226"/>
    <mergeCell ref="A252:A254"/>
    <mergeCell ref="B252:B254"/>
    <mergeCell ref="C252:C254"/>
    <mergeCell ref="D253:D254"/>
    <mergeCell ref="A255:A258"/>
    <mergeCell ref="B255:B258"/>
    <mergeCell ref="C255:C258"/>
    <mergeCell ref="D256:D258"/>
    <mergeCell ref="A245:A248"/>
    <mergeCell ref="B245:B248"/>
    <mergeCell ref="C245:C248"/>
    <mergeCell ref="D246:D248"/>
    <mergeCell ref="A249:A251"/>
    <mergeCell ref="B249:B251"/>
    <mergeCell ref="C249:C251"/>
    <mergeCell ref="D250:D251"/>
    <mergeCell ref="A239:A241"/>
    <mergeCell ref="B239:B241"/>
    <mergeCell ref="C239:C241"/>
    <mergeCell ref="D240:D241"/>
    <mergeCell ref="A242:A244"/>
    <mergeCell ref="B242:B244"/>
    <mergeCell ref="C242:C244"/>
    <mergeCell ref="D243:D244"/>
    <mergeCell ref="D272:D274"/>
    <mergeCell ref="A277:A283"/>
    <mergeCell ref="B277:B283"/>
    <mergeCell ref="C277:C283"/>
    <mergeCell ref="D280:D283"/>
    <mergeCell ref="A265:A268"/>
    <mergeCell ref="B265:B268"/>
    <mergeCell ref="C265:C268"/>
    <mergeCell ref="A269:A276"/>
    <mergeCell ref="B269:B276"/>
    <mergeCell ref="C269:C276"/>
    <mergeCell ref="A259:A262"/>
    <mergeCell ref="B259:B262"/>
    <mergeCell ref="C259:C262"/>
    <mergeCell ref="D260:D262"/>
    <mergeCell ref="A263:A264"/>
    <mergeCell ref="B263:B264"/>
    <mergeCell ref="C263:C264"/>
    <mergeCell ref="A305:A308"/>
    <mergeCell ref="B305:B308"/>
    <mergeCell ref="C305:C308"/>
    <mergeCell ref="A309:A312"/>
    <mergeCell ref="B309:B312"/>
    <mergeCell ref="C309:C312"/>
    <mergeCell ref="A295:A299"/>
    <mergeCell ref="B295:B299"/>
    <mergeCell ref="C295:C299"/>
    <mergeCell ref="A301:A304"/>
    <mergeCell ref="B301:B304"/>
    <mergeCell ref="C301:C304"/>
    <mergeCell ref="A284:A289"/>
    <mergeCell ref="B284:B289"/>
    <mergeCell ref="C284:C289"/>
    <mergeCell ref="D287:D289"/>
    <mergeCell ref="A290:A294"/>
    <mergeCell ref="B290:B294"/>
    <mergeCell ref="C290:C294"/>
    <mergeCell ref="D327:D332"/>
    <mergeCell ref="A330:A332"/>
    <mergeCell ref="B330:B332"/>
    <mergeCell ref="A333:A342"/>
    <mergeCell ref="B333:B342"/>
    <mergeCell ref="C334:C342"/>
    <mergeCell ref="D334:D342"/>
    <mergeCell ref="A321:A326"/>
    <mergeCell ref="B321:B326"/>
    <mergeCell ref="C321:C326"/>
    <mergeCell ref="A327:A329"/>
    <mergeCell ref="B327:B329"/>
    <mergeCell ref="C327:C332"/>
    <mergeCell ref="A313:A316"/>
    <mergeCell ref="B313:B316"/>
    <mergeCell ref="C313:C316"/>
    <mergeCell ref="A317:A320"/>
    <mergeCell ref="B317:B320"/>
    <mergeCell ref="C317:C320"/>
    <mergeCell ref="C387:C396"/>
    <mergeCell ref="D387:D396"/>
    <mergeCell ref="A389:A390"/>
    <mergeCell ref="B389:B390"/>
    <mergeCell ref="A391:A392"/>
    <mergeCell ref="B391:B392"/>
    <mergeCell ref="A393:A396"/>
    <mergeCell ref="B393:B396"/>
    <mergeCell ref="A382:A383"/>
    <mergeCell ref="B382:B383"/>
    <mergeCell ref="A384:A386"/>
    <mergeCell ref="B384:B386"/>
    <mergeCell ref="A387:A388"/>
    <mergeCell ref="B387:B388"/>
    <mergeCell ref="A343:A370"/>
    <mergeCell ref="B343:B370"/>
    <mergeCell ref="C344:C370"/>
    <mergeCell ref="D344:D370"/>
    <mergeCell ref="A371:A372"/>
    <mergeCell ref="B371:B372"/>
    <mergeCell ref="C371:C386"/>
    <mergeCell ref="D371:D386"/>
    <mergeCell ref="A373:A374"/>
    <mergeCell ref="B373:B374"/>
    <mergeCell ref="A375:A377"/>
    <mergeCell ref="B375:B377"/>
    <mergeCell ref="A378:A379"/>
    <mergeCell ref="B378:B379"/>
    <mergeCell ref="A380:A381"/>
    <mergeCell ref="B380:B381"/>
    <mergeCell ref="A401:A402"/>
    <mergeCell ref="B401:B402"/>
    <mergeCell ref="C401:C420"/>
    <mergeCell ref="D401:D420"/>
    <mergeCell ref="A403:A405"/>
    <mergeCell ref="B403:B405"/>
    <mergeCell ref="A406:A408"/>
    <mergeCell ref="B406:B408"/>
    <mergeCell ref="A409:A410"/>
    <mergeCell ref="B409:B410"/>
    <mergeCell ref="A411:A412"/>
    <mergeCell ref="B411:B412"/>
    <mergeCell ref="A413:A416"/>
    <mergeCell ref="B413:B416"/>
    <mergeCell ref="A417:A420"/>
    <mergeCell ref="B417:B420"/>
    <mergeCell ref="A397:A398"/>
    <mergeCell ref="B397:B398"/>
    <mergeCell ref="C397:C400"/>
    <mergeCell ref="D397:D400"/>
    <mergeCell ref="A399:A400"/>
    <mergeCell ref="B399:B400"/>
    <mergeCell ref="A443:A444"/>
    <mergeCell ref="B443:B444"/>
    <mergeCell ref="C443:C448"/>
    <mergeCell ref="D443:D448"/>
    <mergeCell ref="A445:A448"/>
    <mergeCell ref="B445:B448"/>
    <mergeCell ref="A421:A422"/>
    <mergeCell ref="B421:B422"/>
    <mergeCell ref="C421:C442"/>
    <mergeCell ref="D421:D442"/>
    <mergeCell ref="A423:A428"/>
    <mergeCell ref="B423:B428"/>
    <mergeCell ref="A429:A430"/>
    <mergeCell ref="B429:B430"/>
    <mergeCell ref="A431:A432"/>
    <mergeCell ref="B431:B432"/>
    <mergeCell ref="A433:A436"/>
    <mergeCell ref="B433:B436"/>
    <mergeCell ref="A437:A439"/>
    <mergeCell ref="B437:B439"/>
    <mergeCell ref="A440:A442"/>
    <mergeCell ref="B440:B442"/>
    <mergeCell ref="A476:A478"/>
    <mergeCell ref="B476:B478"/>
    <mergeCell ref="C476:C478"/>
    <mergeCell ref="D477:D478"/>
    <mergeCell ref="A479:A481"/>
    <mergeCell ref="B479:B481"/>
    <mergeCell ref="C479:C481"/>
    <mergeCell ref="D480:D481"/>
    <mergeCell ref="C453:C457"/>
    <mergeCell ref="A458:A473"/>
    <mergeCell ref="B458:B473"/>
    <mergeCell ref="C458:C473"/>
    <mergeCell ref="D459:D473"/>
    <mergeCell ref="A453:A457"/>
    <mergeCell ref="B453:B457"/>
    <mergeCell ref="A449:A452"/>
    <mergeCell ref="B449:B452"/>
    <mergeCell ref="P484:P486"/>
    <mergeCell ref="Q484:Q487"/>
    <mergeCell ref="A488:A493"/>
    <mergeCell ref="B488:B493"/>
    <mergeCell ref="C488:C493"/>
    <mergeCell ref="D488:D489"/>
    <mergeCell ref="E488:E489"/>
    <mergeCell ref="F488:F489"/>
    <mergeCell ref="G488:G489"/>
    <mergeCell ref="H488:H489"/>
    <mergeCell ref="I488:I489"/>
    <mergeCell ref="J488:J489"/>
    <mergeCell ref="K488:K489"/>
    <mergeCell ref="L488:L489"/>
    <mergeCell ref="M488:M489"/>
    <mergeCell ref="N488:N489"/>
    <mergeCell ref="K484:K487"/>
    <mergeCell ref="L484:L487"/>
    <mergeCell ref="M484:M487"/>
    <mergeCell ref="N484:N486"/>
    <mergeCell ref="O484:O487"/>
    <mergeCell ref="F484:F487"/>
    <mergeCell ref="G484:G487"/>
    <mergeCell ref="H484:H487"/>
    <mergeCell ref="I484:I487"/>
    <mergeCell ref="J484:J487"/>
    <mergeCell ref="A482:A487"/>
    <mergeCell ref="B482:B487"/>
    <mergeCell ref="C482:C487"/>
    <mergeCell ref="D483:D487"/>
    <mergeCell ref="E484:E487"/>
    <mergeCell ref="Q490:Q493"/>
    <mergeCell ref="Q488:Q489"/>
    <mergeCell ref="D490:D493"/>
    <mergeCell ref="E490:E493"/>
    <mergeCell ref="F490:F493"/>
    <mergeCell ref="G490:G493"/>
    <mergeCell ref="H490:H493"/>
    <mergeCell ref="I490:I493"/>
    <mergeCell ref="J490:J493"/>
    <mergeCell ref="K490:K493"/>
    <mergeCell ref="L490:L493"/>
    <mergeCell ref="M490:M493"/>
    <mergeCell ref="N490:N493"/>
    <mergeCell ref="O490:O493"/>
    <mergeCell ref="P490:P493"/>
    <mergeCell ref="N503:N504"/>
    <mergeCell ref="O503:O504"/>
    <mergeCell ref="P503:P504"/>
    <mergeCell ref="Q503:Q504"/>
    <mergeCell ref="D494:D495"/>
    <mergeCell ref="E494:E495"/>
    <mergeCell ref="F494:F495"/>
    <mergeCell ref="G494:G495"/>
    <mergeCell ref="H494:H495"/>
    <mergeCell ref="I494:I495"/>
    <mergeCell ref="J494:J495"/>
    <mergeCell ref="K494:K495"/>
    <mergeCell ref="L494:L495"/>
    <mergeCell ref="M494:M495"/>
    <mergeCell ref="N494:N495"/>
    <mergeCell ref="O494:O495"/>
    <mergeCell ref="O488:O489"/>
    <mergeCell ref="P488:P489"/>
    <mergeCell ref="D505:D506"/>
    <mergeCell ref="P494:P495"/>
    <mergeCell ref="Q494:Q495"/>
    <mergeCell ref="D496:D500"/>
    <mergeCell ref="A503:A506"/>
    <mergeCell ref="B503:B506"/>
    <mergeCell ref="C503:C506"/>
    <mergeCell ref="D503:D504"/>
    <mergeCell ref="E503:E504"/>
    <mergeCell ref="F503:F504"/>
    <mergeCell ref="G503:G504"/>
    <mergeCell ref="H503:H504"/>
    <mergeCell ref="I503:I504"/>
    <mergeCell ref="J503:J504"/>
    <mergeCell ref="K503:K504"/>
    <mergeCell ref="L503:L504"/>
    <mergeCell ref="M503:M504"/>
    <mergeCell ref="A494:A500"/>
    <mergeCell ref="B494:B500"/>
    <mergeCell ref="C494:C500"/>
    <mergeCell ref="A513:A515"/>
    <mergeCell ref="B513:B515"/>
    <mergeCell ref="C513:C515"/>
    <mergeCell ref="D514:D515"/>
    <mergeCell ref="E514:E515"/>
    <mergeCell ref="P508:P509"/>
    <mergeCell ref="Q508:Q509"/>
    <mergeCell ref="A510:A512"/>
    <mergeCell ref="B510:B512"/>
    <mergeCell ref="C510:C512"/>
    <mergeCell ref="D510:D511"/>
    <mergeCell ref="E510:E511"/>
    <mergeCell ref="N510:N511"/>
    <mergeCell ref="O510:O511"/>
    <mergeCell ref="P510:P511"/>
    <mergeCell ref="K508:K509"/>
    <mergeCell ref="L508:L509"/>
    <mergeCell ref="M508:M509"/>
    <mergeCell ref="N508:N509"/>
    <mergeCell ref="O508:O509"/>
    <mergeCell ref="F508:F509"/>
    <mergeCell ref="G508:G509"/>
    <mergeCell ref="H508:H509"/>
    <mergeCell ref="I508:I509"/>
    <mergeCell ref="J508:J509"/>
    <mergeCell ref="A507:A509"/>
    <mergeCell ref="B507:B509"/>
    <mergeCell ref="C507:C509"/>
    <mergeCell ref="D508:D509"/>
    <mergeCell ref="E508:E509"/>
    <mergeCell ref="Q517:Q518"/>
    <mergeCell ref="A519:A521"/>
    <mergeCell ref="B519:B521"/>
    <mergeCell ref="C519:C521"/>
    <mergeCell ref="D520:D521"/>
    <mergeCell ref="E520:E521"/>
    <mergeCell ref="P514:P515"/>
    <mergeCell ref="Q514:Q515"/>
    <mergeCell ref="A516:A518"/>
    <mergeCell ref="B516:B518"/>
    <mergeCell ref="C516:C518"/>
    <mergeCell ref="D517:D518"/>
    <mergeCell ref="E517:E518"/>
    <mergeCell ref="F517:F518"/>
    <mergeCell ref="G517:G518"/>
    <mergeCell ref="H517:H518"/>
    <mergeCell ref="I517:I518"/>
    <mergeCell ref="J517:J518"/>
    <mergeCell ref="K517:K518"/>
    <mergeCell ref="L517:L518"/>
    <mergeCell ref="M517:M518"/>
    <mergeCell ref="N517:N518"/>
    <mergeCell ref="K514:K515"/>
    <mergeCell ref="L514:L515"/>
    <mergeCell ref="M514:M515"/>
    <mergeCell ref="N514:N515"/>
    <mergeCell ref="O514:O515"/>
    <mergeCell ref="F514:F515"/>
    <mergeCell ref="G514:G515"/>
    <mergeCell ref="H514:H515"/>
    <mergeCell ref="I514:I515"/>
    <mergeCell ref="J514:J515"/>
    <mergeCell ref="K522:K523"/>
    <mergeCell ref="L522:L523"/>
    <mergeCell ref="M522:M523"/>
    <mergeCell ref="N522:N523"/>
    <mergeCell ref="O522:O523"/>
    <mergeCell ref="F522:F523"/>
    <mergeCell ref="G522:G523"/>
    <mergeCell ref="H522:H523"/>
    <mergeCell ref="I522:I523"/>
    <mergeCell ref="J522:J523"/>
    <mergeCell ref="A522:A524"/>
    <mergeCell ref="B522:B524"/>
    <mergeCell ref="C522:C524"/>
    <mergeCell ref="D522:D523"/>
    <mergeCell ref="E522:E523"/>
    <mergeCell ref="O517:O518"/>
    <mergeCell ref="P517:P518"/>
    <mergeCell ref="O525:O526"/>
    <mergeCell ref="P525:P526"/>
    <mergeCell ref="Q525:Q526"/>
    <mergeCell ref="A528:A530"/>
    <mergeCell ref="B528:B530"/>
    <mergeCell ref="C528:C530"/>
    <mergeCell ref="D528:D529"/>
    <mergeCell ref="E528:E529"/>
    <mergeCell ref="F528:F529"/>
    <mergeCell ref="G528:G529"/>
    <mergeCell ref="H528:H529"/>
    <mergeCell ref="I528:I529"/>
    <mergeCell ref="J528:J529"/>
    <mergeCell ref="K528:K529"/>
    <mergeCell ref="L528:L529"/>
    <mergeCell ref="M528:M529"/>
    <mergeCell ref="P522:P523"/>
    <mergeCell ref="Q522:Q523"/>
    <mergeCell ref="A525:A527"/>
    <mergeCell ref="B525:B527"/>
    <mergeCell ref="C525:C527"/>
    <mergeCell ref="D525:D526"/>
    <mergeCell ref="E525:E526"/>
    <mergeCell ref="F525:F526"/>
    <mergeCell ref="G525:G526"/>
    <mergeCell ref="H525:H526"/>
    <mergeCell ref="I525:I526"/>
    <mergeCell ref="J525:J526"/>
    <mergeCell ref="K525:K526"/>
    <mergeCell ref="L525:L526"/>
    <mergeCell ref="M525:M526"/>
    <mergeCell ref="N525:N526"/>
    <mergeCell ref="P531:P532"/>
    <mergeCell ref="Q531:Q532"/>
    <mergeCell ref="N528:N529"/>
    <mergeCell ref="O528:O529"/>
    <mergeCell ref="P528:P529"/>
    <mergeCell ref="Q528:Q529"/>
    <mergeCell ref="A531:A533"/>
    <mergeCell ref="B531:B533"/>
    <mergeCell ref="C531:C533"/>
    <mergeCell ref="D531:D532"/>
    <mergeCell ref="E531:E532"/>
    <mergeCell ref="F531:F532"/>
    <mergeCell ref="G531:G532"/>
    <mergeCell ref="H531:H532"/>
    <mergeCell ref="I531:I532"/>
    <mergeCell ref="J531:J532"/>
    <mergeCell ref="K531:K532"/>
    <mergeCell ref="L531:L532"/>
    <mergeCell ref="K534:K535"/>
    <mergeCell ref="L534:L535"/>
    <mergeCell ref="M534:M535"/>
    <mergeCell ref="N534:N535"/>
    <mergeCell ref="O534:O535"/>
    <mergeCell ref="F534:F535"/>
    <mergeCell ref="G534:G535"/>
    <mergeCell ref="H534:H535"/>
    <mergeCell ref="I534:I535"/>
    <mergeCell ref="J534:J535"/>
    <mergeCell ref="A534:A536"/>
    <mergeCell ref="B534:B536"/>
    <mergeCell ref="C534:C536"/>
    <mergeCell ref="D534:D535"/>
    <mergeCell ref="E534:E535"/>
    <mergeCell ref="M531:M532"/>
    <mergeCell ref="N531:N532"/>
    <mergeCell ref="O531:O532"/>
    <mergeCell ref="O537:O538"/>
    <mergeCell ref="P537:P538"/>
    <mergeCell ref="Q537:Q538"/>
    <mergeCell ref="A540:A542"/>
    <mergeCell ref="B540:B542"/>
    <mergeCell ref="C540:C542"/>
    <mergeCell ref="D540:D541"/>
    <mergeCell ref="E540:E541"/>
    <mergeCell ref="F540:F541"/>
    <mergeCell ref="G540:G541"/>
    <mergeCell ref="H540:H541"/>
    <mergeCell ref="I540:I541"/>
    <mergeCell ref="J540:J541"/>
    <mergeCell ref="K540:K541"/>
    <mergeCell ref="L540:L541"/>
    <mergeCell ref="M540:M541"/>
    <mergeCell ref="P534:P535"/>
    <mergeCell ref="Q534:Q535"/>
    <mergeCell ref="A537:A539"/>
    <mergeCell ref="B537:B539"/>
    <mergeCell ref="C537:C539"/>
    <mergeCell ref="D537:D538"/>
    <mergeCell ref="E537:E538"/>
    <mergeCell ref="F537:F538"/>
    <mergeCell ref="G537:G538"/>
    <mergeCell ref="H537:H538"/>
    <mergeCell ref="I537:I538"/>
    <mergeCell ref="J537:J538"/>
    <mergeCell ref="K537:K538"/>
    <mergeCell ref="L537:L538"/>
    <mergeCell ref="M537:M538"/>
    <mergeCell ref="N537:N538"/>
    <mergeCell ref="M543:M544"/>
    <mergeCell ref="N543:N544"/>
    <mergeCell ref="O543:O544"/>
    <mergeCell ref="P543:P544"/>
    <mergeCell ref="Q543:Q544"/>
    <mergeCell ref="N540:N541"/>
    <mergeCell ref="O540:O541"/>
    <mergeCell ref="P540:P541"/>
    <mergeCell ref="Q540:Q541"/>
    <mergeCell ref="A543:A545"/>
    <mergeCell ref="B543:B545"/>
    <mergeCell ref="C543:C545"/>
    <mergeCell ref="D543:D544"/>
    <mergeCell ref="E543:E544"/>
    <mergeCell ref="F543:F544"/>
    <mergeCell ref="G543:G544"/>
    <mergeCell ref="H543:H544"/>
    <mergeCell ref="I543:I544"/>
    <mergeCell ref="J543:J544"/>
    <mergeCell ref="K543:K544"/>
    <mergeCell ref="L543:L544"/>
    <mergeCell ref="P546:P547"/>
    <mergeCell ref="Q546:Q547"/>
    <mergeCell ref="A549:A551"/>
    <mergeCell ref="B549:B551"/>
    <mergeCell ref="C549:C551"/>
    <mergeCell ref="D549:D550"/>
    <mergeCell ref="E549:E550"/>
    <mergeCell ref="F549:F550"/>
    <mergeCell ref="G549:G550"/>
    <mergeCell ref="H549:H550"/>
    <mergeCell ref="I549:I550"/>
    <mergeCell ref="J549:J550"/>
    <mergeCell ref="K549:K550"/>
    <mergeCell ref="L549:L550"/>
    <mergeCell ref="M549:M550"/>
    <mergeCell ref="N549:N550"/>
    <mergeCell ref="K546:K547"/>
    <mergeCell ref="L546:L547"/>
    <mergeCell ref="M546:M547"/>
    <mergeCell ref="N546:N547"/>
    <mergeCell ref="O546:O547"/>
    <mergeCell ref="F546:F547"/>
    <mergeCell ref="G546:G547"/>
    <mergeCell ref="H546:H547"/>
    <mergeCell ref="I546:I547"/>
    <mergeCell ref="J546:J547"/>
    <mergeCell ref="A546:A548"/>
    <mergeCell ref="B546:B548"/>
    <mergeCell ref="C546:C548"/>
    <mergeCell ref="D546:D547"/>
    <mergeCell ref="E546:E547"/>
    <mergeCell ref="N552:N553"/>
    <mergeCell ref="O552:O553"/>
    <mergeCell ref="P552:P553"/>
    <mergeCell ref="Q552:Q553"/>
    <mergeCell ref="A555:A558"/>
    <mergeCell ref="B555:B558"/>
    <mergeCell ref="C555:C558"/>
    <mergeCell ref="D556:D558"/>
    <mergeCell ref="O549:O550"/>
    <mergeCell ref="P549:P550"/>
    <mergeCell ref="Q549:Q550"/>
    <mergeCell ref="A552:A554"/>
    <mergeCell ref="B552:B554"/>
    <mergeCell ref="C552:C554"/>
    <mergeCell ref="D552:D553"/>
    <mergeCell ref="E552:E553"/>
    <mergeCell ref="F552:F553"/>
    <mergeCell ref="G552:G553"/>
    <mergeCell ref="H552:H553"/>
    <mergeCell ref="I552:I553"/>
    <mergeCell ref="J552:J553"/>
    <mergeCell ref="K552:K553"/>
    <mergeCell ref="L552:L553"/>
    <mergeCell ref="M552:M553"/>
    <mergeCell ref="N561:N562"/>
    <mergeCell ref="O561:O562"/>
    <mergeCell ref="P561:P562"/>
    <mergeCell ref="Q561:Q562"/>
    <mergeCell ref="C563:C566"/>
    <mergeCell ref="D564:D566"/>
    <mergeCell ref="I561:I562"/>
    <mergeCell ref="J561:J562"/>
    <mergeCell ref="K561:K562"/>
    <mergeCell ref="L561:L562"/>
    <mergeCell ref="M561:M562"/>
    <mergeCell ref="D561:D562"/>
    <mergeCell ref="E561:E562"/>
    <mergeCell ref="F561:F562"/>
    <mergeCell ref="G561:G562"/>
    <mergeCell ref="H561:H562"/>
    <mergeCell ref="A559:A560"/>
    <mergeCell ref="B559:B560"/>
    <mergeCell ref="C559:C560"/>
    <mergeCell ref="A561:A566"/>
    <mergeCell ref="B561:B566"/>
    <mergeCell ref="C561:C562"/>
    <mergeCell ref="A577:A580"/>
    <mergeCell ref="B577:B580"/>
    <mergeCell ref="C577:C580"/>
    <mergeCell ref="D579:D580"/>
    <mergeCell ref="A581:A584"/>
    <mergeCell ref="B581:B584"/>
    <mergeCell ref="C581:C584"/>
    <mergeCell ref="D583:D584"/>
    <mergeCell ref="A572:A576"/>
    <mergeCell ref="B572:B576"/>
    <mergeCell ref="C572:C576"/>
    <mergeCell ref="D574:D576"/>
    <mergeCell ref="E575:E576"/>
    <mergeCell ref="A567:A571"/>
    <mergeCell ref="B567:B571"/>
    <mergeCell ref="C567:C571"/>
    <mergeCell ref="D567:D568"/>
    <mergeCell ref="E567:E568"/>
    <mergeCell ref="D569:D571"/>
    <mergeCell ref="E570:E571"/>
    <mergeCell ref="P585:P586"/>
    <mergeCell ref="Q585:Q586"/>
    <mergeCell ref="D587:D588"/>
    <mergeCell ref="A590:A593"/>
    <mergeCell ref="B590:B593"/>
    <mergeCell ref="C590:C593"/>
    <mergeCell ref="D592:D593"/>
    <mergeCell ref="K585:K586"/>
    <mergeCell ref="L585:L586"/>
    <mergeCell ref="M585:M586"/>
    <mergeCell ref="N585:N586"/>
    <mergeCell ref="O585:O586"/>
    <mergeCell ref="F585:F586"/>
    <mergeCell ref="G585:G586"/>
    <mergeCell ref="H585:H586"/>
    <mergeCell ref="I585:I586"/>
    <mergeCell ref="J585:J586"/>
    <mergeCell ref="A585:A589"/>
    <mergeCell ref="B585:B589"/>
    <mergeCell ref="C585:C589"/>
    <mergeCell ref="D585:D586"/>
    <mergeCell ref="E585:E586"/>
    <mergeCell ref="A602:A605"/>
    <mergeCell ref="B602:B605"/>
    <mergeCell ref="C602:C605"/>
    <mergeCell ref="D604:D605"/>
    <mergeCell ref="A606:A619"/>
    <mergeCell ref="B606:B619"/>
    <mergeCell ref="C606:C619"/>
    <mergeCell ref="D606:D607"/>
    <mergeCell ref="D608:D612"/>
    <mergeCell ref="D613:D615"/>
    <mergeCell ref="D616:D619"/>
    <mergeCell ref="A594:A597"/>
    <mergeCell ref="B594:B597"/>
    <mergeCell ref="C594:C597"/>
    <mergeCell ref="D596:D597"/>
    <mergeCell ref="A598:A601"/>
    <mergeCell ref="B598:B601"/>
    <mergeCell ref="C598:C601"/>
    <mergeCell ref="D600:D601"/>
    <mergeCell ref="J635:J636"/>
    <mergeCell ref="A635:A638"/>
    <mergeCell ref="B635:B638"/>
    <mergeCell ref="C635:C638"/>
    <mergeCell ref="D635:D636"/>
    <mergeCell ref="E635:E636"/>
    <mergeCell ref="P620:P621"/>
    <mergeCell ref="Q620:Q621"/>
    <mergeCell ref="D622:D627"/>
    <mergeCell ref="D628:D630"/>
    <mergeCell ref="D631:D634"/>
    <mergeCell ref="K620:K621"/>
    <mergeCell ref="L620:L621"/>
    <mergeCell ref="M620:M621"/>
    <mergeCell ref="N620:N621"/>
    <mergeCell ref="O620:O621"/>
    <mergeCell ref="F620:F621"/>
    <mergeCell ref="G620:G621"/>
    <mergeCell ref="H620:H621"/>
    <mergeCell ref="I620:I621"/>
    <mergeCell ref="J620:J621"/>
    <mergeCell ref="A620:A634"/>
    <mergeCell ref="B620:B634"/>
    <mergeCell ref="C620:C634"/>
    <mergeCell ref="D620:D621"/>
    <mergeCell ref="E620:E621"/>
    <mergeCell ref="N639:N640"/>
    <mergeCell ref="O639:O640"/>
    <mergeCell ref="P639:P640"/>
    <mergeCell ref="Q639:Q640"/>
    <mergeCell ref="A642:A643"/>
    <mergeCell ref="B642:B643"/>
    <mergeCell ref="C642:C643"/>
    <mergeCell ref="P635:P636"/>
    <mergeCell ref="Q635:Q636"/>
    <mergeCell ref="D637:D638"/>
    <mergeCell ref="A639:A641"/>
    <mergeCell ref="B639:B641"/>
    <mergeCell ref="C639:C641"/>
    <mergeCell ref="D639:D640"/>
    <mergeCell ref="E639:E640"/>
    <mergeCell ref="F639:F640"/>
    <mergeCell ref="G639:G640"/>
    <mergeCell ref="H639:H640"/>
    <mergeCell ref="I639:I640"/>
    <mergeCell ref="J639:J640"/>
    <mergeCell ref="K639:K640"/>
    <mergeCell ref="L639:L640"/>
    <mergeCell ref="M639:M640"/>
    <mergeCell ref="K635:K636"/>
    <mergeCell ref="L635:L636"/>
    <mergeCell ref="M635:M636"/>
    <mergeCell ref="N635:N636"/>
    <mergeCell ref="O635:O636"/>
    <mergeCell ref="F635:F636"/>
    <mergeCell ref="G635:G636"/>
    <mergeCell ref="H635:H636"/>
    <mergeCell ref="I635:I636"/>
    <mergeCell ref="P645:P646"/>
    <mergeCell ref="Q645:Q646"/>
    <mergeCell ref="A647:A650"/>
    <mergeCell ref="B647:B650"/>
    <mergeCell ref="C647:C650"/>
    <mergeCell ref="D648:D650"/>
    <mergeCell ref="K645:K646"/>
    <mergeCell ref="L645:L646"/>
    <mergeCell ref="M645:M646"/>
    <mergeCell ref="N645:N646"/>
    <mergeCell ref="O645:O646"/>
    <mergeCell ref="F645:F646"/>
    <mergeCell ref="G645:G646"/>
    <mergeCell ref="H645:H646"/>
    <mergeCell ref="I645:I646"/>
    <mergeCell ref="J645:J646"/>
    <mergeCell ref="A644:A646"/>
    <mergeCell ref="B644:B646"/>
    <mergeCell ref="C644:C646"/>
    <mergeCell ref="D645:D646"/>
    <mergeCell ref="E645:E646"/>
    <mergeCell ref="A662:A664"/>
    <mergeCell ref="B662:B664"/>
    <mergeCell ref="C662:C664"/>
    <mergeCell ref="D663:D664"/>
    <mergeCell ref="A665:A667"/>
    <mergeCell ref="B665:B667"/>
    <mergeCell ref="C665:C667"/>
    <mergeCell ref="D666:D667"/>
    <mergeCell ref="D654:D658"/>
    <mergeCell ref="A659:A661"/>
    <mergeCell ref="B659:B661"/>
    <mergeCell ref="C659:C661"/>
    <mergeCell ref="D660:D661"/>
    <mergeCell ref="A651:A652"/>
    <mergeCell ref="B651:B652"/>
    <mergeCell ref="C651:C652"/>
    <mergeCell ref="A653:A658"/>
    <mergeCell ref="B653:B658"/>
    <mergeCell ref="C653:C658"/>
    <mergeCell ref="A680:A682"/>
    <mergeCell ref="B680:B682"/>
    <mergeCell ref="C680:C682"/>
    <mergeCell ref="D681:D682"/>
    <mergeCell ref="A683:A685"/>
    <mergeCell ref="B683:B685"/>
    <mergeCell ref="C683:C685"/>
    <mergeCell ref="D684:D685"/>
    <mergeCell ref="A674:A676"/>
    <mergeCell ref="B674:B676"/>
    <mergeCell ref="C674:C676"/>
    <mergeCell ref="D675:D676"/>
    <mergeCell ref="A677:A679"/>
    <mergeCell ref="B677:B679"/>
    <mergeCell ref="C677:C679"/>
    <mergeCell ref="D678:D679"/>
    <mergeCell ref="A668:A670"/>
    <mergeCell ref="B668:B670"/>
    <mergeCell ref="C668:C670"/>
    <mergeCell ref="D669:D670"/>
    <mergeCell ref="A671:A673"/>
    <mergeCell ref="B671:B673"/>
    <mergeCell ref="C671:C673"/>
    <mergeCell ref="D672:D673"/>
    <mergeCell ref="A698:A700"/>
    <mergeCell ref="B698:B700"/>
    <mergeCell ref="C698:C700"/>
    <mergeCell ref="D699:D700"/>
    <mergeCell ref="A701:A703"/>
    <mergeCell ref="B701:B703"/>
    <mergeCell ref="C701:C703"/>
    <mergeCell ref="D702:D703"/>
    <mergeCell ref="A692:A694"/>
    <mergeCell ref="B692:B694"/>
    <mergeCell ref="C692:C694"/>
    <mergeCell ref="D693:D694"/>
    <mergeCell ref="A695:A697"/>
    <mergeCell ref="B695:B697"/>
    <mergeCell ref="C695:C697"/>
    <mergeCell ref="D696:D697"/>
    <mergeCell ref="A686:A688"/>
    <mergeCell ref="B686:B688"/>
    <mergeCell ref="C686:C688"/>
    <mergeCell ref="D687:D688"/>
    <mergeCell ref="A689:A691"/>
    <mergeCell ref="B689:B691"/>
    <mergeCell ref="C689:C691"/>
    <mergeCell ref="D690:D691"/>
    <mergeCell ref="A716:A718"/>
    <mergeCell ref="B716:B718"/>
    <mergeCell ref="C716:C718"/>
    <mergeCell ref="D717:D718"/>
    <mergeCell ref="A719:A721"/>
    <mergeCell ref="B719:B721"/>
    <mergeCell ref="C719:C721"/>
    <mergeCell ref="D720:D721"/>
    <mergeCell ref="A710:A712"/>
    <mergeCell ref="B710:B712"/>
    <mergeCell ref="C710:C712"/>
    <mergeCell ref="D711:D712"/>
    <mergeCell ref="A713:A715"/>
    <mergeCell ref="B713:B715"/>
    <mergeCell ref="C713:C715"/>
    <mergeCell ref="D714:D715"/>
    <mergeCell ref="A704:A706"/>
    <mergeCell ref="B704:B706"/>
    <mergeCell ref="C704:C706"/>
    <mergeCell ref="D705:D706"/>
    <mergeCell ref="A707:A709"/>
    <mergeCell ref="B707:B709"/>
    <mergeCell ref="C707:C709"/>
    <mergeCell ref="D708:D709"/>
    <mergeCell ref="A734:A739"/>
    <mergeCell ref="B734:B739"/>
    <mergeCell ref="C734:C739"/>
    <mergeCell ref="D735:D739"/>
    <mergeCell ref="A740:A742"/>
    <mergeCell ref="B740:B742"/>
    <mergeCell ref="C740:C742"/>
    <mergeCell ref="D741:D742"/>
    <mergeCell ref="A728:A730"/>
    <mergeCell ref="B728:B730"/>
    <mergeCell ref="C728:C730"/>
    <mergeCell ref="D729:D730"/>
    <mergeCell ref="A731:A733"/>
    <mergeCell ref="B731:B733"/>
    <mergeCell ref="C731:C733"/>
    <mergeCell ref="D732:D733"/>
    <mergeCell ref="A722:A724"/>
    <mergeCell ref="B722:B724"/>
    <mergeCell ref="C722:C724"/>
    <mergeCell ref="D723:D724"/>
    <mergeCell ref="A725:A727"/>
    <mergeCell ref="B725:B727"/>
    <mergeCell ref="C725:C727"/>
    <mergeCell ref="D726:D727"/>
    <mergeCell ref="A758:A760"/>
    <mergeCell ref="B758:B760"/>
    <mergeCell ref="C758:C760"/>
    <mergeCell ref="D759:D760"/>
    <mergeCell ref="A761:A763"/>
    <mergeCell ref="B761:B763"/>
    <mergeCell ref="C761:C763"/>
    <mergeCell ref="D762:D763"/>
    <mergeCell ref="A752:A754"/>
    <mergeCell ref="B752:B754"/>
    <mergeCell ref="C752:C754"/>
    <mergeCell ref="D753:D754"/>
    <mergeCell ref="A755:A757"/>
    <mergeCell ref="B755:B757"/>
    <mergeCell ref="C755:C757"/>
    <mergeCell ref="D756:D757"/>
    <mergeCell ref="A743:A748"/>
    <mergeCell ref="B743:B748"/>
    <mergeCell ref="C743:C748"/>
    <mergeCell ref="D744:D748"/>
    <mergeCell ref="A749:A751"/>
    <mergeCell ref="B749:B751"/>
    <mergeCell ref="C749:C751"/>
    <mergeCell ref="D750:D751"/>
    <mergeCell ref="A776:A778"/>
    <mergeCell ref="B776:B778"/>
    <mergeCell ref="C776:C778"/>
    <mergeCell ref="D777:D778"/>
    <mergeCell ref="A779:A781"/>
    <mergeCell ref="B779:B781"/>
    <mergeCell ref="C779:C781"/>
    <mergeCell ref="D780:D781"/>
    <mergeCell ref="A770:A772"/>
    <mergeCell ref="B770:B772"/>
    <mergeCell ref="C770:C772"/>
    <mergeCell ref="D771:D772"/>
    <mergeCell ref="A773:A775"/>
    <mergeCell ref="B773:B775"/>
    <mergeCell ref="C773:C775"/>
    <mergeCell ref="D774:D775"/>
    <mergeCell ref="A764:A766"/>
    <mergeCell ref="B764:B766"/>
    <mergeCell ref="C764:C766"/>
    <mergeCell ref="D765:D766"/>
    <mergeCell ref="A767:A769"/>
    <mergeCell ref="B767:B769"/>
    <mergeCell ref="C767:C769"/>
    <mergeCell ref="D768:D769"/>
    <mergeCell ref="A794:A796"/>
    <mergeCell ref="B794:B796"/>
    <mergeCell ref="C794:C796"/>
    <mergeCell ref="D795:D796"/>
    <mergeCell ref="A797:A799"/>
    <mergeCell ref="B797:B799"/>
    <mergeCell ref="C797:C799"/>
    <mergeCell ref="D798:D799"/>
    <mergeCell ref="A788:A790"/>
    <mergeCell ref="B788:B790"/>
    <mergeCell ref="C788:C790"/>
    <mergeCell ref="D789:D790"/>
    <mergeCell ref="A791:A793"/>
    <mergeCell ref="B791:B793"/>
    <mergeCell ref="C791:C793"/>
    <mergeCell ref="D792:D793"/>
    <mergeCell ref="A782:A784"/>
    <mergeCell ref="B782:B784"/>
    <mergeCell ref="C782:C784"/>
    <mergeCell ref="D783:D784"/>
    <mergeCell ref="A785:A787"/>
    <mergeCell ref="B785:B787"/>
    <mergeCell ref="C785:C787"/>
    <mergeCell ref="D786:D787"/>
    <mergeCell ref="A821:A823"/>
    <mergeCell ref="B821:B823"/>
    <mergeCell ref="C821:C823"/>
    <mergeCell ref="D822:D823"/>
    <mergeCell ref="A824:A826"/>
    <mergeCell ref="B824:B826"/>
    <mergeCell ref="C824:C826"/>
    <mergeCell ref="D825:D826"/>
    <mergeCell ref="A806:A808"/>
    <mergeCell ref="B806:B808"/>
    <mergeCell ref="C806:C808"/>
    <mergeCell ref="D807:D808"/>
    <mergeCell ref="A809:A820"/>
    <mergeCell ref="B809:B820"/>
    <mergeCell ref="C809:C820"/>
    <mergeCell ref="D810:D820"/>
    <mergeCell ref="A800:A802"/>
    <mergeCell ref="B800:B802"/>
    <mergeCell ref="C800:C802"/>
    <mergeCell ref="D801:D802"/>
    <mergeCell ref="A803:A805"/>
    <mergeCell ref="B803:B805"/>
    <mergeCell ref="C803:C805"/>
    <mergeCell ref="D804:D805"/>
    <mergeCell ref="A841:A843"/>
    <mergeCell ref="B841:B843"/>
    <mergeCell ref="C841:C843"/>
    <mergeCell ref="D842:D843"/>
    <mergeCell ref="A844:A846"/>
    <mergeCell ref="B844:B846"/>
    <mergeCell ref="C844:C846"/>
    <mergeCell ref="D845:D846"/>
    <mergeCell ref="A834:A837"/>
    <mergeCell ref="B834:B837"/>
    <mergeCell ref="C834:C837"/>
    <mergeCell ref="D835:D837"/>
    <mergeCell ref="A838:A840"/>
    <mergeCell ref="B838:B840"/>
    <mergeCell ref="C838:C840"/>
    <mergeCell ref="D839:D840"/>
    <mergeCell ref="A827:A830"/>
    <mergeCell ref="B827:B830"/>
    <mergeCell ref="C827:C830"/>
    <mergeCell ref="D828:D830"/>
    <mergeCell ref="A831:A833"/>
    <mergeCell ref="B831:B833"/>
    <mergeCell ref="C831:C833"/>
    <mergeCell ref="D832:D833"/>
    <mergeCell ref="A859:A861"/>
    <mergeCell ref="B859:B861"/>
    <mergeCell ref="C859:C861"/>
    <mergeCell ref="D860:D861"/>
    <mergeCell ref="A862:A869"/>
    <mergeCell ref="B862:B869"/>
    <mergeCell ref="C862:C869"/>
    <mergeCell ref="D863:D869"/>
    <mergeCell ref="A853:A855"/>
    <mergeCell ref="B853:B855"/>
    <mergeCell ref="C853:C855"/>
    <mergeCell ref="D854:D855"/>
    <mergeCell ref="A856:A858"/>
    <mergeCell ref="B856:B858"/>
    <mergeCell ref="C856:C858"/>
    <mergeCell ref="D857:D858"/>
    <mergeCell ref="A847:A849"/>
    <mergeCell ref="B847:B849"/>
    <mergeCell ref="C847:C849"/>
    <mergeCell ref="D848:D849"/>
    <mergeCell ref="A850:A852"/>
    <mergeCell ref="B850:B852"/>
    <mergeCell ref="C850:C852"/>
    <mergeCell ref="D851:D852"/>
    <mergeCell ref="A892:A896"/>
    <mergeCell ref="B892:B896"/>
    <mergeCell ref="C892:C896"/>
    <mergeCell ref="D893:D896"/>
    <mergeCell ref="A897:A899"/>
    <mergeCell ref="B897:B899"/>
    <mergeCell ref="C897:C899"/>
    <mergeCell ref="D898:D899"/>
    <mergeCell ref="A884:A886"/>
    <mergeCell ref="B884:B886"/>
    <mergeCell ref="C884:C886"/>
    <mergeCell ref="D885:D886"/>
    <mergeCell ref="A887:A891"/>
    <mergeCell ref="B887:B891"/>
    <mergeCell ref="C887:C891"/>
    <mergeCell ref="D888:D891"/>
    <mergeCell ref="A870:A880"/>
    <mergeCell ref="B870:B880"/>
    <mergeCell ref="C870:C880"/>
    <mergeCell ref="D871:D880"/>
    <mergeCell ref="A881:A883"/>
    <mergeCell ref="B881:B883"/>
    <mergeCell ref="C881:C883"/>
    <mergeCell ref="D882:D883"/>
    <mergeCell ref="D921:D923"/>
    <mergeCell ref="A924:A928"/>
    <mergeCell ref="B924:B928"/>
    <mergeCell ref="C925:C928"/>
    <mergeCell ref="D925:D927"/>
    <mergeCell ref="A917:A919"/>
    <mergeCell ref="B917:B919"/>
    <mergeCell ref="C917:C919"/>
    <mergeCell ref="A920:A923"/>
    <mergeCell ref="B920:B923"/>
    <mergeCell ref="C920:C923"/>
    <mergeCell ref="A914:A916"/>
    <mergeCell ref="B914:B916"/>
    <mergeCell ref="C914:C916"/>
    <mergeCell ref="D915:D916"/>
    <mergeCell ref="A11:E11"/>
    <mergeCell ref="A908:A910"/>
    <mergeCell ref="B908:B910"/>
    <mergeCell ref="C908:C910"/>
    <mergeCell ref="D909:D910"/>
    <mergeCell ref="A911:A913"/>
    <mergeCell ref="B911:B913"/>
    <mergeCell ref="C911:C913"/>
    <mergeCell ref="D912:D913"/>
    <mergeCell ref="A900:A902"/>
    <mergeCell ref="B900:B902"/>
    <mergeCell ref="C900:C902"/>
    <mergeCell ref="D901:D902"/>
    <mergeCell ref="A903:A907"/>
    <mergeCell ref="B903:B907"/>
    <mergeCell ref="C903:C907"/>
    <mergeCell ref="D904:D907"/>
    <mergeCell ref="A947:A950"/>
    <mergeCell ref="B947:B950"/>
    <mergeCell ref="C947:C950"/>
    <mergeCell ref="D948:D950"/>
    <mergeCell ref="A951:A955"/>
    <mergeCell ref="B951:B955"/>
    <mergeCell ref="C951:C955"/>
    <mergeCell ref="D952:D955"/>
    <mergeCell ref="A937:A941"/>
    <mergeCell ref="B937:B941"/>
    <mergeCell ref="C938:C940"/>
    <mergeCell ref="D938:D940"/>
    <mergeCell ref="A942:A946"/>
    <mergeCell ref="B942:B946"/>
    <mergeCell ref="C942:C946"/>
    <mergeCell ref="D943:D945"/>
    <mergeCell ref="A929:A932"/>
    <mergeCell ref="B929:B932"/>
    <mergeCell ref="C929:C932"/>
    <mergeCell ref="D930:D932"/>
    <mergeCell ref="A933:A936"/>
    <mergeCell ref="B933:B936"/>
    <mergeCell ref="C933:C936"/>
    <mergeCell ref="D934:D936"/>
    <mergeCell ref="O954:O955"/>
    <mergeCell ref="A956:A960"/>
    <mergeCell ref="B956:B960"/>
    <mergeCell ref="C957:C960"/>
    <mergeCell ref="D957:D960"/>
    <mergeCell ref="E958:E959"/>
    <mergeCell ref="F958:F959"/>
    <mergeCell ref="G958:G959"/>
    <mergeCell ref="H958:H959"/>
    <mergeCell ref="I958:I959"/>
    <mergeCell ref="J958:J959"/>
    <mergeCell ref="K958:K959"/>
    <mergeCell ref="L958:L959"/>
    <mergeCell ref="M958:M959"/>
    <mergeCell ref="N958:N959"/>
    <mergeCell ref="O958:O959"/>
    <mergeCell ref="J954:J955"/>
    <mergeCell ref="K954:K955"/>
    <mergeCell ref="L954:L955"/>
    <mergeCell ref="M954:M955"/>
    <mergeCell ref="N954:N955"/>
    <mergeCell ref="E954:E955"/>
    <mergeCell ref="F954:F955"/>
    <mergeCell ref="G954:G955"/>
    <mergeCell ref="H954:H955"/>
    <mergeCell ref="I954:I955"/>
  </mergeCells>
  <hyperlinks>
    <hyperlink ref="N6" location="P7070" display="P7070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2023-04-06T06:52:39Z</dcterms:created>
  <dcterms:modified xsi:type="dcterms:W3CDTF">2023-05-11T10:21:12Z</dcterms:modified>
</cp:coreProperties>
</file>