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98\Desktop\МП Создание благоприятных условий 2016\МП 2025\апрель 2025\"/>
    </mc:Choice>
  </mc:AlternateContent>
  <bookViews>
    <workbookView xWindow="0" yWindow="0" windowWidth="15360" windowHeight="7650"/>
  </bookViews>
  <sheets>
    <sheet name="план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H67" i="1"/>
  <c r="I67" i="1"/>
  <c r="G62" i="1"/>
  <c r="H62" i="1"/>
  <c r="I62" i="1"/>
  <c r="I61" i="1"/>
  <c r="F62" i="1"/>
  <c r="H23" i="1"/>
  <c r="G23" i="1"/>
  <c r="E25" i="1"/>
  <c r="F25" i="1"/>
  <c r="G25" i="1"/>
  <c r="H25" i="1"/>
  <c r="I25" i="1"/>
  <c r="E24" i="1"/>
  <c r="F24" i="1"/>
  <c r="G24" i="1"/>
  <c r="H24" i="1"/>
  <c r="I24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G31" i="1"/>
  <c r="H31" i="1"/>
  <c r="I31" i="1"/>
  <c r="E32" i="1"/>
  <c r="F32" i="1"/>
  <c r="G32" i="1"/>
  <c r="H32" i="1"/>
  <c r="I32" i="1"/>
  <c r="E33" i="1"/>
  <c r="G33" i="1"/>
  <c r="H33" i="1"/>
  <c r="I33" i="1"/>
  <c r="I23" i="1" s="1"/>
  <c r="E34" i="1"/>
  <c r="F34" i="1"/>
  <c r="G34" i="1"/>
  <c r="H34" i="1"/>
  <c r="I34" i="1"/>
  <c r="G35" i="1"/>
  <c r="H35" i="1"/>
  <c r="I35" i="1"/>
  <c r="G36" i="1"/>
  <c r="H36" i="1"/>
  <c r="I36" i="1"/>
  <c r="F35" i="1"/>
  <c r="F36" i="1"/>
  <c r="F60" i="1"/>
  <c r="I59" i="1"/>
  <c r="H59" i="1"/>
  <c r="G59" i="1"/>
  <c r="F59" i="1"/>
  <c r="I113" i="1" l="1"/>
  <c r="I27" i="1" l="1"/>
  <c r="G27" i="1"/>
  <c r="H26" i="1"/>
  <c r="H27" i="1"/>
  <c r="I26" i="1"/>
  <c r="F27" i="1" l="1"/>
  <c r="G57" i="1"/>
  <c r="H57" i="1"/>
  <c r="I57" i="1"/>
  <c r="F58" i="1"/>
  <c r="F57" i="1" s="1"/>
  <c r="F52" i="1" l="1"/>
  <c r="I44" i="1"/>
  <c r="G44" i="1"/>
  <c r="H44" i="1"/>
  <c r="G107" i="1" l="1"/>
  <c r="I103" i="1"/>
  <c r="F51" i="1"/>
  <c r="F48" i="1" l="1"/>
  <c r="F31" i="1" s="1"/>
  <c r="I17" i="1" l="1"/>
  <c r="G11" i="1" l="1"/>
  <c r="H11" i="1"/>
  <c r="B40" i="1" l="1"/>
  <c r="F61" i="1"/>
  <c r="I63" i="1"/>
  <c r="F63" i="1" s="1"/>
  <c r="F64" i="1"/>
  <c r="F49" i="1" l="1"/>
  <c r="F45" i="1"/>
  <c r="F46" i="1"/>
  <c r="F47" i="1"/>
  <c r="F50" i="1"/>
  <c r="F33" i="1" s="1"/>
  <c r="I20" i="1" l="1"/>
  <c r="I12" i="1" l="1"/>
  <c r="I15" i="1"/>
  <c r="I73" i="1"/>
  <c r="I116" i="1" l="1"/>
  <c r="F107" i="1" l="1"/>
  <c r="G106" i="1"/>
  <c r="I106" i="1"/>
  <c r="H106" i="1"/>
  <c r="G114" i="1" l="1"/>
  <c r="H114" i="1"/>
  <c r="I114" i="1"/>
  <c r="G26" i="1"/>
  <c r="F26" i="1" s="1"/>
  <c r="F55" i="1"/>
  <c r="F54" i="1" s="1"/>
  <c r="I54" i="1"/>
  <c r="H54" i="1"/>
  <c r="G54" i="1"/>
  <c r="F42" i="1"/>
  <c r="F41" i="1" s="1"/>
  <c r="I41" i="1"/>
  <c r="H41" i="1"/>
  <c r="G41" i="1"/>
  <c r="F44" i="1" l="1"/>
  <c r="F114" i="1" l="1"/>
  <c r="H116" i="1"/>
  <c r="G116" i="1"/>
  <c r="F118" i="1"/>
  <c r="G103" i="1" l="1"/>
  <c r="H103" i="1"/>
  <c r="F113" i="1"/>
  <c r="F117" i="1" l="1"/>
  <c r="G66" i="1" l="1"/>
  <c r="H66" i="1"/>
  <c r="G69" i="1"/>
  <c r="H69" i="1"/>
  <c r="I69" i="1"/>
  <c r="I66" i="1" s="1"/>
  <c r="F70" i="1"/>
  <c r="I14" i="1"/>
  <c r="F14" i="1" s="1"/>
  <c r="F66" i="1" l="1"/>
  <c r="F69" i="1"/>
  <c r="F67" i="1"/>
  <c r="I112" i="1" l="1"/>
  <c r="H112" i="1"/>
  <c r="F110" i="1"/>
  <c r="I109" i="1"/>
  <c r="H109" i="1"/>
  <c r="G109" i="1"/>
  <c r="I104" i="1"/>
  <c r="F104" i="1" s="1"/>
  <c r="F103" i="1"/>
  <c r="F100" i="1"/>
  <c r="F99" i="1" s="1"/>
  <c r="I99" i="1"/>
  <c r="H99" i="1"/>
  <c r="G99" i="1"/>
  <c r="F97" i="1"/>
  <c r="F96" i="1" s="1"/>
  <c r="I96" i="1"/>
  <c r="H96" i="1"/>
  <c r="G96" i="1"/>
  <c r="F94" i="1"/>
  <c r="F93" i="1" s="1"/>
  <c r="I93" i="1"/>
  <c r="H93" i="1"/>
  <c r="G93" i="1"/>
  <c r="F91" i="1"/>
  <c r="F90" i="1" s="1"/>
  <c r="I90" i="1"/>
  <c r="H90" i="1"/>
  <c r="G90" i="1"/>
  <c r="F88" i="1"/>
  <c r="F87" i="1" s="1"/>
  <c r="I87" i="1"/>
  <c r="H87" i="1"/>
  <c r="G87" i="1"/>
  <c r="F85" i="1"/>
  <c r="F84" i="1" s="1"/>
  <c r="I84" i="1"/>
  <c r="H84" i="1"/>
  <c r="G84" i="1"/>
  <c r="F82" i="1"/>
  <c r="F81" i="1" s="1"/>
  <c r="I81" i="1"/>
  <c r="H81" i="1"/>
  <c r="G81" i="1"/>
  <c r="I79" i="1"/>
  <c r="F79" i="1" s="1"/>
  <c r="I78" i="1"/>
  <c r="F78" i="1" s="1"/>
  <c r="I77" i="1"/>
  <c r="F77" i="1" s="1"/>
  <c r="I76" i="1"/>
  <c r="F76" i="1" s="1"/>
  <c r="I75" i="1"/>
  <c r="F75" i="1" s="1"/>
  <c r="I74" i="1"/>
  <c r="F74" i="1" s="1"/>
  <c r="F73" i="1"/>
  <c r="F39" i="1"/>
  <c r="F38" i="1" s="1"/>
  <c r="I38" i="1"/>
  <c r="H38" i="1"/>
  <c r="G38" i="1"/>
  <c r="F21" i="1"/>
  <c r="I11" i="1"/>
  <c r="H20" i="1"/>
  <c r="G20" i="1"/>
  <c r="F18" i="1"/>
  <c r="F17" i="1" s="1"/>
  <c r="I13" i="1"/>
  <c r="H17" i="1"/>
  <c r="G17" i="1"/>
  <c r="G13" i="1" s="1"/>
  <c r="F20" i="1" l="1"/>
  <c r="F12" i="1" s="1"/>
  <c r="H13" i="1"/>
  <c r="G112" i="1"/>
  <c r="F112" i="1" s="1"/>
  <c r="F116" i="1"/>
  <c r="I102" i="1"/>
  <c r="I72" i="1"/>
  <c r="F106" i="1"/>
  <c r="H102" i="1"/>
  <c r="G72" i="1"/>
  <c r="G102" i="1"/>
  <c r="F109" i="1"/>
  <c r="H72" i="1"/>
  <c r="F15" i="1"/>
  <c r="F11" i="1" s="1"/>
  <c r="F72" i="1"/>
  <c r="G10" i="1" l="1"/>
  <c r="G9" i="1" s="1"/>
  <c r="I10" i="1"/>
  <c r="H10" i="1"/>
  <c r="H9" i="1" s="1"/>
  <c r="F102" i="1"/>
  <c r="F13" i="1"/>
  <c r="I9" i="1" l="1"/>
  <c r="F9" i="1"/>
  <c r="F23" i="1"/>
  <c r="F10" i="1" s="1"/>
</calcChain>
</file>

<file path=xl/sharedStrings.xml><?xml version="1.0" encoding="utf-8"?>
<sst xmlns="http://schemas.openxmlformats.org/spreadsheetml/2006/main" count="217" uniqueCount="122">
  <si>
    <t>Статус</t>
  </si>
  <si>
    <t>Наименование муниципальной программы, подпрограммы, основного мероприятия, мероприятия</t>
  </si>
  <si>
    <t xml:space="preserve">   Код бюджетной классификации (в соответствии                 с решением СНД о бюджете района )              (далее - КБК)</t>
  </si>
  <si>
    <t xml:space="preserve">Бюджетные ассигнования на реализацию муниципальной программы в соответствии с решением СНД о бюджете района, (тыс. рублей)              </t>
  </si>
  <si>
    <t>в том числе по источникам</t>
  </si>
  <si>
    <t xml:space="preserve">Всего </t>
  </si>
  <si>
    <t>федеральный бюджет</t>
  </si>
  <si>
    <t>областной бюджет</t>
  </si>
  <si>
    <t>местный бюджет</t>
  </si>
  <si>
    <t xml:space="preserve">Ожидаемый непосредственный результат реализации муниципальной программы, подпрограммы (краткое описание). Содержание основного мероприятия (мероприятия) в соответствии с принятым Планом реализации </t>
  </si>
  <si>
    <t>Исполнитель мероприятия (структурное подразделение  администрации Россошанского муниципального района, иной главный распорядитель средств  бюджета района), Ф.И.О., должность исполнителя)</t>
  </si>
  <si>
    <t>"Развитие и поддержка малого и среднего предпринимательства в Рамонском муниципальном районе Воронежской области"</t>
  </si>
  <si>
    <t>Развитие инфраструктуры поддержки предпринимательства.</t>
  </si>
  <si>
    <t>Финансовая поддержка субъектов малого и среднего предпринимательства.</t>
  </si>
  <si>
    <t>Обеспечение жильем  молодых семей</t>
  </si>
  <si>
    <t>Замена/установка современных окон с многокамерными стеклопакетами, входных групп</t>
  </si>
  <si>
    <t xml:space="preserve">Профилактика асоциального поведения граждан в рамках осуществления общественно- массовой и культурно-просветительской деятельности учреждений культуры </t>
  </si>
  <si>
    <t>Проведение рейдов с целью посещения и выявления семей социального риска и несовершеннолетних, ведущих асоциальный образ жизни</t>
  </si>
  <si>
    <t>Создание системы обеспечения вызова экстренных оперативных служб по единому номеру «112» на базе Единой дежурно-диспетчерской службы муниципального района</t>
  </si>
  <si>
    <t>"Обеспечение доступным и комфортным жильем и коммунальными услугами населения Рамонского муниципального района Воронежской области"</t>
  </si>
  <si>
    <t>Реформирование и модернизация ЖКХ</t>
  </si>
  <si>
    <t>"Энергосбережение на территории Рамонского муниципального района Воронежской области "</t>
  </si>
  <si>
    <t>"Профилактика правонарушений в Рамонском муниципальном районе Воронежской области"</t>
  </si>
  <si>
    <t>Профилактика и предупреждение детского дорожно-транспортного травматизма</t>
  </si>
  <si>
    <t xml:space="preserve">Проведение межведомственной комплексной профилактической акции «Без наркотиков» на базе образовательных организаций района и летних оздоровительных лагерей </t>
  </si>
  <si>
    <t>Обеспечение участия подростков, состоящих на учете в органах и учреждениях системы профилактики безнадзорности и правонарушений несовершеннолетних, в работе областного специализированного лагеря</t>
  </si>
  <si>
    <t>Изготовление и распространение печатной продукции, направленной на профилактику асоциального поведения несовершеннолетних и пропаганду здорового образа жизни</t>
  </si>
  <si>
    <t>Производство и размещение в общественных местах наружной рекламы по проблемам асоциального поведения граждан, пропаганде здорового образа жизни</t>
  </si>
  <si>
    <t>"Защита населения и территории Рамонского муниципального района Воронежской области от чрезвычайных ситуаций, пожарной безопасности и безопасности людей на водных объектах"</t>
  </si>
  <si>
    <t>Развитие и модернизация системы защиты  населения от угроз чрезвычайных ситуаций и пожаров</t>
  </si>
  <si>
    <t>"Обеспечение пассажирских перевозок по социально значимым внутримуниципальным маршрутам"</t>
  </si>
  <si>
    <t>Обеспечение экономической устойчивости транспортных предприятий автомобильного транспорта</t>
  </si>
  <si>
    <t>Развитие системы консультационного обслуживания субъектов малого и среднего предпринимательства</t>
  </si>
  <si>
    <t>МУНИЦИПАЛЬНАЯ ПРОГРАММА</t>
  </si>
  <si>
    <t>Создание благоприятных условий для населения Рамонского муниципального района Воронежской области</t>
  </si>
  <si>
    <t>Достижение плановых значений показателей муниципальной программы</t>
  </si>
  <si>
    <t>Всего, в том числе в разрезе ГРБС</t>
  </si>
  <si>
    <t>х</t>
  </si>
  <si>
    <t>ПОДПРОГРАММА 1</t>
  </si>
  <si>
    <t>Всего</t>
  </si>
  <si>
    <t>91404126010280380600</t>
  </si>
  <si>
    <t>91404126010380380800</t>
  </si>
  <si>
    <t>ОСНОВНОЕ МЕРОПРИЯТИЕ 1.2</t>
  </si>
  <si>
    <t>ОСНОВНОЕ МЕРОПРИЯТИЕ 1.3</t>
  </si>
  <si>
    <t>Содействие развитию деятельности малых и средних предприятий, создание новых рабочих мест</t>
  </si>
  <si>
    <t>ПОДПРОГРАММА 2</t>
  </si>
  <si>
    <t>914100460201L4970300</t>
  </si>
  <si>
    <t>ОСНОВНОЕ МЕРОПРИЯТИЕ 2.1</t>
  </si>
  <si>
    <t>Создание условий для повышения качества жизни граждан путем предоставления государственной поддержки в решении жилищной проблемы молодым семьям, признанным органами местного самоуправления в установленном порядке нуждающимися в жилых помещениях и включенным в сводный список</t>
  </si>
  <si>
    <t>Отдел по образованию, спорту и молодежной политике</t>
  </si>
  <si>
    <t>ОСНОВНОЕ МЕРОПРИЯТИЕ 2.4</t>
  </si>
  <si>
    <t xml:space="preserve">Предоставление гражданам благоустроенного и комфортного жилья. Увеличение количества семей, улучшивших жилищные условия. </t>
  </si>
  <si>
    <t>Отдел муниципального хозяйства, промышленности и дорожной деятельности</t>
  </si>
  <si>
    <t>ПОДПРОГРАММА 4</t>
  </si>
  <si>
    <t>Отдел по финансам</t>
  </si>
  <si>
    <t>ОСНОВНОЕ МЕРОПРИЯТИЕ 4.3</t>
  </si>
  <si>
    <t>Снижение энергопотребления и уменьшение бюджетных средств, направляемых на оплату энергетических ресурсов.</t>
  </si>
  <si>
    <t>ПОДПРОГРАММА 6</t>
  </si>
  <si>
    <t>92208016060181880200</t>
  </si>
  <si>
    <t>92407036060281880200</t>
  </si>
  <si>
    <t>92407036060381880200</t>
  </si>
  <si>
    <t>92407036060481880200</t>
  </si>
  <si>
    <t>92407036060581880200</t>
  </si>
  <si>
    <t>92407036060681880200</t>
  </si>
  <si>
    <t>92407036060781880200</t>
  </si>
  <si>
    <t>ОСНОВНОЕ МЕРОПРИЯТИЕ 6.1</t>
  </si>
  <si>
    <t>Снижение роста преступности, культурное развитие граждан.</t>
  </si>
  <si>
    <t>ОСНОВНОЕ МЕРОПРИЯТИЕ 6.2</t>
  </si>
  <si>
    <t>Снижение детского дорожно-транспортного травматизма, правовое просвещение детей и подростков.</t>
  </si>
  <si>
    <t>ОСНОВНОЕ МЕРОПРИЯТИЕ 6.3</t>
  </si>
  <si>
    <t>Правовое воспитание, индивидуальная работа, своевременное разрешение вопроса о предотвращении прав и законных интересов несовершеннолетних.</t>
  </si>
  <si>
    <t>ОСНОВНОЕ МЕРОПРИЯТИЕ 6.4</t>
  </si>
  <si>
    <t>Формирование мотивации здорового образа жизни, правовое воспитание</t>
  </si>
  <si>
    <t>ОСНОВНОЕ МЕРОПРИЯТИЕ 6.5</t>
  </si>
  <si>
    <t>Организация оздоровления, физического развития детей из семей, нуждающихся в защите государства. Правовое воспитание.</t>
  </si>
  <si>
    <t>ОСНОВНОЕ МЕРОПРИЯТИЕ 6.6</t>
  </si>
  <si>
    <t>Профилактическая работа.</t>
  </si>
  <si>
    <t>ОСНОВНОЕ МЕРОПРИЯТИЕ 6.7</t>
  </si>
  <si>
    <t>ПОДПРОГРАММА 8</t>
  </si>
  <si>
    <t>Отдел по делам ГО и ЧС</t>
  </si>
  <si>
    <t>91403106080181430200</t>
  </si>
  <si>
    <t>91403106080281430200</t>
  </si>
  <si>
    <t>ОСНОВНОЕ МЕРОПРИЯТИЕ 8.1</t>
  </si>
  <si>
    <t>Обеспечение комплексной безопасности населения и территории Рамонского муниципального района Воронежской области</t>
  </si>
  <si>
    <t>ОСНОВНОЕ МЕРОПРИЯТИЕ 8.2</t>
  </si>
  <si>
    <t>ПОДПРОГРАММА 9</t>
  </si>
  <si>
    <t>ОСНОВНОЕ МЕРОПРИЯТИЕ 9.1</t>
  </si>
  <si>
    <t>91405056020488100400</t>
  </si>
  <si>
    <t>91405026040381220200</t>
  </si>
  <si>
    <t>Развитие системы обращения с отходами производства и потребления (ТБО) на территории муниципального района</t>
  </si>
  <si>
    <t>Отдел экономического развития</t>
  </si>
  <si>
    <t>914040860901S9260200</t>
  </si>
  <si>
    <t>91408086090181920200</t>
  </si>
  <si>
    <t>ОСНОВНОЕ МЕРОПРИЯТИЕ 2.2</t>
  </si>
  <si>
    <t>Создание условий для развития массового жилищного строительства, в том числе малоэтажного, обеспечение земельных участков в целях жилищного строительства социальной, инженерной и транспортной инфраструктурой.</t>
  </si>
  <si>
    <t>927050560202S9770500</t>
  </si>
  <si>
    <t>914041260204S9760400</t>
  </si>
  <si>
    <t>914050560204S9780400</t>
  </si>
  <si>
    <t>Региональный проект "Чистая вода"</t>
  </si>
  <si>
    <t>ОСНОВНОЕ МЕРОПРИЯТИЕ 2.7</t>
  </si>
  <si>
    <t>9270505602F552430500</t>
  </si>
  <si>
    <t>ПОДПРОГРАММА 3</t>
  </si>
  <si>
    <t>Охрана окружающей среды</t>
  </si>
  <si>
    <t>91406056030181120200</t>
  </si>
  <si>
    <t>ОСНОВНОЕ МЕРОПРИЯТИЕ 3.1</t>
  </si>
  <si>
    <t xml:space="preserve">                                                           (Новая редакция)</t>
  </si>
  <si>
    <t>91405026020481581800</t>
  </si>
  <si>
    <t>914050260204S8620200</t>
  </si>
  <si>
    <t>ОСНОВНОЕ МЕРОПРИЯТИЕ 2.6</t>
  </si>
  <si>
    <t>Проведение районного конкурса "Самое благоустроенное поселение"</t>
  </si>
  <si>
    <t xml:space="preserve">Реализация мероприятий по благоустройству территорий 
</t>
  </si>
  <si>
    <t>92714036020681250500</t>
  </si>
  <si>
    <t>91403106080120570200</t>
  </si>
  <si>
    <t xml:space="preserve">Приложение № 1 к распоряжению администрации Рамонского муниципального района Воронежской области                        от                             №    </t>
  </si>
  <si>
    <t>"План реализации муниципальной программы Рамонского муниципального района Воронежской области "Создание благоприятных условий для населения Рамонского муниципального района Воронежской области" на 2025 год"</t>
  </si>
  <si>
    <t>91405026024S9120200</t>
  </si>
  <si>
    <t>9140505602488100400</t>
  </si>
  <si>
    <t>ОСНОВНОЕ МЕРОПРИЯТИЕ 2.8</t>
  </si>
  <si>
    <t>Предоставление мер социальной поддержки членам семей участников специальной военной операции</t>
  </si>
  <si>
    <t>91410036020781210300</t>
  </si>
  <si>
    <t>9140502602481581800</t>
  </si>
  <si>
    <t>91404086090181920200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</si>
</sst>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6">
      <alignment horizontal="left" vertical="top" wrapText="1"/>
    </xf>
    <xf numFmtId="164" fontId="3" fillId="0" borderId="0"/>
    <xf numFmtId="0" fontId="4" fillId="0" borderId="0"/>
  </cellStyleXfs>
  <cellXfs count="92">
    <xf numFmtId="0" fontId="0" fillId="0" borderId="0" xfId="0"/>
    <xf numFmtId="0" fontId="0" fillId="2" borderId="0" xfId="0" applyFill="1"/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/>
    <xf numFmtId="2" fontId="7" fillId="2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</cellXfs>
  <cellStyles count="4">
    <cellStyle name="ex82" xfId="1"/>
    <cellStyle name="Excel Built-in Normal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98/Desktop/&#1052;&#1055;%20&#1057;&#1086;&#1079;&#1076;&#1072;&#1085;&#1080;&#1077;%20&#1073;&#1083;&#1072;&#1075;&#1086;&#1087;&#1088;&#1080;&#1103;&#1090;&#1085;&#1099;&#1093;%20&#1091;&#1089;&#1083;&#1086;&#1074;&#1080;&#1081;%202016/&#1052;&#1055;%202024%20&#1075;&#1086;&#1076;/&#1103;&#1085;&#1074;&#1072;&#1088;&#1100;%20&#1086;&#1090;&#1095;&#1077;&#1090;%20&#1079;&#1072;%202023/&#1087;&#1088;&#1080;&#1083;&#1086;&#1078;&#1077;&#1085;&#1080;&#1103;%200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з по факту"/>
      <sheetName val="Лист2"/>
      <sheetName val="Лист3"/>
      <sheetName val="Лист4 авто"/>
      <sheetName val="5 лист разносит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B90" t="str">
            <v>Инфраструктурное обеспечение земельных  участков, предназначенных для комплексной застройки малоэтажного жилья и жилья эконом класса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45"/>
  <sheetViews>
    <sheetView tabSelected="1" topLeftCell="A55" workbookViewId="0">
      <selection activeCell="A63" sqref="A63:I64"/>
    </sheetView>
  </sheetViews>
  <sheetFormatPr defaultRowHeight="15" x14ac:dyDescent="0.25"/>
  <cols>
    <col min="1" max="1" width="32.28515625" style="1" customWidth="1"/>
    <col min="2" max="2" width="48.5703125" style="1" customWidth="1"/>
    <col min="3" max="3" width="58" style="1" customWidth="1"/>
    <col min="4" max="4" width="21.28515625" style="1" customWidth="1"/>
    <col min="5" max="5" width="26.28515625" style="1" customWidth="1"/>
    <col min="6" max="6" width="16.28515625" style="1" customWidth="1"/>
    <col min="7" max="7" width="9.140625" style="1" customWidth="1"/>
    <col min="8" max="8" width="16.140625" style="1" customWidth="1"/>
    <col min="9" max="9" width="10.85546875" style="1" customWidth="1"/>
    <col min="10" max="72" width="9.140625" style="1"/>
  </cols>
  <sheetData>
    <row r="1" spans="1:106" ht="81" customHeight="1" x14ac:dyDescent="0.25">
      <c r="A1" s="31"/>
      <c r="B1" s="31"/>
      <c r="C1" s="31" t="s">
        <v>105</v>
      </c>
      <c r="D1" s="31"/>
      <c r="E1" s="31"/>
      <c r="F1" s="3"/>
      <c r="G1" s="45" t="s">
        <v>113</v>
      </c>
      <c r="H1" s="45"/>
      <c r="I1" s="45"/>
    </row>
    <row r="2" spans="1:106" ht="42.75" customHeight="1" x14ac:dyDescent="0.25">
      <c r="A2" s="53" t="s">
        <v>114</v>
      </c>
      <c r="B2" s="53"/>
      <c r="C2" s="53"/>
      <c r="D2" s="53"/>
      <c r="E2" s="53"/>
      <c r="F2" s="53"/>
      <c r="G2" s="53"/>
      <c r="H2" s="53"/>
      <c r="I2" s="53"/>
    </row>
    <row r="3" spans="1:106" ht="4.5" hidden="1" customHeight="1" x14ac:dyDescent="0.25">
      <c r="A3" s="31"/>
      <c r="B3" s="31"/>
      <c r="C3" s="31"/>
      <c r="D3" s="31"/>
      <c r="E3" s="31"/>
      <c r="F3" s="3"/>
      <c r="G3" s="3"/>
      <c r="H3" s="3"/>
      <c r="I3" s="3"/>
    </row>
    <row r="4" spans="1:106" ht="24" customHeight="1" x14ac:dyDescent="0.25">
      <c r="A4" s="44" t="s">
        <v>0</v>
      </c>
      <c r="B4" s="44" t="s">
        <v>1</v>
      </c>
      <c r="C4" s="44" t="s">
        <v>9</v>
      </c>
      <c r="D4" s="44" t="s">
        <v>10</v>
      </c>
      <c r="E4" s="54" t="s">
        <v>2</v>
      </c>
      <c r="F4" s="44" t="s">
        <v>3</v>
      </c>
      <c r="G4" s="44"/>
      <c r="H4" s="44"/>
      <c r="I4" s="44"/>
    </row>
    <row r="5" spans="1:106" ht="33" customHeight="1" x14ac:dyDescent="0.25">
      <c r="A5" s="44"/>
      <c r="B5" s="44"/>
      <c r="C5" s="44"/>
      <c r="D5" s="44"/>
      <c r="E5" s="54"/>
      <c r="F5" s="44"/>
      <c r="G5" s="44"/>
      <c r="H5" s="44"/>
      <c r="I5" s="44"/>
    </row>
    <row r="6" spans="1:106" ht="19.5" customHeight="1" x14ac:dyDescent="0.25">
      <c r="A6" s="44"/>
      <c r="B6" s="44"/>
      <c r="C6" s="44"/>
      <c r="D6" s="44"/>
      <c r="E6" s="54"/>
      <c r="F6" s="11"/>
      <c r="G6" s="44" t="s">
        <v>4</v>
      </c>
      <c r="H6" s="44"/>
      <c r="I6" s="55"/>
    </row>
    <row r="7" spans="1:106" ht="59.25" customHeight="1" x14ac:dyDescent="0.25">
      <c r="A7" s="44"/>
      <c r="B7" s="44"/>
      <c r="C7" s="44"/>
      <c r="D7" s="44"/>
      <c r="E7" s="54"/>
      <c r="F7" s="12" t="s">
        <v>5</v>
      </c>
      <c r="G7" s="23" t="s">
        <v>6</v>
      </c>
      <c r="H7" s="23" t="s">
        <v>7</v>
      </c>
      <c r="I7" s="24" t="s">
        <v>8</v>
      </c>
    </row>
    <row r="8" spans="1:106" ht="23.25" customHeight="1" x14ac:dyDescent="0.25">
      <c r="A8" s="9">
        <v>1</v>
      </c>
      <c r="B8" s="9">
        <v>2</v>
      </c>
      <c r="C8" s="9">
        <v>3</v>
      </c>
      <c r="D8" s="9">
        <v>4</v>
      </c>
      <c r="E8" s="10">
        <v>5</v>
      </c>
      <c r="F8" s="12">
        <v>6</v>
      </c>
      <c r="G8" s="23">
        <v>7</v>
      </c>
      <c r="H8" s="23">
        <v>8</v>
      </c>
      <c r="I8" s="24">
        <v>9</v>
      </c>
    </row>
    <row r="9" spans="1:106" ht="26.25" customHeight="1" x14ac:dyDescent="0.25">
      <c r="A9" s="64" t="s">
        <v>33</v>
      </c>
      <c r="B9" s="64" t="s">
        <v>34</v>
      </c>
      <c r="C9" s="67" t="s">
        <v>35</v>
      </c>
      <c r="D9" s="13" t="s">
        <v>36</v>
      </c>
      <c r="E9" s="13"/>
      <c r="F9" s="14">
        <f>SUM(G10:I10)</f>
        <v>73755.86</v>
      </c>
      <c r="G9" s="14">
        <f t="shared" ref="G9:I9" si="0">G10</f>
        <v>653.08000000000004</v>
      </c>
      <c r="H9" s="14">
        <f t="shared" si="0"/>
        <v>16537.62</v>
      </c>
      <c r="I9" s="14">
        <f t="shared" si="0"/>
        <v>56565.16</v>
      </c>
      <c r="J9" s="15"/>
    </row>
    <row r="10" spans="1:106" ht="15" customHeight="1" x14ac:dyDescent="0.25">
      <c r="A10" s="65"/>
      <c r="B10" s="65"/>
      <c r="C10" s="68"/>
      <c r="D10" s="70" t="s">
        <v>90</v>
      </c>
      <c r="E10" s="81" t="s">
        <v>37</v>
      </c>
      <c r="F10" s="62">
        <f>F13+F23+F61+F66+F72+F102+F112</f>
        <v>73755.86</v>
      </c>
      <c r="G10" s="62">
        <f>G13+G23+G66+G72+G102+G112</f>
        <v>653.08000000000004</v>
      </c>
      <c r="H10" s="62">
        <f>H13+H23+H66+H72+H102+H112</f>
        <v>16537.62</v>
      </c>
      <c r="I10" s="62">
        <f>I13+I23+I61+I66+I72+I102+I112</f>
        <v>56565.16</v>
      </c>
    </row>
    <row r="11" spans="1:106" ht="21.75" customHeight="1" x14ac:dyDescent="0.25">
      <c r="A11" s="66"/>
      <c r="B11" s="66"/>
      <c r="C11" s="69"/>
      <c r="D11" s="71"/>
      <c r="E11" s="82"/>
      <c r="F11" s="63">
        <f t="shared" ref="F11" si="1">F15+F18</f>
        <v>26674.28</v>
      </c>
      <c r="G11" s="63">
        <f t="shared" ref="G11" si="2">G15+G18</f>
        <v>0</v>
      </c>
      <c r="H11" s="63">
        <f t="shared" ref="H11:I11" si="3">H15+H18</f>
        <v>0</v>
      </c>
      <c r="I11" s="63">
        <f t="shared" si="3"/>
        <v>26674.28</v>
      </c>
    </row>
    <row r="12" spans="1:106" s="6" customFormat="1" ht="25.5" customHeight="1" x14ac:dyDescent="0.25">
      <c r="A12" s="64" t="s">
        <v>38</v>
      </c>
      <c r="B12" s="64" t="s">
        <v>11</v>
      </c>
      <c r="C12" s="67" t="s">
        <v>35</v>
      </c>
      <c r="D12" s="16" t="s">
        <v>36</v>
      </c>
      <c r="E12" s="16"/>
      <c r="F12" s="14">
        <f>SUM(F17,F20)</f>
        <v>26674.28</v>
      </c>
      <c r="G12" s="14">
        <v>0</v>
      </c>
      <c r="H12" s="14">
        <v>0</v>
      </c>
      <c r="I12" s="14">
        <f>SUM(I17,I20)</f>
        <v>26674.28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106" s="6" customFormat="1" ht="15" customHeight="1" x14ac:dyDescent="0.25">
      <c r="A13" s="65"/>
      <c r="B13" s="65"/>
      <c r="C13" s="68"/>
      <c r="D13" s="72" t="s">
        <v>90</v>
      </c>
      <c r="E13" s="16" t="s">
        <v>39</v>
      </c>
      <c r="F13" s="14">
        <f>F17+F20</f>
        <v>26674.28</v>
      </c>
      <c r="G13" s="14">
        <f t="shared" ref="G13:I13" si="4">G17+G20</f>
        <v>0</v>
      </c>
      <c r="H13" s="14">
        <f t="shared" si="4"/>
        <v>0</v>
      </c>
      <c r="I13" s="14">
        <f t="shared" si="4"/>
        <v>26674.28</v>
      </c>
      <c r="J13" s="1"/>
      <c r="K13" s="4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106" s="6" customFormat="1" x14ac:dyDescent="0.25">
      <c r="A14" s="65"/>
      <c r="B14" s="65"/>
      <c r="C14" s="68"/>
      <c r="D14" s="83"/>
      <c r="E14" s="22" t="s">
        <v>40</v>
      </c>
      <c r="F14" s="5">
        <f>SUM(G14:I14)</f>
        <v>500</v>
      </c>
      <c r="G14" s="14">
        <v>0</v>
      </c>
      <c r="H14" s="14">
        <v>0</v>
      </c>
      <c r="I14" s="14">
        <f>I18</f>
        <v>500</v>
      </c>
      <c r="J14" s="1"/>
      <c r="K14" s="4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106" s="6" customFormat="1" x14ac:dyDescent="0.25">
      <c r="A15" s="65"/>
      <c r="B15" s="65"/>
      <c r="C15" s="68"/>
      <c r="D15" s="83"/>
      <c r="E15" s="22" t="s">
        <v>41</v>
      </c>
      <c r="F15" s="5">
        <f>SUM(G15:I15)</f>
        <v>26174.28</v>
      </c>
      <c r="G15" s="14">
        <v>0</v>
      </c>
      <c r="H15" s="14">
        <v>0</v>
      </c>
      <c r="I15" s="14">
        <f>I20</f>
        <v>26174.28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106" ht="25.5" customHeight="1" x14ac:dyDescent="0.25">
      <c r="A16" s="60" t="s">
        <v>42</v>
      </c>
      <c r="B16" s="60" t="s">
        <v>12</v>
      </c>
      <c r="C16" s="56" t="s">
        <v>32</v>
      </c>
      <c r="D16" s="41" t="s">
        <v>36</v>
      </c>
      <c r="E16" s="41"/>
      <c r="F16" s="2"/>
      <c r="G16" s="2"/>
      <c r="H16" s="2"/>
      <c r="I16" s="2"/>
      <c r="L16" s="32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ht="15" customHeight="1" x14ac:dyDescent="0.25">
      <c r="A17" s="61"/>
      <c r="B17" s="61"/>
      <c r="C17" s="57"/>
      <c r="D17" s="58" t="s">
        <v>90</v>
      </c>
      <c r="E17" s="41" t="s">
        <v>39</v>
      </c>
      <c r="F17" s="14">
        <f>F18</f>
        <v>500</v>
      </c>
      <c r="G17" s="14">
        <f t="shared" ref="G17:H17" si="5">G18</f>
        <v>0</v>
      </c>
      <c r="H17" s="14">
        <f t="shared" si="5"/>
        <v>0</v>
      </c>
      <c r="I17" s="14">
        <f>I18</f>
        <v>500</v>
      </c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s="1" customFormat="1" x14ac:dyDescent="0.25">
      <c r="A18" s="61"/>
      <c r="B18" s="61"/>
      <c r="C18" s="57"/>
      <c r="D18" s="59"/>
      <c r="E18" s="25" t="s">
        <v>40</v>
      </c>
      <c r="F18" s="2">
        <f>SUM(G18:I18)</f>
        <v>500</v>
      </c>
      <c r="G18" s="2">
        <v>0</v>
      </c>
      <c r="H18" s="2">
        <v>0</v>
      </c>
      <c r="I18" s="2">
        <v>500</v>
      </c>
    </row>
    <row r="19" spans="1:106" ht="25.5" customHeight="1" x14ac:dyDescent="0.25">
      <c r="A19" s="60" t="s">
        <v>43</v>
      </c>
      <c r="B19" s="60" t="s">
        <v>13</v>
      </c>
      <c r="C19" s="56" t="s">
        <v>44</v>
      </c>
      <c r="D19" s="41" t="s">
        <v>36</v>
      </c>
      <c r="E19" s="41"/>
      <c r="F19" s="2"/>
      <c r="G19" s="2"/>
      <c r="H19" s="2"/>
      <c r="I19" s="2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5" customHeight="1" x14ac:dyDescent="0.25">
      <c r="A20" s="61"/>
      <c r="B20" s="61"/>
      <c r="C20" s="57"/>
      <c r="D20" s="58" t="s">
        <v>90</v>
      </c>
      <c r="E20" s="41" t="s">
        <v>39</v>
      </c>
      <c r="F20" s="14">
        <f>SUM(G20:I20)</f>
        <v>26174.28</v>
      </c>
      <c r="G20" s="14">
        <f t="shared" ref="G20:H20" si="6">G21</f>
        <v>0</v>
      </c>
      <c r="H20" s="14">
        <f t="shared" si="6"/>
        <v>0</v>
      </c>
      <c r="I20" s="14">
        <f>I21</f>
        <v>26174.28</v>
      </c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s="4" customFormat="1" x14ac:dyDescent="0.25">
      <c r="A21" s="61"/>
      <c r="B21" s="61"/>
      <c r="C21" s="57"/>
      <c r="D21" s="59"/>
      <c r="E21" s="25" t="s">
        <v>41</v>
      </c>
      <c r="F21" s="2">
        <f>SUM(G21:I21)</f>
        <v>26174.28</v>
      </c>
      <c r="G21" s="2">
        <v>0</v>
      </c>
      <c r="H21" s="2">
        <v>0</v>
      </c>
      <c r="I21" s="2">
        <v>26174.28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s="6" customFormat="1" ht="25.5" customHeight="1" x14ac:dyDescent="0.25">
      <c r="A22" s="64" t="s">
        <v>45</v>
      </c>
      <c r="B22" s="64" t="s">
        <v>19</v>
      </c>
      <c r="C22" s="67" t="s">
        <v>35</v>
      </c>
      <c r="D22" s="41" t="s">
        <v>36</v>
      </c>
      <c r="E22" s="41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106" s="6" customFormat="1" x14ac:dyDescent="0.25">
      <c r="A23" s="74"/>
      <c r="B23" s="74"/>
      <c r="C23" s="68"/>
      <c r="D23" s="58"/>
      <c r="E23" s="16" t="s">
        <v>39</v>
      </c>
      <c r="F23" s="14">
        <f t="shared" ref="F23:F27" si="7">SUM(G23:I23)</f>
        <v>26585.880000000005</v>
      </c>
      <c r="G23" s="14">
        <f>SUM(G24:G36)</f>
        <v>653.08000000000004</v>
      </c>
      <c r="H23" s="14">
        <f>SUM(H24:H36)</f>
        <v>7996.22</v>
      </c>
      <c r="I23" s="14">
        <f>SUM(I24:I36)</f>
        <v>17936.580000000002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106" s="6" customFormat="1" x14ac:dyDescent="0.25">
      <c r="A24" s="74"/>
      <c r="B24" s="74"/>
      <c r="C24" s="68"/>
      <c r="D24" s="75"/>
      <c r="E24" s="22" t="str">
        <f t="shared" ref="E24:I24" si="8">E39</f>
        <v>914100460201L4970300</v>
      </c>
      <c r="F24" s="14">
        <f t="shared" si="8"/>
        <v>6027</v>
      </c>
      <c r="G24" s="14">
        <f t="shared" si="8"/>
        <v>653.08000000000004</v>
      </c>
      <c r="H24" s="14">
        <f t="shared" si="8"/>
        <v>2273.92</v>
      </c>
      <c r="I24" s="14">
        <f t="shared" si="8"/>
        <v>3100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106" s="6" customFormat="1" x14ac:dyDescent="0.25">
      <c r="A25" s="74"/>
      <c r="B25" s="74"/>
      <c r="C25" s="68"/>
      <c r="D25" s="75"/>
      <c r="E25" s="26" t="str">
        <f t="shared" ref="E25:I25" si="9">E42</f>
        <v>927050560202S9770500</v>
      </c>
      <c r="F25" s="14">
        <f t="shared" si="9"/>
        <v>1824.3</v>
      </c>
      <c r="G25" s="14">
        <f t="shared" si="9"/>
        <v>0</v>
      </c>
      <c r="H25" s="14">
        <f t="shared" si="9"/>
        <v>1824.3</v>
      </c>
      <c r="I25" s="14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106" s="6" customFormat="1" x14ac:dyDescent="0.25">
      <c r="A26" s="74"/>
      <c r="B26" s="74"/>
      <c r="C26" s="68"/>
      <c r="D26" s="75"/>
      <c r="E26" s="22" t="s">
        <v>96</v>
      </c>
      <c r="F26" s="14">
        <f t="shared" si="7"/>
        <v>0</v>
      </c>
      <c r="G26" s="14">
        <f t="shared" ref="G26:H26" si="10">G45</f>
        <v>0</v>
      </c>
      <c r="H26" s="14">
        <f t="shared" si="10"/>
        <v>0</v>
      </c>
      <c r="I26" s="14">
        <f t="shared" ref="I26:I27" si="11">I45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106" s="6" customFormat="1" x14ac:dyDescent="0.25">
      <c r="A27" s="74"/>
      <c r="B27" s="74"/>
      <c r="C27" s="68"/>
      <c r="D27" s="75"/>
      <c r="E27" s="22" t="s">
        <v>97</v>
      </c>
      <c r="F27" s="14">
        <f t="shared" si="7"/>
        <v>0</v>
      </c>
      <c r="G27" s="14">
        <f>G46</f>
        <v>0</v>
      </c>
      <c r="H27" s="14">
        <f>H46</f>
        <v>0</v>
      </c>
      <c r="I27" s="14">
        <f t="shared" si="11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106" s="6" customFormat="1" x14ac:dyDescent="0.25">
      <c r="A28" s="74"/>
      <c r="B28" s="74"/>
      <c r="C28" s="68"/>
      <c r="D28" s="75"/>
      <c r="E28" s="25" t="str">
        <f t="shared" ref="E28:I28" si="12">E45</f>
        <v>914041260204S9760400</v>
      </c>
      <c r="F28" s="14">
        <f t="shared" si="12"/>
        <v>0</v>
      </c>
      <c r="G28" s="14">
        <f t="shared" si="12"/>
        <v>0</v>
      </c>
      <c r="H28" s="14">
        <f t="shared" si="12"/>
        <v>0</v>
      </c>
      <c r="I28" s="14">
        <f t="shared" si="1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106" s="6" customFormat="1" x14ac:dyDescent="0.25">
      <c r="A29" s="74"/>
      <c r="B29" s="74"/>
      <c r="C29" s="68"/>
      <c r="D29" s="75"/>
      <c r="E29" s="22" t="str">
        <f t="shared" ref="E29:I29" si="13">E46</f>
        <v>914050560204S9780400</v>
      </c>
      <c r="F29" s="14">
        <f t="shared" si="13"/>
        <v>0</v>
      </c>
      <c r="G29" s="14">
        <f t="shared" si="13"/>
        <v>0</v>
      </c>
      <c r="H29" s="14">
        <f t="shared" si="13"/>
        <v>0</v>
      </c>
      <c r="I29" s="14">
        <f t="shared" si="13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106" s="6" customFormat="1" x14ac:dyDescent="0.25">
      <c r="A30" s="74"/>
      <c r="B30" s="74"/>
      <c r="C30" s="68"/>
      <c r="D30" s="75"/>
      <c r="E30" s="25" t="str">
        <f t="shared" ref="E30:I30" si="14">E47</f>
        <v>914050260204S8620200</v>
      </c>
      <c r="F30" s="14">
        <f t="shared" si="14"/>
        <v>0</v>
      </c>
      <c r="G30" s="14">
        <f t="shared" si="14"/>
        <v>0</v>
      </c>
      <c r="H30" s="14">
        <f t="shared" si="14"/>
        <v>0</v>
      </c>
      <c r="I30" s="14">
        <f t="shared" si="14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106" s="6" customFormat="1" x14ac:dyDescent="0.25">
      <c r="A31" s="74"/>
      <c r="B31" s="74"/>
      <c r="C31" s="68"/>
      <c r="D31" s="75"/>
      <c r="E31" s="26" t="str">
        <f t="shared" ref="E31:I31" si="15">E48</f>
        <v>91405026020481581800</v>
      </c>
      <c r="F31" s="14">
        <f t="shared" si="15"/>
        <v>0</v>
      </c>
      <c r="G31" s="14">
        <f t="shared" si="15"/>
        <v>0</v>
      </c>
      <c r="H31" s="14">
        <f t="shared" si="15"/>
        <v>0</v>
      </c>
      <c r="I31" s="14">
        <f t="shared" si="15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1:106" s="6" customFormat="1" x14ac:dyDescent="0.25">
      <c r="A32" s="74"/>
      <c r="B32" s="74"/>
      <c r="C32" s="68"/>
      <c r="D32" s="75"/>
      <c r="E32" s="25" t="str">
        <f t="shared" ref="E32:I32" si="16">E49</f>
        <v>9140505602488100400</v>
      </c>
      <c r="F32" s="14">
        <f t="shared" si="16"/>
        <v>300</v>
      </c>
      <c r="G32" s="14">
        <f t="shared" si="16"/>
        <v>0</v>
      </c>
      <c r="H32" s="14">
        <f t="shared" si="16"/>
        <v>0</v>
      </c>
      <c r="I32" s="14">
        <f t="shared" si="16"/>
        <v>300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1:106" s="6" customFormat="1" x14ac:dyDescent="0.25">
      <c r="A33" s="74"/>
      <c r="B33" s="74"/>
      <c r="C33" s="68"/>
      <c r="D33" s="75"/>
      <c r="E33" s="25" t="str">
        <f t="shared" ref="E33:I33" si="17">E50</f>
        <v>91405056020488100400</v>
      </c>
      <c r="F33" s="14">
        <f t="shared" si="17"/>
        <v>4608.9799999999996</v>
      </c>
      <c r="G33" s="14">
        <f t="shared" si="17"/>
        <v>0</v>
      </c>
      <c r="H33" s="14">
        <f t="shared" si="17"/>
        <v>0</v>
      </c>
      <c r="I33" s="14">
        <f t="shared" si="17"/>
        <v>4608.9799999999996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106" s="6" customFormat="1" x14ac:dyDescent="0.25">
      <c r="A34" s="40"/>
      <c r="B34" s="40"/>
      <c r="C34" s="39"/>
      <c r="D34" s="38"/>
      <c r="E34" s="25" t="str">
        <f t="shared" ref="E34:I34" si="18">E51</f>
        <v>9140502602481581800</v>
      </c>
      <c r="F34" s="14">
        <f t="shared" si="18"/>
        <v>5000</v>
      </c>
      <c r="G34" s="14">
        <f t="shared" si="18"/>
        <v>0</v>
      </c>
      <c r="H34" s="14">
        <f t="shared" si="18"/>
        <v>0</v>
      </c>
      <c r="I34" s="14">
        <f t="shared" si="18"/>
        <v>5000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106" s="6" customFormat="1" x14ac:dyDescent="0.25">
      <c r="A35" s="40"/>
      <c r="B35" s="40"/>
      <c r="C35" s="39"/>
      <c r="D35" s="38"/>
      <c r="E35" s="25" t="s">
        <v>115</v>
      </c>
      <c r="F35" s="2">
        <f t="shared" ref="F35:F36" si="19">SUM(G35:I35)</f>
        <v>5075.6000000000004</v>
      </c>
      <c r="G35" s="2">
        <f>$G$52</f>
        <v>0</v>
      </c>
      <c r="H35" s="2">
        <f>$H$52</f>
        <v>3898</v>
      </c>
      <c r="I35" s="2">
        <f>$I$52</f>
        <v>1177.5999999999999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106" s="6" customFormat="1" x14ac:dyDescent="0.25">
      <c r="A36" s="40"/>
      <c r="B36" s="40"/>
      <c r="C36" s="39"/>
      <c r="D36" s="38"/>
      <c r="E36" s="25" t="s">
        <v>119</v>
      </c>
      <c r="F36" s="14">
        <f t="shared" si="19"/>
        <v>3750</v>
      </c>
      <c r="G36" s="14">
        <f>$G$60</f>
        <v>0</v>
      </c>
      <c r="H36" s="14">
        <f>$H$60</f>
        <v>0</v>
      </c>
      <c r="I36" s="14">
        <f>$I$60</f>
        <v>3750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106" s="8" customFormat="1" ht="25.5" customHeight="1" x14ac:dyDescent="0.25">
      <c r="A37" s="60" t="s">
        <v>47</v>
      </c>
      <c r="B37" s="60" t="s">
        <v>14</v>
      </c>
      <c r="C37" s="56" t="s">
        <v>48</v>
      </c>
      <c r="D37" s="41" t="s">
        <v>36</v>
      </c>
      <c r="E37" s="41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1:106" s="8" customFormat="1" ht="15" customHeight="1" x14ac:dyDescent="0.25">
      <c r="A38" s="61"/>
      <c r="B38" s="61"/>
      <c r="C38" s="57"/>
      <c r="D38" s="58" t="s">
        <v>49</v>
      </c>
      <c r="E38" s="41" t="s">
        <v>39</v>
      </c>
      <c r="F38" s="14">
        <f>F39</f>
        <v>6027</v>
      </c>
      <c r="G38" s="14">
        <f t="shared" ref="G38:I38" si="20">G39</f>
        <v>653.08000000000004</v>
      </c>
      <c r="H38" s="14">
        <f t="shared" si="20"/>
        <v>2273.92</v>
      </c>
      <c r="I38" s="14">
        <f t="shared" si="20"/>
        <v>3100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106" s="8" customFormat="1" ht="31.5" customHeight="1" x14ac:dyDescent="0.25">
      <c r="A39" s="61"/>
      <c r="B39" s="61"/>
      <c r="C39" s="57"/>
      <c r="D39" s="59"/>
      <c r="E39" s="25" t="s">
        <v>46</v>
      </c>
      <c r="F39" s="2">
        <f>SUM(G39:I39)</f>
        <v>6027</v>
      </c>
      <c r="G39" s="2">
        <v>653.08000000000004</v>
      </c>
      <c r="H39" s="2">
        <v>2273.92</v>
      </c>
      <c r="I39" s="2">
        <v>3100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106" s="1" customFormat="1" ht="25.5" customHeight="1" x14ac:dyDescent="0.25">
      <c r="A40" s="60" t="s">
        <v>93</v>
      </c>
      <c r="B40" s="60" t="str">
        <f>'[1]5 лист разносить'!$B$90</f>
        <v>Инфраструктурное обеспечение земельных  участков, предназначенных для комплексной застройки малоэтажного жилья и жилья эконом класса</v>
      </c>
      <c r="C40" s="60" t="s">
        <v>94</v>
      </c>
      <c r="D40" s="41" t="s">
        <v>36</v>
      </c>
      <c r="E40" s="41"/>
      <c r="F40" s="2"/>
      <c r="G40" s="2"/>
      <c r="H40" s="2"/>
      <c r="I40" s="2"/>
    </row>
    <row r="41" spans="1:106" s="1" customFormat="1" ht="15" customHeight="1" x14ac:dyDescent="0.25">
      <c r="A41" s="61"/>
      <c r="B41" s="88"/>
      <c r="C41" s="49"/>
      <c r="D41" s="58" t="s">
        <v>52</v>
      </c>
      <c r="E41" s="41" t="s">
        <v>39</v>
      </c>
      <c r="F41" s="14">
        <f>F42</f>
        <v>1824.3</v>
      </c>
      <c r="G41" s="14">
        <f t="shared" ref="G41:I41" si="21">G42</f>
        <v>0</v>
      </c>
      <c r="H41" s="14">
        <f t="shared" si="21"/>
        <v>1824.3</v>
      </c>
      <c r="I41" s="14">
        <f t="shared" si="21"/>
        <v>0</v>
      </c>
    </row>
    <row r="42" spans="1:106" s="1" customFormat="1" ht="31.5" customHeight="1" x14ac:dyDescent="0.25">
      <c r="A42" s="61"/>
      <c r="B42" s="89"/>
      <c r="C42" s="50"/>
      <c r="D42" s="59"/>
      <c r="E42" s="26" t="s">
        <v>95</v>
      </c>
      <c r="F42" s="2">
        <f>SUM(G42:I42)</f>
        <v>1824.3</v>
      </c>
      <c r="G42" s="2">
        <v>0</v>
      </c>
      <c r="H42" s="2">
        <v>1824.3</v>
      </c>
      <c r="I42" s="2">
        <v>0</v>
      </c>
    </row>
    <row r="43" spans="1:106" s="8" customFormat="1" ht="25.5" customHeight="1" x14ac:dyDescent="0.25">
      <c r="A43" s="60" t="s">
        <v>50</v>
      </c>
      <c r="B43" s="60" t="s">
        <v>20</v>
      </c>
      <c r="C43" s="56" t="s">
        <v>51</v>
      </c>
      <c r="D43" s="41" t="s">
        <v>36</v>
      </c>
      <c r="E43" s="41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106" ht="15" customHeight="1" x14ac:dyDescent="0.25">
      <c r="A44" s="61"/>
      <c r="B44" s="61"/>
      <c r="C44" s="57"/>
      <c r="D44" s="58" t="s">
        <v>52</v>
      </c>
      <c r="E44" s="41" t="s">
        <v>39</v>
      </c>
      <c r="F44" s="14">
        <f>SUM(G44:I44)</f>
        <v>14984.58</v>
      </c>
      <c r="G44" s="14">
        <f>SUM(G45:G52)</f>
        <v>0</v>
      </c>
      <c r="H44" s="14">
        <f>SUM(H45:H52)</f>
        <v>3898</v>
      </c>
      <c r="I44" s="14">
        <f>SUM(I45:I52)</f>
        <v>11086.58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s="7" customFormat="1" ht="15" customHeight="1" x14ac:dyDescent="0.25">
      <c r="A45" s="61"/>
      <c r="B45" s="61"/>
      <c r="C45" s="57"/>
      <c r="D45" s="75"/>
      <c r="E45" s="25" t="s">
        <v>96</v>
      </c>
      <c r="F45" s="2">
        <f>SUM(G45:I45)</f>
        <v>0</v>
      </c>
      <c r="G45" s="2">
        <v>0</v>
      </c>
      <c r="H45" s="2">
        <v>0</v>
      </c>
      <c r="I45" s="2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106" s="7" customFormat="1" x14ac:dyDescent="0.25">
      <c r="A46" s="61"/>
      <c r="B46" s="61"/>
      <c r="C46" s="57"/>
      <c r="D46" s="75"/>
      <c r="E46" s="25" t="s">
        <v>97</v>
      </c>
      <c r="F46" s="2">
        <f>SUM(G46:I46)</f>
        <v>0</v>
      </c>
      <c r="G46" s="2">
        <v>0</v>
      </c>
      <c r="H46" s="2">
        <v>0</v>
      </c>
      <c r="I46" s="2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106" s="7" customFormat="1" x14ac:dyDescent="0.25">
      <c r="A47" s="61"/>
      <c r="B47" s="61"/>
      <c r="C47" s="57"/>
      <c r="D47" s="75"/>
      <c r="E47" s="25" t="s">
        <v>107</v>
      </c>
      <c r="F47" s="2">
        <f t="shared" ref="F47:F52" si="22">SUM(G47:I47)</f>
        <v>0</v>
      </c>
      <c r="G47" s="2">
        <v>0</v>
      </c>
      <c r="H47" s="2">
        <v>0</v>
      </c>
      <c r="I47" s="2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106" s="7" customFormat="1" x14ac:dyDescent="0.25">
      <c r="A48" s="61"/>
      <c r="B48" s="61"/>
      <c r="C48" s="57"/>
      <c r="D48" s="75"/>
      <c r="E48" s="25" t="s">
        <v>106</v>
      </c>
      <c r="F48" s="2">
        <f>SUM(G48:I48)</f>
        <v>0</v>
      </c>
      <c r="G48" s="2">
        <v>0</v>
      </c>
      <c r="H48" s="2">
        <v>0</v>
      </c>
      <c r="I48" s="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7" customFormat="1" x14ac:dyDescent="0.25">
      <c r="A49" s="61"/>
      <c r="B49" s="61"/>
      <c r="C49" s="57"/>
      <c r="D49" s="75"/>
      <c r="E49" s="25" t="s">
        <v>116</v>
      </c>
      <c r="F49" s="2">
        <f t="shared" si="22"/>
        <v>300</v>
      </c>
      <c r="G49" s="2">
        <v>0</v>
      </c>
      <c r="H49" s="2">
        <v>0</v>
      </c>
      <c r="I49" s="2">
        <v>300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s="7" customFormat="1" x14ac:dyDescent="0.25">
      <c r="A50" s="61"/>
      <c r="B50" s="61"/>
      <c r="C50" s="57"/>
      <c r="D50" s="75"/>
      <c r="E50" s="25" t="s">
        <v>87</v>
      </c>
      <c r="F50" s="2">
        <f t="shared" si="22"/>
        <v>4608.9799999999996</v>
      </c>
      <c r="G50" s="2">
        <v>0</v>
      </c>
      <c r="H50" s="2">
        <v>0</v>
      </c>
      <c r="I50" s="2">
        <v>4608.9799999999996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 s="7" customFormat="1" x14ac:dyDescent="0.25">
      <c r="A51" s="34"/>
      <c r="B51" s="34"/>
      <c r="C51" s="37"/>
      <c r="D51" s="38"/>
      <c r="E51" s="25" t="s">
        <v>120</v>
      </c>
      <c r="F51" s="2">
        <f t="shared" si="22"/>
        <v>5000</v>
      </c>
      <c r="G51" s="2">
        <v>0</v>
      </c>
      <c r="H51" s="2">
        <v>0</v>
      </c>
      <c r="I51" s="2">
        <v>5000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s="7" customFormat="1" x14ac:dyDescent="0.25">
      <c r="A52" s="34"/>
      <c r="B52" s="34"/>
      <c r="C52" s="37"/>
      <c r="D52" s="38"/>
      <c r="E52" s="25" t="s">
        <v>115</v>
      </c>
      <c r="F52" s="2">
        <f t="shared" si="22"/>
        <v>5075.6000000000004</v>
      </c>
      <c r="G52" s="2">
        <v>0</v>
      </c>
      <c r="H52" s="2">
        <v>3898</v>
      </c>
      <c r="I52" s="2">
        <v>1177.5999999999999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s="1" customFormat="1" ht="25.5" customHeight="1" x14ac:dyDescent="0.25">
      <c r="A53" s="60" t="s">
        <v>108</v>
      </c>
      <c r="B53" s="60" t="s">
        <v>109</v>
      </c>
      <c r="C53" s="56" t="s">
        <v>110</v>
      </c>
      <c r="D53" s="41" t="s">
        <v>36</v>
      </c>
      <c r="E53" s="41"/>
      <c r="F53" s="2"/>
      <c r="G53" s="2"/>
      <c r="H53" s="2"/>
      <c r="I53" s="2"/>
    </row>
    <row r="54" spans="1:72" s="1" customFormat="1" ht="15" customHeight="1" x14ac:dyDescent="0.25">
      <c r="A54" s="61"/>
      <c r="B54" s="61"/>
      <c r="C54" s="57"/>
      <c r="D54" s="51" t="s">
        <v>52</v>
      </c>
      <c r="E54" s="41" t="s">
        <v>39</v>
      </c>
      <c r="F54" s="14">
        <f>F55</f>
        <v>0</v>
      </c>
      <c r="G54" s="14">
        <f t="shared" ref="G54:I54" si="23">G55</f>
        <v>0</v>
      </c>
      <c r="H54" s="14">
        <f t="shared" si="23"/>
        <v>0</v>
      </c>
      <c r="I54" s="14">
        <f t="shared" si="23"/>
        <v>0</v>
      </c>
    </row>
    <row r="55" spans="1:72" s="1" customFormat="1" ht="31.5" customHeight="1" x14ac:dyDescent="0.25">
      <c r="A55" s="61"/>
      <c r="B55" s="61"/>
      <c r="C55" s="57"/>
      <c r="D55" s="52"/>
      <c r="E55" s="25" t="s">
        <v>111</v>
      </c>
      <c r="F55" s="2">
        <f>SUM(G55:I55)</f>
        <v>0</v>
      </c>
      <c r="G55" s="2">
        <v>0</v>
      </c>
      <c r="H55" s="2">
        <v>0</v>
      </c>
      <c r="I55" s="2">
        <v>0</v>
      </c>
    </row>
    <row r="56" spans="1:72" s="1" customFormat="1" ht="31.5" customHeight="1" x14ac:dyDescent="0.25">
      <c r="A56" s="48" t="s">
        <v>99</v>
      </c>
      <c r="B56" s="48" t="s">
        <v>98</v>
      </c>
      <c r="C56" s="48"/>
      <c r="D56" s="27" t="s">
        <v>36</v>
      </c>
      <c r="E56" s="27"/>
      <c r="F56" s="28"/>
      <c r="G56" s="28"/>
      <c r="H56" s="28"/>
      <c r="I56" s="28"/>
    </row>
    <row r="57" spans="1:72" s="1" customFormat="1" ht="31.5" customHeight="1" x14ac:dyDescent="0.25">
      <c r="A57" s="49"/>
      <c r="B57" s="49"/>
      <c r="C57" s="49"/>
      <c r="D57" s="51" t="s">
        <v>52</v>
      </c>
      <c r="E57" s="29" t="s">
        <v>39</v>
      </c>
      <c r="F57" s="30">
        <f>F58</f>
        <v>0</v>
      </c>
      <c r="G57" s="30">
        <f t="shared" ref="G57:I59" si="24">G58</f>
        <v>0</v>
      </c>
      <c r="H57" s="30">
        <f t="shared" si="24"/>
        <v>0</v>
      </c>
      <c r="I57" s="30">
        <f t="shared" si="24"/>
        <v>0</v>
      </c>
    </row>
    <row r="58" spans="1:72" s="1" customFormat="1" ht="31.5" customHeight="1" x14ac:dyDescent="0.25">
      <c r="A58" s="50"/>
      <c r="B58" s="50"/>
      <c r="C58" s="50"/>
      <c r="D58" s="52"/>
      <c r="E58" s="26" t="s">
        <v>100</v>
      </c>
      <c r="F58" s="28">
        <f>SUM(G58:I58)</f>
        <v>0</v>
      </c>
      <c r="G58" s="28">
        <v>0</v>
      </c>
      <c r="H58" s="28">
        <v>0</v>
      </c>
      <c r="I58" s="28">
        <v>0</v>
      </c>
    </row>
    <row r="59" spans="1:72" s="1" customFormat="1" ht="31.5" customHeight="1" x14ac:dyDescent="0.25">
      <c r="A59" s="90" t="s">
        <v>117</v>
      </c>
      <c r="B59" s="90" t="s">
        <v>118</v>
      </c>
      <c r="C59" s="35"/>
      <c r="D59" s="27" t="s">
        <v>36</v>
      </c>
      <c r="E59" s="26" t="s">
        <v>39</v>
      </c>
      <c r="F59" s="28">
        <f>F60</f>
        <v>3750</v>
      </c>
      <c r="G59" s="28">
        <f t="shared" si="24"/>
        <v>0</v>
      </c>
      <c r="H59" s="28">
        <f t="shared" si="24"/>
        <v>0</v>
      </c>
      <c r="I59" s="28">
        <f t="shared" si="24"/>
        <v>3750</v>
      </c>
    </row>
    <row r="60" spans="1:72" s="1" customFormat="1" ht="63.75" customHeight="1" x14ac:dyDescent="0.25">
      <c r="A60" s="91"/>
      <c r="B60" s="91"/>
      <c r="C60" s="35"/>
      <c r="D60" s="27" t="s">
        <v>49</v>
      </c>
      <c r="E60" s="26" t="s">
        <v>119</v>
      </c>
      <c r="F60" s="28">
        <f>SUM(G60:I60)</f>
        <v>3750</v>
      </c>
      <c r="G60" s="28">
        <v>0</v>
      </c>
      <c r="H60" s="28">
        <v>0</v>
      </c>
      <c r="I60" s="28">
        <v>3750</v>
      </c>
    </row>
    <row r="61" spans="1:72" s="1" customFormat="1" ht="29.25" customHeight="1" x14ac:dyDescent="0.25">
      <c r="A61" s="84" t="s">
        <v>101</v>
      </c>
      <c r="B61" s="84" t="s">
        <v>102</v>
      </c>
      <c r="C61" s="84" t="s">
        <v>35</v>
      </c>
      <c r="D61" s="36" t="s">
        <v>36</v>
      </c>
      <c r="E61" s="29" t="s">
        <v>39</v>
      </c>
      <c r="F61" s="30">
        <f>SUM(G61:I61)</f>
        <v>5950</v>
      </c>
      <c r="G61" s="30">
        <v>0</v>
      </c>
      <c r="H61" s="30">
        <v>0</v>
      </c>
      <c r="I61" s="30">
        <f>SUM(I62:I62)</f>
        <v>5950</v>
      </c>
    </row>
    <row r="62" spans="1:72" s="1" customFormat="1" ht="31.5" customHeight="1" x14ac:dyDescent="0.25">
      <c r="A62" s="85"/>
      <c r="B62" s="85"/>
      <c r="C62" s="85"/>
      <c r="D62" s="41" t="s">
        <v>52</v>
      </c>
      <c r="E62" s="26" t="s">
        <v>103</v>
      </c>
      <c r="F62" s="28">
        <f>SUM(G62:I62)</f>
        <v>5950</v>
      </c>
      <c r="G62" s="28">
        <f t="shared" ref="G62:I62" si="25">G64</f>
        <v>0</v>
      </c>
      <c r="H62" s="28">
        <f t="shared" si="25"/>
        <v>0</v>
      </c>
      <c r="I62" s="28">
        <f t="shared" si="25"/>
        <v>5950</v>
      </c>
    </row>
    <row r="63" spans="1:72" s="1" customFormat="1" ht="31.5" customHeight="1" x14ac:dyDescent="0.25">
      <c r="A63" s="86" t="s">
        <v>104</v>
      </c>
      <c r="B63" s="86" t="s">
        <v>89</v>
      </c>
      <c r="C63" s="86" t="s">
        <v>56</v>
      </c>
      <c r="D63" s="42" t="s">
        <v>36</v>
      </c>
      <c r="E63" s="29" t="s">
        <v>39</v>
      </c>
      <c r="F63" s="30">
        <f>SUM(G63:I63)</f>
        <v>5950</v>
      </c>
      <c r="G63" s="30">
        <v>0</v>
      </c>
      <c r="H63" s="30">
        <v>0</v>
      </c>
      <c r="I63" s="30">
        <f>SUM(I64:I64)</f>
        <v>5950</v>
      </c>
    </row>
    <row r="64" spans="1:72" s="1" customFormat="1" ht="31.5" customHeight="1" x14ac:dyDescent="0.25">
      <c r="A64" s="87"/>
      <c r="B64" s="87"/>
      <c r="C64" s="87"/>
      <c r="D64" s="43" t="s">
        <v>52</v>
      </c>
      <c r="E64" s="26" t="s">
        <v>103</v>
      </c>
      <c r="F64" s="28">
        <f>SUM(G64:I64)</f>
        <v>5950</v>
      </c>
      <c r="G64" s="28">
        <v>0</v>
      </c>
      <c r="H64" s="28">
        <v>0</v>
      </c>
      <c r="I64" s="28">
        <v>5950</v>
      </c>
    </row>
    <row r="65" spans="1:106" s="6" customFormat="1" ht="24" x14ac:dyDescent="0.25">
      <c r="A65" s="64" t="s">
        <v>53</v>
      </c>
      <c r="B65" s="64" t="s">
        <v>21</v>
      </c>
      <c r="C65" s="67" t="s">
        <v>35</v>
      </c>
      <c r="D65" s="41" t="s">
        <v>36</v>
      </c>
      <c r="E65" s="41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106" ht="25.5" customHeight="1" x14ac:dyDescent="0.25">
      <c r="A66" s="74"/>
      <c r="B66" s="65"/>
      <c r="C66" s="68"/>
      <c r="D66" s="58" t="s">
        <v>54</v>
      </c>
      <c r="E66" s="16" t="s">
        <v>39</v>
      </c>
      <c r="F66" s="14">
        <f>SUM(G66:I66)</f>
        <v>100</v>
      </c>
      <c r="G66" s="14">
        <f>SUM(G67:G67)</f>
        <v>0</v>
      </c>
      <c r="H66" s="14">
        <f>SUM(H67:H67)</f>
        <v>0</v>
      </c>
      <c r="I66" s="14">
        <f>SUM(I67:I67)</f>
        <v>100</v>
      </c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ht="15" customHeight="1" x14ac:dyDescent="0.25">
      <c r="A67" s="74"/>
      <c r="B67" s="65"/>
      <c r="C67" s="68"/>
      <c r="D67" s="75"/>
      <c r="E67" s="22" t="s">
        <v>88</v>
      </c>
      <c r="F67" s="14">
        <f>SUM(G67:I67)</f>
        <v>100</v>
      </c>
      <c r="G67" s="14">
        <f t="shared" ref="G67:I67" si="26">G70</f>
        <v>0</v>
      </c>
      <c r="H67" s="14">
        <f t="shared" si="26"/>
        <v>0</v>
      </c>
      <c r="I67" s="14">
        <f t="shared" si="26"/>
        <v>100</v>
      </c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s="4" customFormat="1" ht="23.25" customHeight="1" x14ac:dyDescent="0.25">
      <c r="A68" s="60" t="s">
        <v>55</v>
      </c>
      <c r="B68" s="60" t="s">
        <v>15</v>
      </c>
      <c r="C68" s="56" t="s">
        <v>56</v>
      </c>
      <c r="D68" s="41" t="s">
        <v>36</v>
      </c>
      <c r="E68" s="41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s="6" customFormat="1" ht="25.5" customHeight="1" x14ac:dyDescent="0.25">
      <c r="A69" s="61"/>
      <c r="B69" s="61"/>
      <c r="C69" s="57"/>
      <c r="D69" s="58" t="s">
        <v>52</v>
      </c>
      <c r="E69" s="41" t="s">
        <v>39</v>
      </c>
      <c r="F69" s="2">
        <f>SUM(G69:I69)</f>
        <v>100</v>
      </c>
      <c r="G69" s="2">
        <f>SUM(G70:G70)</f>
        <v>0</v>
      </c>
      <c r="H69" s="2">
        <f>SUM(H70:H70)</f>
        <v>0</v>
      </c>
      <c r="I69" s="2">
        <f>SUM(I70:I70)</f>
        <v>100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106" s="6" customFormat="1" x14ac:dyDescent="0.25">
      <c r="A70" s="61"/>
      <c r="B70" s="61"/>
      <c r="C70" s="57"/>
      <c r="D70" s="75"/>
      <c r="E70" s="25" t="s">
        <v>88</v>
      </c>
      <c r="F70" s="2">
        <f>SUM(G70:I70)</f>
        <v>100</v>
      </c>
      <c r="G70" s="2">
        <v>0</v>
      </c>
      <c r="H70" s="2">
        <v>0</v>
      </c>
      <c r="I70" s="2">
        <v>100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106" s="6" customFormat="1" ht="24" x14ac:dyDescent="0.25">
      <c r="A71" s="64" t="s">
        <v>57</v>
      </c>
      <c r="B71" s="64" t="s">
        <v>22</v>
      </c>
      <c r="C71" s="67" t="s">
        <v>35</v>
      </c>
      <c r="D71" s="41" t="s">
        <v>36</v>
      </c>
      <c r="E71" s="41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106" s="6" customFormat="1" x14ac:dyDescent="0.25">
      <c r="A72" s="74"/>
      <c r="B72" s="65"/>
      <c r="C72" s="68"/>
      <c r="D72" s="58"/>
      <c r="E72" s="16" t="s">
        <v>39</v>
      </c>
      <c r="F72" s="14">
        <f>F81+F84+F87+F90+F93+F96+F99</f>
        <v>106</v>
      </c>
      <c r="G72" s="14">
        <f t="shared" ref="G72:I72" si="27">G81+G84+G87+G90+G93+G96+G99</f>
        <v>0</v>
      </c>
      <c r="H72" s="14">
        <f t="shared" si="27"/>
        <v>0</v>
      </c>
      <c r="I72" s="14">
        <f t="shared" si="27"/>
        <v>106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106" s="6" customFormat="1" x14ac:dyDescent="0.25">
      <c r="A73" s="74"/>
      <c r="B73" s="65"/>
      <c r="C73" s="68"/>
      <c r="D73" s="75"/>
      <c r="E73" s="22" t="s">
        <v>58</v>
      </c>
      <c r="F73" s="14">
        <f>SUM(G73:I73)</f>
        <v>25</v>
      </c>
      <c r="G73" s="14">
        <v>0</v>
      </c>
      <c r="H73" s="14">
        <v>0</v>
      </c>
      <c r="I73" s="14">
        <f>I82</f>
        <v>25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106" s="6" customFormat="1" x14ac:dyDescent="0.25">
      <c r="A74" s="74"/>
      <c r="B74" s="65"/>
      <c r="C74" s="68"/>
      <c r="D74" s="75"/>
      <c r="E74" s="22" t="s">
        <v>59</v>
      </c>
      <c r="F74" s="14">
        <f t="shared" ref="F74:F79" si="28">SUM(G74:I74)</f>
        <v>35</v>
      </c>
      <c r="G74" s="14">
        <v>0</v>
      </c>
      <c r="H74" s="14">
        <v>0</v>
      </c>
      <c r="I74" s="14">
        <f>I85</f>
        <v>35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106" s="6" customFormat="1" x14ac:dyDescent="0.25">
      <c r="A75" s="74"/>
      <c r="B75" s="65"/>
      <c r="C75" s="68"/>
      <c r="D75" s="75"/>
      <c r="E75" s="22" t="s">
        <v>60</v>
      </c>
      <c r="F75" s="14">
        <f t="shared" si="28"/>
        <v>10</v>
      </c>
      <c r="G75" s="14">
        <v>0</v>
      </c>
      <c r="H75" s="14">
        <v>0</v>
      </c>
      <c r="I75" s="14">
        <f>I88</f>
        <v>10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106" s="6" customFormat="1" x14ac:dyDescent="0.25">
      <c r="A76" s="74"/>
      <c r="B76" s="65"/>
      <c r="C76" s="68"/>
      <c r="D76" s="75"/>
      <c r="E76" s="22" t="s">
        <v>61</v>
      </c>
      <c r="F76" s="14">
        <f t="shared" si="28"/>
        <v>6</v>
      </c>
      <c r="G76" s="14">
        <v>0</v>
      </c>
      <c r="H76" s="14">
        <v>0</v>
      </c>
      <c r="I76" s="14">
        <f>I91</f>
        <v>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106" s="8" customFormat="1" ht="25.5" customHeight="1" x14ac:dyDescent="0.25">
      <c r="A77" s="74"/>
      <c r="B77" s="65"/>
      <c r="C77" s="68"/>
      <c r="D77" s="75"/>
      <c r="E77" s="22" t="s">
        <v>62</v>
      </c>
      <c r="F77" s="14">
        <f t="shared" si="28"/>
        <v>10</v>
      </c>
      <c r="G77" s="14">
        <v>0</v>
      </c>
      <c r="H77" s="14">
        <v>0</v>
      </c>
      <c r="I77" s="14">
        <f>I94</f>
        <v>10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106" s="8" customFormat="1" x14ac:dyDescent="0.25">
      <c r="A78" s="74"/>
      <c r="B78" s="65"/>
      <c r="C78" s="68"/>
      <c r="D78" s="75"/>
      <c r="E78" s="22" t="s">
        <v>63</v>
      </c>
      <c r="F78" s="14">
        <f t="shared" si="28"/>
        <v>0</v>
      </c>
      <c r="G78" s="14">
        <v>0</v>
      </c>
      <c r="H78" s="14">
        <v>0</v>
      </c>
      <c r="I78" s="14">
        <f>I97</f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106" s="8" customFormat="1" ht="36" customHeight="1" x14ac:dyDescent="0.25">
      <c r="A79" s="74"/>
      <c r="B79" s="65"/>
      <c r="C79" s="69"/>
      <c r="D79" s="59"/>
      <c r="E79" s="22" t="s">
        <v>64</v>
      </c>
      <c r="F79" s="14">
        <f t="shared" si="28"/>
        <v>20</v>
      </c>
      <c r="G79" s="14">
        <v>0</v>
      </c>
      <c r="H79" s="14">
        <v>0</v>
      </c>
      <c r="I79" s="14">
        <f>I100</f>
        <v>20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106" s="8" customFormat="1" ht="25.5" customHeight="1" x14ac:dyDescent="0.25">
      <c r="A80" s="60" t="s">
        <v>65</v>
      </c>
      <c r="B80" s="60" t="s">
        <v>16</v>
      </c>
      <c r="C80" s="56" t="s">
        <v>66</v>
      </c>
      <c r="D80" s="41" t="s">
        <v>36</v>
      </c>
      <c r="E80" s="41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106" s="8" customFormat="1" x14ac:dyDescent="0.25">
      <c r="A81" s="61"/>
      <c r="B81" s="61"/>
      <c r="C81" s="57"/>
      <c r="D81" s="58"/>
      <c r="E81" s="41" t="s">
        <v>39</v>
      </c>
      <c r="F81" s="2">
        <f>F82</f>
        <v>25</v>
      </c>
      <c r="G81" s="2">
        <f t="shared" ref="G81:I81" si="29">G82</f>
        <v>0</v>
      </c>
      <c r="H81" s="2">
        <f t="shared" si="29"/>
        <v>0</v>
      </c>
      <c r="I81" s="2">
        <f t="shared" si="29"/>
        <v>25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106" s="8" customFormat="1" x14ac:dyDescent="0.25">
      <c r="A82" s="61"/>
      <c r="B82" s="61"/>
      <c r="C82" s="57"/>
      <c r="D82" s="59"/>
      <c r="E82" s="25" t="s">
        <v>58</v>
      </c>
      <c r="F82" s="2">
        <f>SUM(G82:I82)</f>
        <v>25</v>
      </c>
      <c r="G82" s="2">
        <v>0</v>
      </c>
      <c r="H82" s="2">
        <v>0</v>
      </c>
      <c r="I82" s="2">
        <v>25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106" s="8" customFormat="1" ht="25.5" customHeight="1" x14ac:dyDescent="0.25">
      <c r="A83" s="60" t="s">
        <v>67</v>
      </c>
      <c r="B83" s="60" t="s">
        <v>23</v>
      </c>
      <c r="C83" s="56" t="s">
        <v>68</v>
      </c>
      <c r="D83" s="41" t="s">
        <v>36</v>
      </c>
      <c r="E83" s="41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106" s="8" customFormat="1" x14ac:dyDescent="0.25">
      <c r="A84" s="61"/>
      <c r="B84" s="61"/>
      <c r="C84" s="57"/>
      <c r="D84" s="58"/>
      <c r="E84" s="41" t="s">
        <v>39</v>
      </c>
      <c r="F84" s="2">
        <f>F85</f>
        <v>35</v>
      </c>
      <c r="G84" s="2">
        <f t="shared" ref="G84:I84" si="30">G85</f>
        <v>0</v>
      </c>
      <c r="H84" s="2">
        <f t="shared" si="30"/>
        <v>0</v>
      </c>
      <c r="I84" s="2">
        <f t="shared" si="30"/>
        <v>35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106" s="8" customFormat="1" ht="20.25" customHeight="1" x14ac:dyDescent="0.25">
      <c r="A85" s="61"/>
      <c r="B85" s="61"/>
      <c r="C85" s="57"/>
      <c r="D85" s="59"/>
      <c r="E85" s="25" t="s">
        <v>59</v>
      </c>
      <c r="F85" s="2">
        <f>SUM(G85:I85)</f>
        <v>35</v>
      </c>
      <c r="G85" s="2"/>
      <c r="H85" s="2"/>
      <c r="I85" s="2">
        <v>35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106" s="8" customFormat="1" ht="25.5" customHeight="1" x14ac:dyDescent="0.25">
      <c r="A86" s="60" t="s">
        <v>69</v>
      </c>
      <c r="B86" s="60" t="s">
        <v>17</v>
      </c>
      <c r="C86" s="56" t="s">
        <v>70</v>
      </c>
      <c r="D86" s="41" t="s">
        <v>36</v>
      </c>
      <c r="E86" s="41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106" s="8" customFormat="1" x14ac:dyDescent="0.25">
      <c r="A87" s="61"/>
      <c r="B87" s="61"/>
      <c r="C87" s="57"/>
      <c r="D87" s="58"/>
      <c r="E87" s="41" t="s">
        <v>39</v>
      </c>
      <c r="F87" s="2">
        <f>F88</f>
        <v>10</v>
      </c>
      <c r="G87" s="2">
        <f t="shared" ref="G87:I87" si="31">G88</f>
        <v>0</v>
      </c>
      <c r="H87" s="2">
        <f t="shared" si="31"/>
        <v>0</v>
      </c>
      <c r="I87" s="2">
        <f t="shared" si="31"/>
        <v>10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106" s="8" customFormat="1" ht="21" customHeight="1" x14ac:dyDescent="0.25">
      <c r="A88" s="61"/>
      <c r="B88" s="61"/>
      <c r="C88" s="57"/>
      <c r="D88" s="59"/>
      <c r="E88" s="25" t="s">
        <v>60</v>
      </c>
      <c r="F88" s="2">
        <f>SUM(G88:I88)</f>
        <v>10</v>
      </c>
      <c r="G88" s="2"/>
      <c r="H88" s="2"/>
      <c r="I88" s="2">
        <v>10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106" ht="25.5" customHeight="1" x14ac:dyDescent="0.25">
      <c r="A89" s="60" t="s">
        <v>71</v>
      </c>
      <c r="B89" s="60" t="s">
        <v>24</v>
      </c>
      <c r="C89" s="56" t="s">
        <v>72</v>
      </c>
      <c r="D89" s="16" t="s">
        <v>36</v>
      </c>
      <c r="E89" s="16"/>
      <c r="F89" s="14"/>
      <c r="G89" s="14"/>
      <c r="H89" s="14"/>
      <c r="I89" s="14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</row>
    <row r="90" spans="1:106" x14ac:dyDescent="0.25">
      <c r="A90" s="61"/>
      <c r="B90" s="61"/>
      <c r="C90" s="57"/>
      <c r="D90" s="72"/>
      <c r="E90" s="16" t="s">
        <v>39</v>
      </c>
      <c r="F90" s="2">
        <f>F91</f>
        <v>6</v>
      </c>
      <c r="G90" s="2">
        <f t="shared" ref="G90:I90" si="32">G91</f>
        <v>0</v>
      </c>
      <c r="H90" s="2">
        <f t="shared" si="32"/>
        <v>0</v>
      </c>
      <c r="I90" s="2">
        <f t="shared" si="32"/>
        <v>6</v>
      </c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</row>
    <row r="91" spans="1:106" ht="36.75" customHeight="1" x14ac:dyDescent="0.25">
      <c r="A91" s="61"/>
      <c r="B91" s="61"/>
      <c r="C91" s="57"/>
      <c r="D91" s="73"/>
      <c r="E91" s="25" t="s">
        <v>61</v>
      </c>
      <c r="F91" s="2">
        <f>SUM(G91:I91)</f>
        <v>6</v>
      </c>
      <c r="G91" s="2"/>
      <c r="H91" s="2"/>
      <c r="I91" s="2">
        <v>6</v>
      </c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</row>
    <row r="92" spans="1:106" s="8" customFormat="1" ht="25.5" customHeight="1" x14ac:dyDescent="0.25">
      <c r="A92" s="60" t="s">
        <v>73</v>
      </c>
      <c r="B92" s="60" t="s">
        <v>25</v>
      </c>
      <c r="C92" s="56" t="s">
        <v>74</v>
      </c>
      <c r="D92" s="41" t="s">
        <v>36</v>
      </c>
      <c r="E92" s="41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106" s="8" customFormat="1" x14ac:dyDescent="0.25">
      <c r="A93" s="61"/>
      <c r="B93" s="61"/>
      <c r="C93" s="57"/>
      <c r="D93" s="58"/>
      <c r="E93" s="41" t="s">
        <v>39</v>
      </c>
      <c r="F93" s="2">
        <f>F94</f>
        <v>10</v>
      </c>
      <c r="G93" s="2">
        <f t="shared" ref="G93:I93" si="33">G94</f>
        <v>0</v>
      </c>
      <c r="H93" s="2">
        <f t="shared" si="33"/>
        <v>0</v>
      </c>
      <c r="I93" s="2">
        <f t="shared" si="33"/>
        <v>10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106" s="8" customFormat="1" x14ac:dyDescent="0.25">
      <c r="A94" s="61"/>
      <c r="B94" s="61"/>
      <c r="C94" s="57"/>
      <c r="D94" s="59"/>
      <c r="E94" s="25" t="s">
        <v>62</v>
      </c>
      <c r="F94" s="2">
        <f>SUM(G94:I94)</f>
        <v>10</v>
      </c>
      <c r="G94" s="2">
        <v>0</v>
      </c>
      <c r="H94" s="2">
        <v>0</v>
      </c>
      <c r="I94" s="2">
        <v>10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106" ht="25.5" customHeight="1" x14ac:dyDescent="0.25">
      <c r="A95" s="60" t="s">
        <v>75</v>
      </c>
      <c r="B95" s="60" t="s">
        <v>26</v>
      </c>
      <c r="C95" s="56" t="s">
        <v>76</v>
      </c>
      <c r="D95" s="41" t="s">
        <v>36</v>
      </c>
      <c r="E95" s="41"/>
      <c r="F95" s="2"/>
      <c r="G95" s="2"/>
      <c r="H95" s="2"/>
      <c r="I95" s="2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</row>
    <row r="96" spans="1:106" x14ac:dyDescent="0.25">
      <c r="A96" s="61"/>
      <c r="B96" s="61"/>
      <c r="C96" s="57"/>
      <c r="D96" s="58"/>
      <c r="E96" s="41" t="s">
        <v>39</v>
      </c>
      <c r="F96" s="2">
        <f>F97</f>
        <v>0</v>
      </c>
      <c r="G96" s="2">
        <f t="shared" ref="G96:I96" si="34">G97</f>
        <v>0</v>
      </c>
      <c r="H96" s="2">
        <f t="shared" si="34"/>
        <v>0</v>
      </c>
      <c r="I96" s="2">
        <f t="shared" si="34"/>
        <v>0</v>
      </c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</row>
    <row r="97" spans="1:106" ht="18" customHeight="1" x14ac:dyDescent="0.25">
      <c r="A97" s="61"/>
      <c r="B97" s="61"/>
      <c r="C97" s="57"/>
      <c r="D97" s="59"/>
      <c r="E97" s="25" t="s">
        <v>63</v>
      </c>
      <c r="F97" s="2">
        <f>SUM(G97:I97)</f>
        <v>0</v>
      </c>
      <c r="G97" s="2"/>
      <c r="H97" s="2"/>
      <c r="I97" s="2">
        <v>0</v>
      </c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</row>
    <row r="98" spans="1:106" s="6" customFormat="1" ht="25.5" customHeight="1" x14ac:dyDescent="0.25">
      <c r="A98" s="60" t="s">
        <v>77</v>
      </c>
      <c r="B98" s="60" t="s">
        <v>27</v>
      </c>
      <c r="C98" s="56" t="s">
        <v>76</v>
      </c>
      <c r="D98" s="41" t="s">
        <v>36</v>
      </c>
      <c r="E98" s="41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106" s="6" customFormat="1" x14ac:dyDescent="0.25">
      <c r="A99" s="61"/>
      <c r="B99" s="61"/>
      <c r="C99" s="57"/>
      <c r="D99" s="58"/>
      <c r="E99" s="41" t="s">
        <v>39</v>
      </c>
      <c r="F99" s="2">
        <f>F100</f>
        <v>20</v>
      </c>
      <c r="G99" s="2">
        <f t="shared" ref="G99:I99" si="35">G100</f>
        <v>0</v>
      </c>
      <c r="H99" s="2">
        <f t="shared" si="35"/>
        <v>0</v>
      </c>
      <c r="I99" s="2">
        <f t="shared" si="35"/>
        <v>20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106" s="6" customFormat="1" x14ac:dyDescent="0.25">
      <c r="A100" s="61"/>
      <c r="B100" s="61"/>
      <c r="C100" s="57"/>
      <c r="D100" s="59"/>
      <c r="E100" s="25" t="s">
        <v>64</v>
      </c>
      <c r="F100" s="2">
        <f>SUM(G100:I100)</f>
        <v>20</v>
      </c>
      <c r="G100" s="2"/>
      <c r="H100" s="2"/>
      <c r="I100" s="2">
        <v>20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106" s="6" customFormat="1" ht="24" x14ac:dyDescent="0.25">
      <c r="A101" s="64" t="s">
        <v>78</v>
      </c>
      <c r="B101" s="64" t="s">
        <v>28</v>
      </c>
      <c r="C101" s="67" t="s">
        <v>35</v>
      </c>
      <c r="D101" s="41" t="s">
        <v>36</v>
      </c>
      <c r="E101" s="41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106" s="6" customFormat="1" x14ac:dyDescent="0.25">
      <c r="A102" s="74"/>
      <c r="B102" s="65"/>
      <c r="C102" s="68"/>
      <c r="D102" s="58" t="s">
        <v>79</v>
      </c>
      <c r="E102" s="16" t="s">
        <v>39</v>
      </c>
      <c r="F102" s="14">
        <f>SUM(G102:I102)</f>
        <v>315</v>
      </c>
      <c r="G102" s="14">
        <f>G106+G109</f>
        <v>0</v>
      </c>
      <c r="H102" s="14">
        <f>H106+H109</f>
        <v>0</v>
      </c>
      <c r="I102" s="14">
        <f>I106+I109</f>
        <v>315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106" ht="25.5" customHeight="1" x14ac:dyDescent="0.25">
      <c r="A103" s="74"/>
      <c r="B103" s="65"/>
      <c r="C103" s="68"/>
      <c r="D103" s="75"/>
      <c r="E103" s="22" t="s">
        <v>80</v>
      </c>
      <c r="F103" s="14">
        <f t="shared" ref="F103:F104" si="36">SUM(G103:I103)</f>
        <v>185</v>
      </c>
      <c r="G103" s="14">
        <f t="shared" ref="G103:H103" si="37">G107</f>
        <v>0</v>
      </c>
      <c r="H103" s="14">
        <f t="shared" si="37"/>
        <v>0</v>
      </c>
      <c r="I103" s="14">
        <f>I107</f>
        <v>185</v>
      </c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</row>
    <row r="104" spans="1:106" x14ac:dyDescent="0.25">
      <c r="A104" s="74"/>
      <c r="B104" s="65"/>
      <c r="C104" s="69"/>
      <c r="D104" s="59"/>
      <c r="E104" s="22" t="s">
        <v>81</v>
      </c>
      <c r="F104" s="14">
        <f t="shared" si="36"/>
        <v>130</v>
      </c>
      <c r="G104" s="14">
        <v>0</v>
      </c>
      <c r="H104" s="14">
        <v>0</v>
      </c>
      <c r="I104" s="14">
        <f>I110</f>
        <v>130</v>
      </c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</row>
    <row r="105" spans="1:106" s="4" customFormat="1" ht="24" x14ac:dyDescent="0.25">
      <c r="A105" s="60" t="s">
        <v>82</v>
      </c>
      <c r="B105" s="60" t="s">
        <v>29</v>
      </c>
      <c r="C105" s="56" t="s">
        <v>83</v>
      </c>
      <c r="D105" s="41" t="s">
        <v>36</v>
      </c>
      <c r="E105" s="41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</row>
    <row r="106" spans="1:106" ht="43.5" customHeight="1" x14ac:dyDescent="0.25">
      <c r="A106" s="61"/>
      <c r="B106" s="61"/>
      <c r="C106" s="57"/>
      <c r="D106" s="58" t="s">
        <v>79</v>
      </c>
      <c r="E106" s="41" t="s">
        <v>39</v>
      </c>
      <c r="F106" s="2">
        <f>SUM(G106:I106)</f>
        <v>185</v>
      </c>
      <c r="G106" s="2">
        <f>SUM(G107:G107)</f>
        <v>0</v>
      </c>
      <c r="H106" s="2">
        <f>SUM(H107:H107)</f>
        <v>0</v>
      </c>
      <c r="I106" s="2">
        <f>SUM(I107:I107)</f>
        <v>185</v>
      </c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</row>
    <row r="107" spans="1:106" ht="30.75" customHeight="1" x14ac:dyDescent="0.25">
      <c r="A107" s="61"/>
      <c r="B107" s="61"/>
      <c r="C107" s="57"/>
      <c r="D107" s="59"/>
      <c r="E107" s="25" t="s">
        <v>112</v>
      </c>
      <c r="F107" s="2">
        <f t="shared" ref="F107" si="38">SUM(G107:I107)</f>
        <v>185</v>
      </c>
      <c r="G107" s="2">
        <f>SUM(G108:G108)</f>
        <v>0</v>
      </c>
      <c r="H107" s="2">
        <v>0</v>
      </c>
      <c r="I107" s="2">
        <v>185</v>
      </c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</row>
    <row r="108" spans="1:106" s="6" customFormat="1" ht="25.5" customHeight="1" x14ac:dyDescent="0.25">
      <c r="A108" s="60" t="s">
        <v>84</v>
      </c>
      <c r="B108" s="60" t="s">
        <v>18</v>
      </c>
      <c r="C108" s="56" t="s">
        <v>83</v>
      </c>
      <c r="D108" s="41" t="s">
        <v>36</v>
      </c>
      <c r="E108" s="41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106" s="6" customFormat="1" ht="15" customHeight="1" x14ac:dyDescent="0.25">
      <c r="A109" s="61"/>
      <c r="B109" s="61"/>
      <c r="C109" s="57"/>
      <c r="D109" s="58" t="s">
        <v>79</v>
      </c>
      <c r="E109" s="41" t="s">
        <v>39</v>
      </c>
      <c r="F109" s="2">
        <f>SUM(G109:I109)</f>
        <v>130</v>
      </c>
      <c r="G109" s="2">
        <f t="shared" ref="G109:H109" si="39">G110</f>
        <v>0</v>
      </c>
      <c r="H109" s="2">
        <f t="shared" si="39"/>
        <v>0</v>
      </c>
      <c r="I109" s="2">
        <f>I110</f>
        <v>130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106" s="6" customFormat="1" ht="15" customHeight="1" x14ac:dyDescent="0.25">
      <c r="A110" s="61"/>
      <c r="B110" s="61"/>
      <c r="C110" s="57"/>
      <c r="D110" s="59"/>
      <c r="E110" s="25" t="s">
        <v>81</v>
      </c>
      <c r="F110" s="2">
        <f>SUM(G110:I110)</f>
        <v>130</v>
      </c>
      <c r="G110" s="2">
        <v>0</v>
      </c>
      <c r="H110" s="2">
        <v>0</v>
      </c>
      <c r="I110" s="2">
        <v>130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106" s="6" customFormat="1" ht="21.75" customHeight="1" x14ac:dyDescent="0.25">
      <c r="A111" s="64" t="s">
        <v>85</v>
      </c>
      <c r="B111" s="64" t="s">
        <v>30</v>
      </c>
      <c r="C111" s="67" t="s">
        <v>35</v>
      </c>
      <c r="D111" s="16" t="s">
        <v>36</v>
      </c>
      <c r="E111" s="33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106" ht="25.5" customHeight="1" x14ac:dyDescent="0.25">
      <c r="A112" s="74"/>
      <c r="B112" s="65"/>
      <c r="C112" s="68"/>
      <c r="D112" s="58" t="s">
        <v>52</v>
      </c>
      <c r="E112" s="16" t="s">
        <v>39</v>
      </c>
      <c r="F112" s="14">
        <f>SUM(G112:I112)</f>
        <v>14024.699999999999</v>
      </c>
      <c r="G112" s="14">
        <f t="shared" ref="G112:I112" si="40">G116</f>
        <v>0</v>
      </c>
      <c r="H112" s="14">
        <f t="shared" si="40"/>
        <v>8541.4</v>
      </c>
      <c r="I112" s="14">
        <f t="shared" si="40"/>
        <v>5483.2999999999993</v>
      </c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</row>
    <row r="113" spans="1:106" ht="15" customHeight="1" x14ac:dyDescent="0.25">
      <c r="A113" s="74"/>
      <c r="B113" s="65"/>
      <c r="C113" s="68"/>
      <c r="D113" s="75"/>
      <c r="E113" s="22" t="s">
        <v>92</v>
      </c>
      <c r="F113" s="14">
        <f t="shared" ref="F113:F114" si="41">SUM(G113:I113)</f>
        <v>2910.6</v>
      </c>
      <c r="G113" s="14"/>
      <c r="H113" s="14"/>
      <c r="I113" s="14">
        <f>I117</f>
        <v>2910.6</v>
      </c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</row>
    <row r="114" spans="1:106" ht="15" customHeight="1" x14ac:dyDescent="0.25">
      <c r="A114" s="74"/>
      <c r="B114" s="65"/>
      <c r="C114" s="68"/>
      <c r="D114" s="75"/>
      <c r="E114" s="22" t="s">
        <v>91</v>
      </c>
      <c r="F114" s="14">
        <f t="shared" si="41"/>
        <v>11114.099999999999</v>
      </c>
      <c r="G114" s="14">
        <f t="shared" ref="G114:H114" si="42">G118</f>
        <v>0</v>
      </c>
      <c r="H114" s="14">
        <f t="shared" si="42"/>
        <v>8541.4</v>
      </c>
      <c r="I114" s="14">
        <f>I118</f>
        <v>2572.6999999999998</v>
      </c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</row>
    <row r="115" spans="1:106" ht="31.5" customHeight="1" x14ac:dyDescent="0.25">
      <c r="A115" s="76" t="s">
        <v>86</v>
      </c>
      <c r="B115" s="76" t="s">
        <v>31</v>
      </c>
      <c r="C115" s="78" t="s">
        <v>31</v>
      </c>
      <c r="D115" s="33" t="s">
        <v>36</v>
      </c>
      <c r="E115" s="33"/>
      <c r="F115" s="2"/>
      <c r="G115" s="2"/>
      <c r="H115" s="2"/>
      <c r="I115" s="2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</row>
    <row r="116" spans="1:106" ht="22.5" customHeight="1" x14ac:dyDescent="0.25">
      <c r="A116" s="77"/>
      <c r="B116" s="77"/>
      <c r="C116" s="79"/>
      <c r="D116" s="80" t="s">
        <v>52</v>
      </c>
      <c r="E116" s="33" t="s">
        <v>39</v>
      </c>
      <c r="F116" s="2">
        <f>SUM(G116:I116)</f>
        <v>14024.699999999999</v>
      </c>
      <c r="G116" s="2">
        <f>SUM(G117:G118)</f>
        <v>0</v>
      </c>
      <c r="H116" s="2">
        <f>SUM(H117:H118)</f>
        <v>8541.4</v>
      </c>
      <c r="I116" s="2">
        <f>SUM(I117:I118)</f>
        <v>5483.2999999999993</v>
      </c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</row>
    <row r="117" spans="1:106" x14ac:dyDescent="0.25">
      <c r="A117" s="77"/>
      <c r="B117" s="77"/>
      <c r="C117" s="79"/>
      <c r="D117" s="80"/>
      <c r="E117" s="25" t="s">
        <v>121</v>
      </c>
      <c r="F117" s="2">
        <f>SUM(G117:I117)</f>
        <v>2910.6</v>
      </c>
      <c r="G117" s="2">
        <v>0</v>
      </c>
      <c r="H117" s="2">
        <v>0</v>
      </c>
      <c r="I117" s="2">
        <v>2910.6</v>
      </c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</row>
    <row r="118" spans="1:106" x14ac:dyDescent="0.25">
      <c r="A118" s="77"/>
      <c r="B118" s="77"/>
      <c r="C118" s="79"/>
      <c r="D118" s="80"/>
      <c r="E118" s="25" t="s">
        <v>91</v>
      </c>
      <c r="F118" s="2">
        <f t="shared" ref="F118" si="43">SUM(G118:I118)</f>
        <v>11114.099999999999</v>
      </c>
      <c r="G118" s="2">
        <v>0</v>
      </c>
      <c r="H118" s="2">
        <v>8541.4</v>
      </c>
      <c r="I118" s="2">
        <v>2572.6999999999998</v>
      </c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</row>
    <row r="119" spans="1:106" x14ac:dyDescent="0.25">
      <c r="A119" s="17"/>
      <c r="B119" s="17"/>
      <c r="C119" s="18"/>
      <c r="D119" s="19"/>
      <c r="E119" s="20"/>
      <c r="F119" s="21"/>
      <c r="G119" s="21"/>
      <c r="H119" s="21"/>
      <c r="I119" s="2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</row>
    <row r="120" spans="1:106" x14ac:dyDescent="0.25"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</row>
    <row r="121" spans="1:106" x14ac:dyDescent="0.25"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</row>
    <row r="122" spans="1:106" x14ac:dyDescent="0.25"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</row>
    <row r="123" spans="1:106" x14ac:dyDescent="0.25"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</row>
    <row r="124" spans="1:106" x14ac:dyDescent="0.25"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</row>
    <row r="125" spans="1:106" x14ac:dyDescent="0.25"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</row>
    <row r="126" spans="1:106" x14ac:dyDescent="0.25"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</row>
    <row r="127" spans="1:106" x14ac:dyDescent="0.25"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</row>
    <row r="128" spans="1:106" x14ac:dyDescent="0.25"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</row>
    <row r="129" spans="73:106" x14ac:dyDescent="0.25"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</row>
    <row r="130" spans="73:106" x14ac:dyDescent="0.25"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</row>
    <row r="131" spans="73:106" x14ac:dyDescent="0.25"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</row>
    <row r="132" spans="73:106" x14ac:dyDescent="0.25"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</row>
    <row r="133" spans="73:106" x14ac:dyDescent="0.25"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</row>
    <row r="134" spans="73:106" x14ac:dyDescent="0.25"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</row>
    <row r="135" spans="73:106" x14ac:dyDescent="0.25"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</row>
    <row r="136" spans="73:106" x14ac:dyDescent="0.25"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</row>
    <row r="137" spans="73:106" x14ac:dyDescent="0.25"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</row>
    <row r="138" spans="73:106" x14ac:dyDescent="0.25"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</row>
    <row r="139" spans="73:106" x14ac:dyDescent="0.25"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</row>
    <row r="140" spans="73:106" x14ac:dyDescent="0.25"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</row>
    <row r="141" spans="73:106" x14ac:dyDescent="0.25"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</row>
    <row r="142" spans="73:106" x14ac:dyDescent="0.25"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</row>
    <row r="143" spans="73:106" x14ac:dyDescent="0.25"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</row>
    <row r="144" spans="73:106" x14ac:dyDescent="0.25"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</row>
    <row r="145" spans="73:106" x14ac:dyDescent="0.25"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</row>
  </sheetData>
  <mergeCells count="123">
    <mergeCell ref="C61:C62"/>
    <mergeCell ref="B61:B62"/>
    <mergeCell ref="A61:A62"/>
    <mergeCell ref="B63:B64"/>
    <mergeCell ref="A63:A64"/>
    <mergeCell ref="C63:C64"/>
    <mergeCell ref="A40:A42"/>
    <mergeCell ref="B40:B42"/>
    <mergeCell ref="C40:C42"/>
    <mergeCell ref="A59:A60"/>
    <mergeCell ref="B59:B60"/>
    <mergeCell ref="H10:H11"/>
    <mergeCell ref="A16:A18"/>
    <mergeCell ref="B16:B18"/>
    <mergeCell ref="D41:D42"/>
    <mergeCell ref="A43:A50"/>
    <mergeCell ref="B43:B50"/>
    <mergeCell ref="C43:C50"/>
    <mergeCell ref="D44:D50"/>
    <mergeCell ref="A53:A55"/>
    <mergeCell ref="B53:B55"/>
    <mergeCell ref="C53:C55"/>
    <mergeCell ref="D54:D55"/>
    <mergeCell ref="A37:A39"/>
    <mergeCell ref="B37:B39"/>
    <mergeCell ref="C37:C39"/>
    <mergeCell ref="D38:D39"/>
    <mergeCell ref="D20:D21"/>
    <mergeCell ref="E10:E11"/>
    <mergeCell ref="F10:F11"/>
    <mergeCell ref="G10:G11"/>
    <mergeCell ref="A12:A15"/>
    <mergeCell ref="B12:B15"/>
    <mergeCell ref="C12:C15"/>
    <mergeCell ref="D13:D15"/>
    <mergeCell ref="A22:A33"/>
    <mergeCell ref="B22:B33"/>
    <mergeCell ref="C22:C33"/>
    <mergeCell ref="D23:D33"/>
    <mergeCell ref="A98:A100"/>
    <mergeCell ref="B98:B100"/>
    <mergeCell ref="C98:C100"/>
    <mergeCell ref="D99:D100"/>
    <mergeCell ref="A101:A104"/>
    <mergeCell ref="B101:B104"/>
    <mergeCell ref="C101:C104"/>
    <mergeCell ref="D102:D104"/>
    <mergeCell ref="A92:A94"/>
    <mergeCell ref="B92:B94"/>
    <mergeCell ref="C92:C94"/>
    <mergeCell ref="D93:D94"/>
    <mergeCell ref="A95:A97"/>
    <mergeCell ref="B95:B97"/>
    <mergeCell ref="C95:C97"/>
    <mergeCell ref="D96:D97"/>
    <mergeCell ref="A86:A88"/>
    <mergeCell ref="B86:B88"/>
    <mergeCell ref="C86:C88"/>
    <mergeCell ref="D87:D88"/>
    <mergeCell ref="A115:A118"/>
    <mergeCell ref="B115:B118"/>
    <mergeCell ref="C115:C118"/>
    <mergeCell ref="D116:D118"/>
    <mergeCell ref="A105:A107"/>
    <mergeCell ref="B105:B107"/>
    <mergeCell ref="C105:C107"/>
    <mergeCell ref="D106:D107"/>
    <mergeCell ref="A108:A110"/>
    <mergeCell ref="B108:B110"/>
    <mergeCell ref="C108:C110"/>
    <mergeCell ref="D109:D110"/>
    <mergeCell ref="A111:A114"/>
    <mergeCell ref="B111:B114"/>
    <mergeCell ref="C111:C114"/>
    <mergeCell ref="D112:D114"/>
    <mergeCell ref="A89:A91"/>
    <mergeCell ref="B89:B91"/>
    <mergeCell ref="C89:C91"/>
    <mergeCell ref="D90:D91"/>
    <mergeCell ref="A65:A67"/>
    <mergeCell ref="B65:B67"/>
    <mergeCell ref="C65:C67"/>
    <mergeCell ref="D66:D67"/>
    <mergeCell ref="A80:A82"/>
    <mergeCell ref="B80:B82"/>
    <mergeCell ref="C80:C82"/>
    <mergeCell ref="D81:D82"/>
    <mergeCell ref="A83:A85"/>
    <mergeCell ref="B83:B85"/>
    <mergeCell ref="C83:C85"/>
    <mergeCell ref="D84:D85"/>
    <mergeCell ref="A68:A70"/>
    <mergeCell ref="B68:B70"/>
    <mergeCell ref="C68:C70"/>
    <mergeCell ref="D69:D70"/>
    <mergeCell ref="A71:A79"/>
    <mergeCell ref="B71:B79"/>
    <mergeCell ref="C71:C79"/>
    <mergeCell ref="D72:D79"/>
    <mergeCell ref="F4:I5"/>
    <mergeCell ref="G1:I1"/>
    <mergeCell ref="K13:K14"/>
    <mergeCell ref="A56:A58"/>
    <mergeCell ref="B56:B58"/>
    <mergeCell ref="C56:C58"/>
    <mergeCell ref="D57:D58"/>
    <mergeCell ref="A2:I2"/>
    <mergeCell ref="A4:A7"/>
    <mergeCell ref="B4:B7"/>
    <mergeCell ref="C4:C7"/>
    <mergeCell ref="D4:D7"/>
    <mergeCell ref="E4:E7"/>
    <mergeCell ref="G6:I6"/>
    <mergeCell ref="C16:C18"/>
    <mergeCell ref="D17:D18"/>
    <mergeCell ref="A19:A21"/>
    <mergeCell ref="B19:B21"/>
    <mergeCell ref="C19:C21"/>
    <mergeCell ref="I10:I11"/>
    <mergeCell ref="A9:A11"/>
    <mergeCell ref="B9:B11"/>
    <mergeCell ref="C9:C11"/>
    <mergeCell ref="D10:D1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User098</dc:creator>
  <cp:lastModifiedBy>User098</cp:lastModifiedBy>
  <cp:lastPrinted>2025-03-17T08:54:09Z</cp:lastPrinted>
  <dcterms:created xsi:type="dcterms:W3CDTF">2022-01-17T07:57:17Z</dcterms:created>
  <dcterms:modified xsi:type="dcterms:W3CDTF">2025-04-15T11:04:07Z</dcterms:modified>
</cp:coreProperties>
</file>